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3350" windowHeight="8085" tabRatio="926" firstSheet="0" activeTab="0"/>
  </bookViews>
  <sheets>
    <sheet name="Protokolas" sheetId="1" r:id="rId1"/>
    <sheet name="Kom-2(60;kam)" sheetId="2" r:id="rId2"/>
    <sheet name="Asm-2(60;kam)" sheetId="3" r:id="rId3"/>
    <sheet name="Kom-2(60;tolis)" sheetId="4" r:id="rId4"/>
    <sheet name="Asm-2(60;tolis)" sheetId="5" r:id="rId5"/>
    <sheet name="Kom-3 " sheetId="6" r:id="rId6"/>
    <sheet name="Asm-3" sheetId="7" r:id="rId7"/>
    <sheet name="Asm " sheetId="8" r:id="rId8"/>
    <sheet name="Komandiniai" sheetId="9" r:id="rId9"/>
    <sheet name="K-2(60;kam)" sheetId="10" r:id="rId10"/>
    <sheet name="K-2(60;tolis)" sheetId="11" r:id="rId11"/>
    <sheet name="K-3" sheetId="12" r:id="rId12"/>
    <sheet name="Merginos2" sheetId="13" r:id="rId13"/>
    <sheet name="Taškų " sheetId="14" r:id="rId14"/>
  </sheets>
  <definedNames>
    <definedName name="Z_16CA44E9_3C3B_11D6_ADD5_DAC336D76101_.wvu.Rows" localSheetId="6" hidden="1">'Asm-3'!$5:$5</definedName>
    <definedName name="Z_16CA44E9_3C3B_11D6_ADD5_DAC336D76101_.wvu.Rows" localSheetId="11" hidden="1">'K-3'!$110:$110</definedName>
    <definedName name="Z_788ABC01_C11D_11D8_A5D7_AA266078E541_.wvu.Cols" localSheetId="7" hidden="1">'Asm '!$O:$IV</definedName>
    <definedName name="Z_788ABC01_C11D_11D8_A5D7_AA266078E541_.wvu.Cols" localSheetId="2" hidden="1">'Asm-2(60;kam)'!$O:$IV</definedName>
    <definedName name="Z_788ABC01_C11D_11D8_A5D7_AA266078E541_.wvu.Cols" localSheetId="4" hidden="1">'Asm-2(60;tolis)'!$O:$IV</definedName>
    <definedName name="Z_788ABC01_C11D_11D8_A5D7_AA266078E541_.wvu.Cols" localSheetId="6" hidden="1">'Asm-3'!$O:$IV</definedName>
    <definedName name="Z_788ABC01_C11D_11D8_A5D7_AA266078E541_.wvu.Cols" localSheetId="9" hidden="1">'K-2(60;kam)'!$N:$IV</definedName>
    <definedName name="Z_788ABC01_C11D_11D8_A5D7_AA266078E541_.wvu.Cols" localSheetId="10" hidden="1">'K-2(60;tolis)'!$N:$IV</definedName>
    <definedName name="Z_788ABC01_C11D_11D8_A5D7_AA266078E541_.wvu.Cols" localSheetId="11" hidden="1">'K-3'!$N:$IV</definedName>
    <definedName name="Z_788ABC01_C11D_11D8_A5D7_AA266078E541_.wvu.Cols" localSheetId="1" hidden="1">'Kom-2(60;kam)'!$O:$IV</definedName>
    <definedName name="Z_788ABC01_C11D_11D8_A5D7_AA266078E541_.wvu.Cols" localSheetId="3" hidden="1">'Kom-2(60;tolis)'!$O:$IV</definedName>
    <definedName name="Z_788ABC01_C11D_11D8_A5D7_AA266078E541_.wvu.Cols" localSheetId="5" hidden="1">'Kom-3 '!$O:$IV</definedName>
    <definedName name="Z_788ABC01_C11D_11D8_A5D7_AA266078E541_.wvu.Cols" localSheetId="8" hidden="1">'Komandiniai'!$O:$IV</definedName>
    <definedName name="Z_788ABC01_C11D_11D8_A5D7_AA266078E541_.wvu.Cols" localSheetId="0" hidden="1">'Protokolas'!$N:$IV</definedName>
    <definedName name="Z_788ABC01_C11D_11D8_A5D7_AA266078E541_.wvu.Cols" localSheetId="13" hidden="1">'Taškų '!$L:$IV</definedName>
    <definedName name="Z_788ABC01_C11D_11D8_A5D7_AA266078E541_.wvu.Rows" localSheetId="7" hidden="1">'Asm '!$117:$65536,'Asm '!$114:$116</definedName>
    <definedName name="Z_788ABC01_C11D_11D8_A5D7_AA266078E541_.wvu.Rows" localSheetId="2" hidden="1">'Asm-2(60;kam)'!$112:$65536</definedName>
    <definedName name="Z_788ABC01_C11D_11D8_A5D7_AA266078E541_.wvu.Rows" localSheetId="4" hidden="1">'Asm-2(60;tolis)'!$112:$65536</definedName>
    <definedName name="Z_788ABC01_C11D_11D8_A5D7_AA266078E541_.wvu.Rows" localSheetId="6" hidden="1">'Asm-3'!$5:$5</definedName>
    <definedName name="Z_788ABC01_C11D_11D8_A5D7_AA266078E541_.wvu.Rows" localSheetId="9" hidden="1">'K-2(60;kam)'!$227:$65536</definedName>
    <definedName name="Z_788ABC01_C11D_11D8_A5D7_AA266078E541_.wvu.Rows" localSheetId="10" hidden="1">'K-2(60;tolis)'!$221:$65536</definedName>
    <definedName name="Z_788ABC01_C11D_11D8_A5D7_AA266078E541_.wvu.Rows" localSheetId="11" hidden="1">'K-3'!$219:$65536,'K-3'!$110:$110,'K-3'!$217:$218</definedName>
    <definedName name="Z_788ABC01_C11D_11D8_A5D7_AA266078E541_.wvu.Rows" localSheetId="1" hidden="1">'Kom-2(60;kam)'!$36:$65536</definedName>
    <definedName name="Z_788ABC01_C11D_11D8_A5D7_AA266078E541_.wvu.Rows" localSheetId="3" hidden="1">'Kom-2(60;tolis)'!$33:$65536</definedName>
    <definedName name="Z_788ABC01_C11D_11D8_A5D7_AA266078E541_.wvu.Rows" localSheetId="5" hidden="1">'Kom-3 '!$38:$65536,'Kom-3 '!$33:$37</definedName>
    <definedName name="Z_788ABC01_C11D_11D8_A5D7_AA266078E541_.wvu.Rows" localSheetId="8" hidden="1">'Komandiniai'!$44:$65536,'Komandiniai'!$41:$43</definedName>
    <definedName name="Z_788ABC01_C11D_11D8_A5D7_AA266078E541_.wvu.Rows" localSheetId="0" hidden="1">'Protokolas'!$264:$65536,'Protokolas'!$232:$232,'Protokolas'!$245:$245,'Protokolas'!$258:$263</definedName>
    <definedName name="Z_788ABC01_C11D_11D8_A5D7_AA266078E541_.wvu.Rows" localSheetId="13" hidden="1">'Taškų '!$218:$65536</definedName>
  </definedNames>
  <calcPr fullCalcOnLoad="1"/>
</workbook>
</file>

<file path=xl/sharedStrings.xml><?xml version="1.0" encoding="utf-8"?>
<sst xmlns="http://schemas.openxmlformats.org/spreadsheetml/2006/main" count="1506" uniqueCount="122">
  <si>
    <t>Merginos</t>
  </si>
  <si>
    <t>Taškai</t>
  </si>
  <si>
    <t>Kamuoliuko metimas</t>
  </si>
  <si>
    <t>Šuolis į tolį</t>
  </si>
  <si>
    <t>60 m bėgimas</t>
  </si>
  <si>
    <t>500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</si>
  <si>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</si>
  <si>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</si>
  <si>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</si>
  <si>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</si>
  <si>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</si>
  <si>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</si>
  <si>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</si>
  <si>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Viso taškų</t>
  </si>
  <si>
    <t>Gim. Metai</t>
  </si>
  <si>
    <t>Komanda</t>
  </si>
  <si>
    <t>Asmeniniai rezultatai</t>
  </si>
  <si>
    <t>Rezultatas po 3 rungčių</t>
  </si>
  <si>
    <t>Gim. metai</t>
  </si>
  <si>
    <t>Asmeniniai rezultatai po 3 rungčių</t>
  </si>
  <si>
    <t>Komandiniai rezultatai  po trijų rungčių</t>
  </si>
  <si>
    <t>5 geriausi</t>
  </si>
  <si>
    <t>5 geriausių rezultatų suma</t>
  </si>
  <si>
    <t>Komandiniai rezultatai  po dviejų rungčių (60 m bėgimas ir kamuoliuko metimas)</t>
  </si>
  <si>
    <t>Rezultatas po dviejų rungčių</t>
  </si>
  <si>
    <t>Komandiniai rezultatai  po dviejų  rungčių (60 m bėgimas ir šuolis į tolį)</t>
  </si>
  <si>
    <t>Asmeniniai rezultatai po 2 rungčių (60 m bėgimas ir šuolis į tolį)</t>
  </si>
  <si>
    <t>Komandiniai rezultatai</t>
  </si>
  <si>
    <t>Varžybų vyr sekretorius</t>
  </si>
  <si>
    <t>Varžybų vyr. teisėjas</t>
  </si>
  <si>
    <t>Bendro lavinimo mokyklų mokinių olimpinio festivalio keturkovės zoninės varžybos</t>
  </si>
  <si>
    <t>2007 05 12</t>
  </si>
  <si>
    <t>Kauno Palemono vidurinė mokykla</t>
  </si>
  <si>
    <t>Erika Skirggailaitė</t>
  </si>
  <si>
    <t>Kalvarijos Jungėnų pagfrindinė mokykla</t>
  </si>
  <si>
    <t>Ernesta Čekanavičiūtė</t>
  </si>
  <si>
    <t>Gintarė Surdokaitė</t>
  </si>
  <si>
    <t>Greta Pilipčikaitė</t>
  </si>
  <si>
    <t>Laura Busilaitė</t>
  </si>
  <si>
    <t>Rūta Rinkevičiūtė</t>
  </si>
  <si>
    <t>Karolina Žaliauskaitė</t>
  </si>
  <si>
    <t>Justina Grivačiauskaitė</t>
  </si>
  <si>
    <t>Gabrielė Sapagovaitė</t>
  </si>
  <si>
    <t>Leta Navickaitė</t>
  </si>
  <si>
    <t>Edita Jegorovaitė</t>
  </si>
  <si>
    <t>Karolina Lapinsakitė</t>
  </si>
  <si>
    <t>Raminta Stundytė</t>
  </si>
  <si>
    <t>Domeikava</t>
  </si>
  <si>
    <t>Kauno rajono Domeikavos gimnazija</t>
  </si>
  <si>
    <t>Jungėnai</t>
  </si>
  <si>
    <t>Palemonas</t>
  </si>
  <si>
    <t>Sandra Karaliūtė</t>
  </si>
  <si>
    <t>Greta Gervytė</t>
  </si>
  <si>
    <t>Gintarė Jurkūnaitė</t>
  </si>
  <si>
    <t>Ugnė Moliejūtė</t>
  </si>
  <si>
    <t>Šakių ,,Varpo" vidurinė mokykla</t>
  </si>
  <si>
    <t>Šakiai</t>
  </si>
  <si>
    <t>Neringa Gudaitytė</t>
  </si>
  <si>
    <t>Paulina Martinkevičūtė</t>
  </si>
  <si>
    <t>Rudokaitė Dovilė</t>
  </si>
  <si>
    <t>Eglė Šlėderytė</t>
  </si>
  <si>
    <t>Agnė Pranckevičiūtė</t>
  </si>
  <si>
    <t>Domeikaitė Modesta</t>
  </si>
  <si>
    <t>Vlkaviškio Salomėjos Nėries vidurinė mokykla</t>
  </si>
  <si>
    <t>Vilkaviškis</t>
  </si>
  <si>
    <t>Viktorija Žemaitytė</t>
  </si>
  <si>
    <t>Diana Daugėlaitė</t>
  </si>
  <si>
    <t>Laura Šarkauskaitė</t>
  </si>
  <si>
    <t>Aušra Vyšniauskaitė</t>
  </si>
  <si>
    <t>Viktorija Miliauskaitė</t>
  </si>
  <si>
    <t>Ugnė Kynaitė</t>
  </si>
  <si>
    <t>Kėdainių raj ,,Atžalyno" vidurinė mokykla</t>
  </si>
  <si>
    <t>Kėdainiai</t>
  </si>
  <si>
    <t>Kasperavičiūtė Šarūnė</t>
  </si>
  <si>
    <t>Krasauskaitė Gabrielė</t>
  </si>
  <si>
    <t>Pavidytė Justina</t>
  </si>
  <si>
    <t>Žemulytė Gintarė</t>
  </si>
  <si>
    <t>Saldytė Eglė</t>
  </si>
  <si>
    <t>Berankytė Giedrė</t>
  </si>
  <si>
    <t>Jurbarko Vytauto Didžiojo vidurinė mokykla</t>
  </si>
  <si>
    <t>Jurbarkas</t>
  </si>
  <si>
    <t>Maskolaitytė Vaida</t>
  </si>
  <si>
    <t>Pociutė Indrė</t>
  </si>
  <si>
    <t>Reičiūnaitė Simona</t>
  </si>
  <si>
    <t>Stanislovaitytė Orinta</t>
  </si>
  <si>
    <t>Stulgaitytė Vaiva</t>
  </si>
  <si>
    <t>Šneideraitytė Deimantė</t>
  </si>
  <si>
    <t>Kazlų Rūdos savivaldybės Plutiškių vidurinė mokykla</t>
  </si>
  <si>
    <t>Rūta Bridžiūtė</t>
  </si>
  <si>
    <t>Agnė Babravičiūtė</t>
  </si>
  <si>
    <t>Monika Garkauskaitė</t>
  </si>
  <si>
    <t>Brigita Karčiauskaitė</t>
  </si>
  <si>
    <t>Simona Juozaitytė</t>
  </si>
  <si>
    <t>Lauryna Tamkvaitytė</t>
  </si>
  <si>
    <t>Prienų rajono Stakliškių vidurinė mokykla</t>
  </si>
  <si>
    <t>Agnė Bieliauskaitė</t>
  </si>
  <si>
    <t>Neringa Saulevičiūtė</t>
  </si>
  <si>
    <t>Živilė Randamanskaitė</t>
  </si>
  <si>
    <t>Sigita Liutvinskaitė</t>
  </si>
  <si>
    <t>Gintarė Lipkevičiūtė</t>
  </si>
  <si>
    <t>Lina Karpavičiūtė</t>
  </si>
  <si>
    <t>Prienai</t>
  </si>
  <si>
    <t>Kazlų Rūda</t>
  </si>
  <si>
    <t>Tauragės M.Mažvydo pagrindinė mokykla</t>
  </si>
  <si>
    <t>Tauragė</t>
  </si>
  <si>
    <t>Kamilė Kasparavičiūtė</t>
  </si>
  <si>
    <t>Ieva Sakalauskaitė</t>
  </si>
  <si>
    <t>Dovilė Baužaitė</t>
  </si>
  <si>
    <t>Justina Vazinskaitė</t>
  </si>
  <si>
    <t>Erika Arniulytė</t>
  </si>
  <si>
    <t>Julija Šimkutė</t>
  </si>
  <si>
    <t>Ariogalos vidurinė mokykla</t>
  </si>
  <si>
    <t>Ariogala</t>
  </si>
  <si>
    <t>Justė Valavičiūtė</t>
  </si>
  <si>
    <t>Kornelija Rimkutė</t>
  </si>
  <si>
    <t>Austėja Venslauskaitė</t>
  </si>
  <si>
    <t>Justė Venckutė</t>
  </si>
  <si>
    <t>Monika Siautilaitė</t>
  </si>
  <si>
    <t>Eglė Derilovaitė</t>
  </si>
  <si>
    <t>Gintarė Masaitytė</t>
  </si>
  <si>
    <t>Nijolė Kalikaitė</t>
  </si>
  <si>
    <t>Egidijus Zinkus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</si>
</sst>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"/>
    <numFmt numFmtId="173" formatCode="0.0"/>
    <numFmt numFmtId="174" formatCode="yy/mm/dd"/>
    <numFmt numFmtId="175" formatCode="yy\ mm\ dd"/>
    <numFmt numFmtId="176" formatCode="m:ss.00"/>
    <numFmt numFmtId="177" formatCode="[$-427]yyyy\ &quot;m.&quot;\ mmmm\ d\ &quot;d.&quot;"/>
  </numFmts>
  <fonts count="49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2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3" fontId="5" fillId="0" borderId="19" xfId="0" applyNumberFormat="1" applyFont="1" applyBorder="1" applyAlignment="1">
      <alignment horizontal="center" vertical="center"/>
    </xf>
    <xf numFmtId="173" fontId="5" fillId="0" borderId="25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73" fontId="5" fillId="0" borderId="26" xfId="0" applyNumberFormat="1" applyFont="1" applyBorder="1" applyAlignment="1">
      <alignment horizontal="center" vertical="center"/>
    </xf>
    <xf numFmtId="173" fontId="5" fillId="0" borderId="21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5" fillId="0" borderId="30" xfId="0" applyFont="1" applyBorder="1" applyAlignment="1">
      <alignment horizontal="center" vertical="center"/>
    </xf>
    <xf numFmtId="173" fontId="5" fillId="0" borderId="30" xfId="0" applyNumberFormat="1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3" fontId="5" fillId="0" borderId="35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73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indent="15"/>
    </xf>
    <xf numFmtId="0" fontId="5" fillId="0" borderId="3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2" fontId="6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172" fontId="5" fillId="0" borderId="21" xfId="0" applyNumberFormat="1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2" fontId="5" fillId="0" borderId="14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49" xfId="0" applyFont="1" applyBorder="1" applyAlignment="1" applyProtection="1">
      <alignment/>
      <protection locked="0"/>
    </xf>
    <xf numFmtId="0" fontId="5" fillId="0" borderId="50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5" fillId="0" borderId="51" xfId="0" applyFont="1" applyBorder="1" applyAlignment="1" applyProtection="1">
      <alignment/>
      <protection locked="0"/>
    </xf>
    <xf numFmtId="0" fontId="5" fillId="0" borderId="5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72" fontId="6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173" fontId="5" fillId="0" borderId="36" xfId="0" applyNumberFormat="1" applyFont="1" applyBorder="1" applyAlignment="1" applyProtection="1">
      <alignment horizontal="center" vertical="center"/>
      <protection locked="0"/>
    </xf>
    <xf numFmtId="172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73" fontId="5" fillId="0" borderId="25" xfId="0" applyNumberFormat="1" applyFont="1" applyBorder="1" applyAlignment="1" applyProtection="1">
      <alignment horizontal="center" vertical="center"/>
      <protection locked="0"/>
    </xf>
    <xf numFmtId="172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173" fontId="5" fillId="0" borderId="15" xfId="0" applyNumberFormat="1" applyFont="1" applyBorder="1" applyAlignment="1" applyProtection="1">
      <alignment horizontal="center" vertical="center"/>
      <protection locked="0"/>
    </xf>
    <xf numFmtId="172" fontId="5" fillId="0" borderId="15" xfId="0" applyNumberFormat="1" applyFont="1" applyBorder="1" applyAlignment="1" applyProtection="1">
      <alignment horizontal="center" vertical="center"/>
      <protection locked="0"/>
    </xf>
    <xf numFmtId="172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72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172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172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7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indent="15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 horizontal="center" vertical="center"/>
      <protection/>
    </xf>
    <xf numFmtId="0" fontId="9" fillId="0" borderId="5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174" fontId="5" fillId="0" borderId="18" xfId="0" applyNumberFormat="1" applyFont="1" applyBorder="1" applyAlignment="1" applyProtection="1">
      <alignment horizontal="center" vertical="center"/>
      <protection locked="0"/>
    </xf>
    <xf numFmtId="174" fontId="5" fillId="0" borderId="24" xfId="0" applyNumberFormat="1" applyFont="1" applyBorder="1" applyAlignment="1" applyProtection="1">
      <alignment horizontal="center" vertical="center"/>
      <protection locked="0"/>
    </xf>
    <xf numFmtId="174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2" fontId="6" fillId="0" borderId="44" xfId="0" applyNumberFormat="1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/>
      <protection/>
    </xf>
    <xf numFmtId="174" fontId="5" fillId="0" borderId="31" xfId="0" applyNumberFormat="1" applyFont="1" applyBorder="1" applyAlignment="1" applyProtection="1">
      <alignment horizontal="center" vertical="center"/>
      <protection locked="0"/>
    </xf>
    <xf numFmtId="174" fontId="5" fillId="0" borderId="11" xfId="0" applyNumberFormat="1" applyFont="1" applyBorder="1" applyAlignment="1" applyProtection="1">
      <alignment horizontal="center" vertical="center"/>
      <protection locked="0"/>
    </xf>
    <xf numFmtId="174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4" fontId="5" fillId="0" borderId="35" xfId="0" applyNumberFormat="1" applyFont="1" applyBorder="1" applyAlignment="1">
      <alignment horizontal="center"/>
    </xf>
    <xf numFmtId="174" fontId="5" fillId="0" borderId="30" xfId="0" applyNumberFormat="1" applyFont="1" applyBorder="1" applyAlignment="1">
      <alignment horizontal="center" vertical="center"/>
    </xf>
    <xf numFmtId="174" fontId="5" fillId="0" borderId="30" xfId="0" applyNumberFormat="1" applyFont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 wrapText="1" indent="1"/>
      <protection locked="0"/>
    </xf>
    <xf numFmtId="172" fontId="5" fillId="0" borderId="51" xfId="0" applyNumberFormat="1" applyFont="1" applyBorder="1" applyAlignment="1" applyProtection="1">
      <alignment horizontal="center" vertical="center"/>
      <protection/>
    </xf>
    <xf numFmtId="172" fontId="5" fillId="0" borderId="61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horizontal="left" vertical="center" indent="2"/>
      <protection locked="0"/>
    </xf>
    <xf numFmtId="0" fontId="2" fillId="0" borderId="24" xfId="0" applyFont="1" applyBorder="1" applyAlignment="1" applyProtection="1">
      <alignment horizontal="left" vertical="center" indent="2"/>
      <protection locked="0"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172" fontId="5" fillId="0" borderId="38" xfId="0" applyNumberFormat="1" applyFont="1" applyBorder="1" applyAlignment="1" applyProtection="1">
      <alignment horizontal="center" vertical="center" wrapText="1"/>
      <protection/>
    </xf>
    <xf numFmtId="172" fontId="5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left" vertical="center" indent="2"/>
      <protection locked="0"/>
    </xf>
    <xf numFmtId="0" fontId="0" fillId="0" borderId="24" xfId="0" applyBorder="1" applyAlignment="1" applyProtection="1">
      <alignment horizontal="left" vertical="center" indent="2"/>
      <protection locked="0"/>
    </xf>
    <xf numFmtId="0" fontId="0" fillId="0" borderId="26" xfId="0" applyBorder="1" applyAlignment="1" applyProtection="1">
      <alignment horizontal="left" vertical="center" indent="2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14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2" fontId="5" fillId="0" borderId="63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left" vertical="center" wrapText="1" indent="1"/>
    </xf>
    <xf numFmtId="0" fontId="13" fillId="0" borderId="18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2" fontId="5" fillId="0" borderId="38" xfId="0" applyNumberFormat="1" applyFont="1" applyBorder="1" applyAlignment="1">
      <alignment horizontal="center" vertical="center" wrapText="1"/>
    </xf>
    <xf numFmtId="172" fontId="5" fillId="0" borderId="3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0" fillId="0" borderId="6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indent="2"/>
    </xf>
    <xf numFmtId="0" fontId="0" fillId="0" borderId="24" xfId="0" applyFont="1" applyBorder="1" applyAlignment="1">
      <alignment horizontal="left" vertical="center" indent="2"/>
    </xf>
    <xf numFmtId="0" fontId="0" fillId="0" borderId="26" xfId="0" applyFont="1" applyBorder="1" applyAlignment="1">
      <alignment horizontal="left" vertical="center" indent="2"/>
    </xf>
    <xf numFmtId="172" fontId="5" fillId="0" borderId="72" xfId="0" applyNumberFormat="1" applyFont="1" applyBorder="1" applyAlignment="1">
      <alignment horizontal="center" vertical="center"/>
    </xf>
    <xf numFmtId="172" fontId="5" fillId="0" borderId="70" xfId="0" applyNumberFormat="1" applyFont="1" applyBorder="1" applyAlignment="1">
      <alignment horizontal="center" vertical="center"/>
    </xf>
    <xf numFmtId="172" fontId="5" fillId="0" borderId="7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34" xfId="0" applyBorder="1" applyAlignment="1">
      <alignment horizontal="left" vertical="center" indent="2"/>
    </xf>
    <xf numFmtId="0" fontId="0" fillId="0" borderId="24" xfId="0" applyBorder="1" applyAlignment="1">
      <alignment horizontal="left" vertical="center" indent="2"/>
    </xf>
    <xf numFmtId="0" fontId="0" fillId="0" borderId="26" xfId="0" applyBorder="1" applyAlignment="1">
      <alignment horizontal="left" vertical="center" indent="2"/>
    </xf>
    <xf numFmtId="0" fontId="0" fillId="0" borderId="34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5" fillId="0" borderId="6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center" wrapText="1"/>
      <protection/>
    </xf>
    <xf numFmtId="172" fontId="5" fillId="0" borderId="74" xfId="0" applyNumberFormat="1" applyFont="1" applyBorder="1" applyAlignment="1" applyProtection="1">
      <alignment horizontal="center"/>
      <protection locked="0"/>
    </xf>
    <xf numFmtId="172" fontId="5" fillId="0" borderId="6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/>
      <protection locked="0"/>
    </xf>
    <xf numFmtId="172" fontId="5" fillId="0" borderId="72" xfId="0" applyNumberFormat="1" applyFont="1" applyBorder="1" applyAlignment="1" applyProtection="1">
      <alignment horizontal="center"/>
      <protection locked="0"/>
    </xf>
    <xf numFmtId="172" fontId="5" fillId="0" borderId="70" xfId="0" applyNumberFormat="1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172" fontId="5" fillId="0" borderId="38" xfId="0" applyNumberFormat="1" applyFont="1" applyBorder="1" applyAlignment="1" applyProtection="1">
      <alignment horizontal="center" vertical="center" wrapText="1"/>
      <protection locked="0"/>
    </xf>
    <xf numFmtId="172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4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?ln?_laroux" xfId="58"/>
    <cellStyle name="normįlnķ_laroux" xfId="59"/>
    <cellStyle name="Note" xfId="60"/>
    <cellStyle name="Output" xfId="61"/>
    <cellStyle name="p/n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63"/>
  <sheetViews>
    <sheetView showGridLines="0" tabSelected="1" showOutlineSymbols="0" zoomScalePageLayoutView="0" workbookViewId="0" topLeftCell="A1">
      <selection activeCell="F48" sqref="F48"/>
    </sheetView>
  </sheetViews>
  <sheetFormatPr defaultColWidth="0" defaultRowHeight="12.75" zeroHeight="1" outlineLevelRow="1"/>
  <cols>
    <col min="1" max="1" width="8.421875" style="166" customWidth="1"/>
    <col min="2" max="2" width="20.57421875" style="166" customWidth="1"/>
    <col min="3" max="3" width="9.00390625" style="166" customWidth="1"/>
    <col min="4" max="9" width="6.28125" style="166" customWidth="1"/>
    <col min="10" max="10" width="6.7109375" style="166" customWidth="1"/>
    <col min="11" max="11" width="6.28125" style="166" customWidth="1"/>
    <col min="12" max="12" width="7.421875" style="166" customWidth="1"/>
    <col min="13" max="13" width="1.7109375" style="166" customWidth="1"/>
    <col min="14" max="16384" width="9.140625" style="166" hidden="1" customWidth="1"/>
  </cols>
  <sheetData>
    <row r="1" spans="1:12" ht="39" customHeight="1">
      <c r="A1" s="214"/>
      <c r="B1" s="323" t="s">
        <v>30</v>
      </c>
      <c r="C1" s="323"/>
      <c r="D1" s="323"/>
      <c r="E1" s="323"/>
      <c r="F1" s="323"/>
      <c r="G1" s="323"/>
      <c r="H1" s="323"/>
      <c r="I1" s="323"/>
      <c r="J1" s="323"/>
      <c r="K1" s="323"/>
      <c r="L1" s="218"/>
    </row>
    <row r="2" spans="1:13" ht="6" customHeight="1">
      <c r="A2" s="215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219"/>
      <c r="M2" s="167"/>
    </row>
    <row r="3" spans="1:13" ht="18" customHeight="1">
      <c r="A3" s="216"/>
      <c r="B3" s="325" t="s">
        <v>0</v>
      </c>
      <c r="C3" s="325"/>
      <c r="D3" s="325"/>
      <c r="E3" s="325"/>
      <c r="F3" s="325"/>
      <c r="G3" s="168"/>
      <c r="H3" s="168"/>
      <c r="I3" s="324" t="s">
        <v>31</v>
      </c>
      <c r="J3" s="325"/>
      <c r="K3" s="325"/>
      <c r="L3" s="216"/>
      <c r="M3" s="168"/>
    </row>
    <row r="4" spans="1:12" ht="15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s="165" customFormat="1" ht="19.5" customHeight="1">
      <c r="A5" s="169">
        <v>1</v>
      </c>
      <c r="B5" s="304" t="s">
        <v>32</v>
      </c>
      <c r="C5" s="305"/>
      <c r="D5" s="305"/>
      <c r="E5" s="305"/>
      <c r="F5" s="305"/>
      <c r="G5" s="305"/>
      <c r="H5" s="305"/>
      <c r="I5" s="305"/>
      <c r="J5" s="305"/>
      <c r="K5" s="305"/>
      <c r="L5" s="170">
        <f>$L$15</f>
        <v>1110</v>
      </c>
    </row>
    <row r="6" spans="1:12" ht="7.5" customHeight="1" outlineLevel="1" thickBo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3" ht="14.25" customHeight="1" outlineLevel="1">
      <c r="A7" s="312" t="s">
        <v>15</v>
      </c>
      <c r="B7" s="314" t="s">
        <v>8</v>
      </c>
      <c r="C7" s="316" t="s">
        <v>18</v>
      </c>
      <c r="D7" s="308" t="s">
        <v>4</v>
      </c>
      <c r="E7" s="309"/>
      <c r="F7" s="306" t="s">
        <v>3</v>
      </c>
      <c r="G7" s="307"/>
      <c r="H7" s="308" t="s">
        <v>9</v>
      </c>
      <c r="I7" s="309"/>
      <c r="J7" s="310" t="s">
        <v>5</v>
      </c>
      <c r="K7" s="311"/>
      <c r="L7" s="314" t="s">
        <v>10</v>
      </c>
      <c r="M7" s="171"/>
    </row>
    <row r="8" spans="1:13" ht="15" customHeight="1" outlineLevel="1" thickBot="1">
      <c r="A8" s="313"/>
      <c r="B8" s="315"/>
      <c r="C8" s="317"/>
      <c r="D8" s="220" t="s">
        <v>12</v>
      </c>
      <c r="E8" s="221" t="s">
        <v>1</v>
      </c>
      <c r="F8" s="162" t="s">
        <v>12</v>
      </c>
      <c r="G8" s="163" t="s">
        <v>1</v>
      </c>
      <c r="H8" s="160" t="s">
        <v>12</v>
      </c>
      <c r="I8" s="161" t="s">
        <v>1</v>
      </c>
      <c r="J8" s="273" t="s">
        <v>12</v>
      </c>
      <c r="K8" s="274" t="s">
        <v>1</v>
      </c>
      <c r="L8" s="315"/>
      <c r="M8" s="171"/>
    </row>
    <row r="9" spans="1:13" ht="12.75" outlineLevel="1">
      <c r="A9" s="172" t="s">
        <v>50</v>
      </c>
      <c r="B9" s="173" t="s">
        <v>33</v>
      </c>
      <c r="C9" s="265"/>
      <c r="D9" s="174">
        <v>9</v>
      </c>
      <c r="E9" s="222">
        <f>LOOKUP(D9,'Taškų '!$I$8:I$158,'Taškų '!$H$8:$H$158)</f>
        <v>75</v>
      </c>
      <c r="F9" s="279">
        <v>424</v>
      </c>
      <c r="G9" s="222">
        <f>LOOKUP(F9,'Taškų '!$E$8:$E$158,'Taškų '!$C$8:$C$158)</f>
        <v>64</v>
      </c>
      <c r="H9" s="282">
        <v>36.6</v>
      </c>
      <c r="I9" s="268">
        <f>LOOKUP(H9,'Taškų '!$D$8:$D$158,'Taškų '!$C$8:$C$158)</f>
        <v>56</v>
      </c>
      <c r="J9" s="175">
        <v>0.001099537037037037</v>
      </c>
      <c r="K9" s="222">
        <f>LOOKUP(J9,'Taškų '!$J$8:$J$158,'Taškų '!$H$8:$H$158)</f>
        <v>67</v>
      </c>
      <c r="L9" s="270">
        <f aca="true" t="shared" si="0" ref="L9:L14">SUM(E9+G9+I9+K9)</f>
        <v>262</v>
      </c>
      <c r="M9" s="171"/>
    </row>
    <row r="10" spans="1:13" ht="12.75" outlineLevel="1">
      <c r="A10" s="176"/>
      <c r="B10" s="177" t="s">
        <v>118</v>
      </c>
      <c r="C10" s="266"/>
      <c r="D10" s="178">
        <v>9.44</v>
      </c>
      <c r="E10" s="223">
        <f>LOOKUP(D10,'Taškų '!$I$8:I$158,'Taškų '!$H$8:$H$158)</f>
        <v>63</v>
      </c>
      <c r="F10" s="280">
        <v>319</v>
      </c>
      <c r="G10" s="223">
        <f>LOOKUP(F10,'Taškų '!$E$8:$E$158,'Taškų '!$C$8:$C$158)</f>
        <v>29</v>
      </c>
      <c r="H10" s="283">
        <v>32.8</v>
      </c>
      <c r="I10" s="234">
        <f>LOOKUP(H10,'Taškų '!$D$8:$D$158,'Taškų '!$C$8:$C$158)</f>
        <v>49</v>
      </c>
      <c r="J10" s="179">
        <v>0.0011474537037037037</v>
      </c>
      <c r="K10" s="275">
        <f>LOOKUP(J10,'Taškų '!$J$8:$J$158,'Taškų '!$H$8:$H$158)</f>
        <v>57</v>
      </c>
      <c r="L10" s="271">
        <f t="shared" si="0"/>
        <v>198</v>
      </c>
      <c r="M10" s="171"/>
    </row>
    <row r="11" spans="1:13" ht="12.75" outlineLevel="1">
      <c r="A11" s="176"/>
      <c r="B11" s="177" t="s">
        <v>51</v>
      </c>
      <c r="C11" s="266"/>
      <c r="D11" s="178">
        <v>8.85</v>
      </c>
      <c r="E11" s="223">
        <f>LOOKUP(D11,'Taškų '!$I$8:I$158,'Taškų '!$H$8:$H$158)</f>
        <v>82</v>
      </c>
      <c r="F11" s="280">
        <v>414</v>
      </c>
      <c r="G11" s="223">
        <f>LOOKUP(F11,'Taškų '!$E$8:$E$158,'Taškų '!$C$8:$C$158)</f>
        <v>61</v>
      </c>
      <c r="H11" s="283">
        <v>39.7</v>
      </c>
      <c r="I11" s="234">
        <f>LOOKUP(H11,'Taškų '!$D$8:$D$158,'Taškų '!$C$8:$C$158)</f>
        <v>62</v>
      </c>
      <c r="J11" s="179">
        <v>0.001042013888888889</v>
      </c>
      <c r="K11" s="275">
        <f>LOOKUP(J11,'Taškų '!$J$8:$J$158,'Taškų '!$H$8:$H$158)</f>
        <v>80</v>
      </c>
      <c r="L11" s="271">
        <f t="shared" si="0"/>
        <v>285</v>
      </c>
      <c r="M11" s="171"/>
    </row>
    <row r="12" spans="1:13" ht="12.75" outlineLevel="1">
      <c r="A12" s="176"/>
      <c r="B12" s="177" t="s">
        <v>52</v>
      </c>
      <c r="C12" s="266"/>
      <c r="D12" s="178">
        <v>9.58</v>
      </c>
      <c r="E12" s="223">
        <f>LOOKUP(D12,'Taškų '!$I$8:I$158,'Taškų '!$H$8:$H$158)</f>
        <v>60</v>
      </c>
      <c r="F12" s="280">
        <v>357</v>
      </c>
      <c r="G12" s="223">
        <f>LOOKUP(F12,'Taškų '!$E$8:$E$158,'Taškų '!$C$8:$C$158)</f>
        <v>42</v>
      </c>
      <c r="H12" s="283">
        <v>27.4</v>
      </c>
      <c r="I12" s="234">
        <f>LOOKUP(H12,'Taškų '!$D$8:$D$158,'Taškų '!$C$8:$C$158)</f>
        <v>38</v>
      </c>
      <c r="J12" s="179">
        <v>0.0012201388888888889</v>
      </c>
      <c r="K12" s="275">
        <f>LOOKUP(J12,'Taškų '!$J$8:$J$158,'Taškų '!$H$8:$H$158)</f>
        <v>44</v>
      </c>
      <c r="L12" s="271">
        <f t="shared" si="0"/>
        <v>184</v>
      </c>
      <c r="M12" s="171"/>
    </row>
    <row r="13" spans="1:13" ht="12.75" outlineLevel="1">
      <c r="A13" s="176"/>
      <c r="B13" s="177" t="s">
        <v>53</v>
      </c>
      <c r="C13" s="266"/>
      <c r="D13" s="178">
        <v>9.61</v>
      </c>
      <c r="E13" s="224">
        <f>LOOKUP(D13,'Taškų '!$I$8:I$158,'Taškų '!$H$8:$H$158)</f>
        <v>57</v>
      </c>
      <c r="F13" s="280">
        <v>381</v>
      </c>
      <c r="G13" s="223">
        <f>LOOKUP(F13,'Taškų '!$E$8:$E$158,'Taškų '!$C$8:$C$158)</f>
        <v>50</v>
      </c>
      <c r="H13" s="283">
        <v>19.9</v>
      </c>
      <c r="I13" s="234">
        <f>LOOKUP(H13,'Taškų '!$D$8:$D$158,'Taškų '!$C$8:$C$158)</f>
        <v>24</v>
      </c>
      <c r="J13" s="179">
        <v>0.0013074074074074073</v>
      </c>
      <c r="K13" s="275">
        <f>LOOKUP(J13,'Taškų '!$J$8:$J$158,'Taškų '!$H$8:$H$158)</f>
        <v>30</v>
      </c>
      <c r="L13" s="271">
        <f t="shared" si="0"/>
        <v>161</v>
      </c>
      <c r="M13" s="171"/>
    </row>
    <row r="14" spans="1:13" ht="13.5" outlineLevel="1" thickBot="1">
      <c r="A14" s="181"/>
      <c r="B14" s="182" t="s">
        <v>54</v>
      </c>
      <c r="C14" s="267"/>
      <c r="D14" s="183">
        <v>9.61</v>
      </c>
      <c r="E14" s="225">
        <f>LOOKUP(D14,'Taškų '!$I$8:I$158,'Taškų '!$H$8:$H$158)</f>
        <v>57</v>
      </c>
      <c r="F14" s="281">
        <v>361</v>
      </c>
      <c r="G14" s="226">
        <f>LOOKUP(F14,'Taškų '!$E$8:$E$158,'Taškų '!$C$8:$C$158)</f>
        <v>43</v>
      </c>
      <c r="H14" s="284">
        <v>24</v>
      </c>
      <c r="I14" s="269">
        <f>LOOKUP(H14,'Taškų '!$D$8:$D$158,'Taškų '!$C$8:$C$158)</f>
        <v>31</v>
      </c>
      <c r="J14" s="184">
        <v>0.0011827546296296297</v>
      </c>
      <c r="K14" s="225">
        <f>LOOKUP(J14,'Taškų '!$J$8:$J$158,'Taškų '!$H$8:$H$158)</f>
        <v>50</v>
      </c>
      <c r="L14" s="272">
        <f t="shared" si="0"/>
        <v>181</v>
      </c>
      <c r="M14" s="171"/>
    </row>
    <row r="15" spans="1:13" ht="14.25" customHeight="1" outlineLevel="1" thickBot="1">
      <c r="A15" s="217"/>
      <c r="B15" s="217"/>
      <c r="C15" s="217"/>
      <c r="D15" s="231"/>
      <c r="E15" s="231"/>
      <c r="F15" s="231"/>
      <c r="G15" s="231"/>
      <c r="H15" s="301" t="s">
        <v>22</v>
      </c>
      <c r="I15" s="302"/>
      <c r="J15" s="326"/>
      <c r="K15" s="326"/>
      <c r="L15" s="227">
        <f>SUM(L9:L14)-MIN(L9:L14)</f>
        <v>1110</v>
      </c>
      <c r="M15" s="171"/>
    </row>
    <row r="16" spans="1:12" ht="9.75" customHeight="1" outlineLevel="1">
      <c r="A16" s="217"/>
      <c r="B16" s="217"/>
      <c r="C16" s="217"/>
      <c r="D16" s="217"/>
      <c r="E16" s="217"/>
      <c r="F16" s="217"/>
      <c r="G16" s="217"/>
      <c r="H16" s="232"/>
      <c r="I16" s="232"/>
      <c r="J16" s="232"/>
      <c r="K16" s="232"/>
      <c r="L16" s="233"/>
    </row>
    <row r="17" spans="1:12" ht="9.75" customHeight="1" outlineLevel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2" s="165" customFormat="1" ht="19.5" customHeight="1">
      <c r="A18" s="169">
        <v>2</v>
      </c>
      <c r="B18" s="304" t="s">
        <v>34</v>
      </c>
      <c r="C18" s="305"/>
      <c r="D18" s="305"/>
      <c r="E18" s="305"/>
      <c r="F18" s="305"/>
      <c r="G18" s="305"/>
      <c r="H18" s="305"/>
      <c r="I18" s="305"/>
      <c r="J18" s="305"/>
      <c r="K18" s="305"/>
      <c r="L18" s="170">
        <f>$L$28</f>
        <v>1166</v>
      </c>
    </row>
    <row r="19" spans="1:12" ht="7.5" customHeight="1" outlineLevel="1" thickBo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3" ht="12.75" outlineLevel="1">
      <c r="A20" s="312" t="s">
        <v>15</v>
      </c>
      <c r="B20" s="314" t="s">
        <v>8</v>
      </c>
      <c r="C20" s="316" t="s">
        <v>14</v>
      </c>
      <c r="D20" s="308" t="s">
        <v>4</v>
      </c>
      <c r="E20" s="309"/>
      <c r="F20" s="306" t="s">
        <v>3</v>
      </c>
      <c r="G20" s="307"/>
      <c r="H20" s="308" t="s">
        <v>9</v>
      </c>
      <c r="I20" s="309"/>
      <c r="J20" s="310" t="s">
        <v>5</v>
      </c>
      <c r="K20" s="311"/>
      <c r="L20" s="314" t="s">
        <v>10</v>
      </c>
      <c r="M20" s="171"/>
    </row>
    <row r="21" spans="1:13" ht="13.5" outlineLevel="1" thickBot="1">
      <c r="A21" s="313"/>
      <c r="B21" s="315"/>
      <c r="C21" s="317"/>
      <c r="D21" s="160" t="s">
        <v>12</v>
      </c>
      <c r="E21" s="161" t="s">
        <v>1</v>
      </c>
      <c r="F21" s="162" t="s">
        <v>12</v>
      </c>
      <c r="G21" s="163" t="s">
        <v>1</v>
      </c>
      <c r="H21" s="160" t="s">
        <v>12</v>
      </c>
      <c r="I21" s="161" t="s">
        <v>1</v>
      </c>
      <c r="J21" s="164" t="s">
        <v>12</v>
      </c>
      <c r="K21" s="163" t="s">
        <v>1</v>
      </c>
      <c r="L21" s="315"/>
      <c r="M21" s="171"/>
    </row>
    <row r="22" spans="1:13" ht="12.75" outlineLevel="1">
      <c r="A22" s="172" t="s">
        <v>49</v>
      </c>
      <c r="B22" s="173" t="s">
        <v>35</v>
      </c>
      <c r="C22" s="265"/>
      <c r="D22" s="174">
        <v>8.33</v>
      </c>
      <c r="E22" s="223">
        <f>LOOKUP(D22,'Taškų '!$I$8:I$158,'Taškų '!$H$8:$H$158)</f>
        <v>99</v>
      </c>
      <c r="F22" s="279">
        <v>410</v>
      </c>
      <c r="G22" s="234">
        <f>LOOKUP(F22,'Taškų '!$E$8:$E$158,'Taškų '!$C$8:$C$158)</f>
        <v>60</v>
      </c>
      <c r="H22" s="282">
        <v>26.7</v>
      </c>
      <c r="I22" s="222">
        <f>LOOKUP(H22,'Taškų '!$D$8:$D$158,'Taškų '!$C$8:$C$158)</f>
        <v>37</v>
      </c>
      <c r="J22" s="185">
        <v>0.0010395833333333331</v>
      </c>
      <c r="K22" s="222">
        <f>LOOKUP(J22,'Taškų '!$J$8:$J$158,'Taškų '!$H$8:$H$158)</f>
        <v>80</v>
      </c>
      <c r="L22" s="236">
        <f aca="true" t="shared" si="1" ref="L22:L27">SUM(E22+G22+I22+K22)</f>
        <v>276</v>
      </c>
      <c r="M22" s="171"/>
    </row>
    <row r="23" spans="1:13" ht="12.75" outlineLevel="1">
      <c r="A23" s="186"/>
      <c r="B23" s="177" t="s">
        <v>36</v>
      </c>
      <c r="C23" s="266"/>
      <c r="D23" s="178">
        <v>8.78</v>
      </c>
      <c r="E23" s="223">
        <f>LOOKUP(D23,'Taškų '!$I$8:I$158,'Taškų '!$H$8:$H$158)</f>
        <v>85</v>
      </c>
      <c r="F23" s="280">
        <v>435</v>
      </c>
      <c r="G23" s="234">
        <f>LOOKUP(F23,'Taškų '!$E$8:$E$158,'Taškų '!$C$8:$C$158)</f>
        <v>68</v>
      </c>
      <c r="H23" s="283">
        <v>56.8</v>
      </c>
      <c r="I23" s="223">
        <f>LOOKUP(H23,'Taškų '!$D$8:$D$158,'Taškų '!$C$8:$C$158)</f>
        <v>97</v>
      </c>
      <c r="J23" s="187">
        <v>0.0010457175925925927</v>
      </c>
      <c r="K23" s="223">
        <f>LOOKUP(J23,'Taškų '!$J$8:$J$158,'Taškų '!$H$8:$H$158)</f>
        <v>79</v>
      </c>
      <c r="L23" s="229">
        <f t="shared" si="1"/>
        <v>329</v>
      </c>
      <c r="M23" s="171"/>
    </row>
    <row r="24" spans="1:13" ht="12.75" outlineLevel="1">
      <c r="A24" s="186"/>
      <c r="B24" s="177" t="s">
        <v>37</v>
      </c>
      <c r="C24" s="266"/>
      <c r="D24" s="178">
        <v>9.18</v>
      </c>
      <c r="E24" s="223">
        <f>LOOKUP(D24,'Taškų '!$I$8:I$158,'Taškų '!$H$8:$H$158)</f>
        <v>72</v>
      </c>
      <c r="F24" s="280">
        <v>398</v>
      </c>
      <c r="G24" s="234">
        <f>LOOKUP(F24,'Taškų '!$E$8:$E$158,'Taškų '!$C$8:$C$158)</f>
        <v>56</v>
      </c>
      <c r="H24" s="283">
        <v>25</v>
      </c>
      <c r="I24" s="223">
        <f>LOOKUP(H24,'Taškų '!$D$8:$D$158,'Taškų '!$C$8:$C$158)</f>
        <v>33</v>
      </c>
      <c r="J24" s="187">
        <v>0.0011614583333333331</v>
      </c>
      <c r="K24" s="223">
        <f>LOOKUP(J24,'Taškų '!$J$8:$J$158,'Taškų '!$H$8:$H$158)</f>
        <v>54</v>
      </c>
      <c r="L24" s="229">
        <f t="shared" si="1"/>
        <v>215</v>
      </c>
      <c r="M24" s="171"/>
    </row>
    <row r="25" spans="1:13" ht="12.75" outlineLevel="1">
      <c r="A25" s="186"/>
      <c r="B25" s="177" t="s">
        <v>38</v>
      </c>
      <c r="C25" s="266"/>
      <c r="D25" s="178">
        <v>9.41</v>
      </c>
      <c r="E25" s="223">
        <f>LOOKUP(D25,'Taškų '!$I$8:I$158,'Taškų '!$H$8:$H$158)</f>
        <v>63</v>
      </c>
      <c r="F25" s="280">
        <v>376</v>
      </c>
      <c r="G25" s="234">
        <f>LOOKUP(F25,'Taškų '!$E$8:$E$158,'Taškų '!$C$8:$C$158)</f>
        <v>48</v>
      </c>
      <c r="H25" s="283">
        <v>26.1</v>
      </c>
      <c r="I25" s="223">
        <f>LOOKUP(H25,'Taškų '!$D$8:$D$158,'Taškų '!$C$8:$C$158)</f>
        <v>35</v>
      </c>
      <c r="J25" s="187">
        <v>0.0011608796296296295</v>
      </c>
      <c r="K25" s="223">
        <f>LOOKUP(J25,'Taškų '!$J$8:$J$158,'Taškų '!$H$8:$H$158)</f>
        <v>55</v>
      </c>
      <c r="L25" s="229">
        <f t="shared" si="1"/>
        <v>201</v>
      </c>
      <c r="M25" s="171"/>
    </row>
    <row r="26" spans="1:13" ht="12.75" outlineLevel="1">
      <c r="A26" s="186"/>
      <c r="B26" s="177" t="s">
        <v>39</v>
      </c>
      <c r="C26" s="266"/>
      <c r="D26" s="178">
        <v>9.8</v>
      </c>
      <c r="E26" s="223">
        <f>LOOKUP(D26,'Taškų '!$I$8:I$158,'Taškų '!$H$8:$H$158)</f>
        <v>51</v>
      </c>
      <c r="F26" s="280">
        <v>230</v>
      </c>
      <c r="G26" s="234">
        <f>LOOKUP(F26,'Taškų '!$E$8:$E$158,'Taškų '!$C$8:$C$158)</f>
        <v>1</v>
      </c>
      <c r="H26" s="283">
        <v>19</v>
      </c>
      <c r="I26" s="223">
        <f>LOOKUP(H26,'Taškų '!$D$8:$D$158,'Taškų '!$C$8:$C$158)</f>
        <v>23</v>
      </c>
      <c r="J26" s="187">
        <v>0.0012112268518518518</v>
      </c>
      <c r="K26" s="223">
        <f>LOOKUP(J26,'Taškų '!$J$8:$J$158,'Taškų '!$H$8:$H$158)</f>
        <v>45</v>
      </c>
      <c r="L26" s="229">
        <f t="shared" si="1"/>
        <v>120</v>
      </c>
      <c r="M26" s="171"/>
    </row>
    <row r="27" spans="1:13" ht="13.5" outlineLevel="1" thickBot="1">
      <c r="A27" s="188"/>
      <c r="B27" s="182" t="s">
        <v>40</v>
      </c>
      <c r="C27" s="267"/>
      <c r="D27" s="183">
        <v>9.97</v>
      </c>
      <c r="E27" s="226">
        <f>LOOKUP(D27,'Taškų '!$I$8:I$158,'Taškų '!$H$8:$H$158)</f>
        <v>49</v>
      </c>
      <c r="F27" s="281">
        <v>230</v>
      </c>
      <c r="G27" s="225">
        <f>LOOKUP(F27,'Taškų '!$E$8:$E$158,'Taškų '!$C$8:$C$158)</f>
        <v>1</v>
      </c>
      <c r="H27" s="284">
        <v>33.6</v>
      </c>
      <c r="I27" s="235">
        <f>LOOKUP(H27,'Taškų '!$D$8:$D$158,'Taškų '!$C$8:$C$158)</f>
        <v>50</v>
      </c>
      <c r="J27" s="189">
        <v>0.001212037037037037</v>
      </c>
      <c r="K27" s="224">
        <f>LOOKUP(J27,'Taškų '!$J$8:$J$158,'Taškų '!$H$8:$H$158)</f>
        <v>45</v>
      </c>
      <c r="L27" s="230">
        <f t="shared" si="1"/>
        <v>145</v>
      </c>
      <c r="M27" s="171"/>
    </row>
    <row r="28" spans="1:13" ht="14.25" customHeight="1" outlineLevel="1" thickBot="1">
      <c r="A28" s="217"/>
      <c r="B28" s="217"/>
      <c r="C28" s="217"/>
      <c r="D28" s="237"/>
      <c r="E28" s="237"/>
      <c r="F28" s="237"/>
      <c r="G28" s="237"/>
      <c r="H28" s="301" t="s">
        <v>22</v>
      </c>
      <c r="I28" s="302"/>
      <c r="J28" s="302"/>
      <c r="K28" s="302"/>
      <c r="L28" s="227">
        <f>SUM(L22:L27)-MIN(L22:L27)</f>
        <v>1166</v>
      </c>
      <c r="M28" s="171"/>
    </row>
    <row r="29" spans="1:12" ht="14.25" customHeight="1" outlineLevel="1">
      <c r="A29" s="217"/>
      <c r="B29" s="217"/>
      <c r="C29" s="217"/>
      <c r="D29" s="217"/>
      <c r="E29" s="217"/>
      <c r="F29" s="217"/>
      <c r="G29" s="217"/>
      <c r="H29" s="303"/>
      <c r="I29" s="303"/>
      <c r="J29" s="303"/>
      <c r="K29" s="303"/>
      <c r="L29" s="233"/>
    </row>
    <row r="30" spans="1:12" ht="9.75" customHeight="1" outlineLevel="1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</row>
    <row r="31" spans="1:12" s="165" customFormat="1" ht="19.5" customHeight="1">
      <c r="A31" s="169">
        <v>3</v>
      </c>
      <c r="B31" s="304" t="s">
        <v>48</v>
      </c>
      <c r="C31" s="305"/>
      <c r="D31" s="305"/>
      <c r="E31" s="305"/>
      <c r="F31" s="305"/>
      <c r="G31" s="305"/>
      <c r="H31" s="305"/>
      <c r="I31" s="305"/>
      <c r="J31" s="305"/>
      <c r="K31" s="305"/>
      <c r="L31" s="170">
        <f>$L$41</f>
        <v>1052</v>
      </c>
    </row>
    <row r="32" spans="1:12" ht="7.5" customHeight="1" outlineLevel="1" thickBot="1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</row>
    <row r="33" spans="1:13" ht="12.75" outlineLevel="1">
      <c r="A33" s="312" t="s">
        <v>15</v>
      </c>
      <c r="B33" s="314" t="s">
        <v>8</v>
      </c>
      <c r="C33" s="316" t="s">
        <v>14</v>
      </c>
      <c r="D33" s="308" t="s">
        <v>4</v>
      </c>
      <c r="E33" s="309"/>
      <c r="F33" s="306" t="s">
        <v>3</v>
      </c>
      <c r="G33" s="307"/>
      <c r="H33" s="308" t="s">
        <v>9</v>
      </c>
      <c r="I33" s="309"/>
      <c r="J33" s="310" t="s">
        <v>5</v>
      </c>
      <c r="K33" s="311"/>
      <c r="L33" s="314" t="s">
        <v>10</v>
      </c>
      <c r="M33" s="171"/>
    </row>
    <row r="34" spans="1:13" ht="13.5" outlineLevel="1" thickBot="1">
      <c r="A34" s="313"/>
      <c r="B34" s="315"/>
      <c r="C34" s="317"/>
      <c r="D34" s="160" t="s">
        <v>12</v>
      </c>
      <c r="E34" s="161" t="s">
        <v>1</v>
      </c>
      <c r="F34" s="162" t="s">
        <v>12</v>
      </c>
      <c r="G34" s="163" t="s">
        <v>1</v>
      </c>
      <c r="H34" s="160" t="s">
        <v>12</v>
      </c>
      <c r="I34" s="161" t="s">
        <v>1</v>
      </c>
      <c r="J34" s="164" t="s">
        <v>12</v>
      </c>
      <c r="K34" s="163" t="s">
        <v>1</v>
      </c>
      <c r="L34" s="315"/>
      <c r="M34" s="171"/>
    </row>
    <row r="35" spans="1:13" ht="12.75" outlineLevel="1">
      <c r="A35" s="172" t="s">
        <v>47</v>
      </c>
      <c r="B35" s="173" t="s">
        <v>41</v>
      </c>
      <c r="C35" s="265"/>
      <c r="D35" s="174">
        <v>9.19</v>
      </c>
      <c r="E35" s="223">
        <f>LOOKUP(D35,'Taškų '!$I$8:I$158,'Taškų '!$H$8:$H$158)</f>
        <v>72</v>
      </c>
      <c r="F35" s="279">
        <v>368</v>
      </c>
      <c r="G35" s="234">
        <f>LOOKUP(F35,'Taškų '!$E$8:$E$158,'Taškų '!$C$8:$C$158)</f>
        <v>46</v>
      </c>
      <c r="H35" s="282">
        <v>41.3</v>
      </c>
      <c r="I35" s="222">
        <f>LOOKUP(H35,'Taškų '!$D$8:$D$158,'Taškų '!$C$8:$C$158)</f>
        <v>65</v>
      </c>
      <c r="J35" s="185">
        <v>0.001182175925925926</v>
      </c>
      <c r="K35" s="222">
        <f>LOOKUP(J35,'Taškų '!$J$8:$J$158,'Taškų '!$H$8:$H$158)</f>
        <v>51</v>
      </c>
      <c r="L35" s="236">
        <f aca="true" t="shared" si="2" ref="L35:L40">SUM(E35+G35+I35+K35)</f>
        <v>234</v>
      </c>
      <c r="M35" s="171"/>
    </row>
    <row r="36" spans="1:13" ht="12.75" outlineLevel="1">
      <c r="A36" s="186"/>
      <c r="B36" s="177" t="s">
        <v>42</v>
      </c>
      <c r="C36" s="266"/>
      <c r="D36" s="178">
        <v>9.91</v>
      </c>
      <c r="E36" s="223">
        <f>LOOKUP(D36,'Taškų '!$I$8:I$158,'Taškų '!$H$8:$H$158)</f>
        <v>49</v>
      </c>
      <c r="F36" s="280">
        <v>348</v>
      </c>
      <c r="G36" s="234">
        <f>LOOKUP(F36,'Taškų '!$E$8:$E$158,'Taškų '!$C$8:$C$158)</f>
        <v>39</v>
      </c>
      <c r="H36" s="283">
        <v>35</v>
      </c>
      <c r="I36" s="223">
        <f>LOOKUP(H36,'Taškų '!$D$8:$D$158,'Taškų '!$C$8:$C$158)</f>
        <v>53</v>
      </c>
      <c r="J36" s="187">
        <v>0.0012270833333333333</v>
      </c>
      <c r="K36" s="223">
        <f>LOOKUP(J36,'Taškų '!$J$8:$J$158,'Taškų '!$H$8:$H$158)</f>
        <v>43</v>
      </c>
      <c r="L36" s="229">
        <f t="shared" si="2"/>
        <v>184</v>
      </c>
      <c r="M36" s="171"/>
    </row>
    <row r="37" spans="1:13" ht="12.75" outlineLevel="1">
      <c r="A37" s="186"/>
      <c r="B37" s="177" t="s">
        <v>43</v>
      </c>
      <c r="C37" s="266"/>
      <c r="D37" s="178">
        <v>10.08</v>
      </c>
      <c r="E37" s="223">
        <f>LOOKUP(D37,'Taškų '!$I$8:I$158,'Taškų '!$H$8:$H$158)</f>
        <v>46</v>
      </c>
      <c r="F37" s="280">
        <v>342</v>
      </c>
      <c r="G37" s="234">
        <f>LOOKUP(F37,'Taškų '!$E$8:$E$158,'Taškų '!$C$8:$C$158)</f>
        <v>37</v>
      </c>
      <c r="H37" s="283">
        <v>30.3</v>
      </c>
      <c r="I37" s="223">
        <f>LOOKUP(H37,'Taškų '!$D$8:$D$158,'Taškų '!$C$8:$C$158)</f>
        <v>44</v>
      </c>
      <c r="J37" s="187">
        <v>0.0012262731481481482</v>
      </c>
      <c r="K37" s="223">
        <f>LOOKUP(J37,'Taškų '!$J$8:$J$158,'Taškų '!$H$8:$H$158)</f>
        <v>43</v>
      </c>
      <c r="L37" s="229">
        <f t="shared" si="2"/>
        <v>170</v>
      </c>
      <c r="M37" s="171"/>
    </row>
    <row r="38" spans="1:13" ht="12.75" outlineLevel="1">
      <c r="A38" s="186"/>
      <c r="B38" s="177" t="s">
        <v>44</v>
      </c>
      <c r="C38" s="266"/>
      <c r="D38" s="178">
        <v>8.91</v>
      </c>
      <c r="E38" s="223">
        <f>LOOKUP(D38,'Taškų '!$I$8:I$158,'Taškų '!$H$8:$H$158)</f>
        <v>78</v>
      </c>
      <c r="F38" s="280">
        <v>446</v>
      </c>
      <c r="G38" s="234">
        <f>LOOKUP(F38,'Taškų '!$E$8:$E$158,'Taškų '!$C$8:$C$158)</f>
        <v>72</v>
      </c>
      <c r="H38" s="283">
        <v>39.5</v>
      </c>
      <c r="I38" s="223">
        <f>LOOKUP(H38,'Taškų '!$D$8:$D$158,'Taškų '!$C$8:$C$158)</f>
        <v>62</v>
      </c>
      <c r="J38" s="187">
        <v>0.0010929398148148148</v>
      </c>
      <c r="K38" s="223">
        <f>LOOKUP(J38,'Taškų '!$J$8:$J$158,'Taškų '!$H$8:$H$158)</f>
        <v>68</v>
      </c>
      <c r="L38" s="229">
        <f t="shared" si="2"/>
        <v>280</v>
      </c>
      <c r="M38" s="171"/>
    </row>
    <row r="39" spans="1:13" ht="12.75" outlineLevel="1">
      <c r="A39" s="186"/>
      <c r="B39" s="177" t="s">
        <v>45</v>
      </c>
      <c r="C39" s="266"/>
      <c r="D39" s="178">
        <v>9.6</v>
      </c>
      <c r="E39" s="223">
        <f>LOOKUP(D39,'Taškų '!$I$8:I$158,'Taškų '!$H$8:$H$158)</f>
        <v>57</v>
      </c>
      <c r="F39" s="280">
        <v>404</v>
      </c>
      <c r="G39" s="234">
        <f>LOOKUP(F39,'Taškų '!$E$8:$E$158,'Taškų '!$C$8:$C$158)</f>
        <v>58</v>
      </c>
      <c r="H39" s="283">
        <v>35</v>
      </c>
      <c r="I39" s="223">
        <f>LOOKUP(H39,'Taškų '!$D$8:$D$158,'Taškų '!$C$8:$C$158)</f>
        <v>53</v>
      </c>
      <c r="J39" s="187">
        <v>0.0014232638888888888</v>
      </c>
      <c r="K39" s="223">
        <f>LOOKUP(J39,'Taškų '!$J$8:$J$158,'Taškų '!$H$8:$H$158)</f>
        <v>16</v>
      </c>
      <c r="L39" s="229">
        <f t="shared" si="2"/>
        <v>184</v>
      </c>
      <c r="M39" s="171"/>
    </row>
    <row r="40" spans="1:13" ht="13.5" outlineLevel="1" thickBot="1">
      <c r="A40" s="188"/>
      <c r="B40" s="182" t="s">
        <v>46</v>
      </c>
      <c r="C40" s="267"/>
      <c r="D40" s="183">
        <v>9.35</v>
      </c>
      <c r="E40" s="226">
        <f>LOOKUP(D40,'Taškų '!$I$8:I$158,'Taškų '!$H$8:$H$158)</f>
        <v>66</v>
      </c>
      <c r="F40" s="281">
        <v>329</v>
      </c>
      <c r="G40" s="225">
        <f>LOOKUP(F40,'Taškų '!$E$8:$E$158,'Taškų '!$C$8:$C$158)</f>
        <v>33</v>
      </c>
      <c r="H40" s="284">
        <v>30.8</v>
      </c>
      <c r="I40" s="235">
        <f>LOOKUP(H40,'Taškų '!$D$8:$D$158,'Taškų '!$C$8:$C$158)</f>
        <v>45</v>
      </c>
      <c r="J40" s="189">
        <v>0.0016840277777777776</v>
      </c>
      <c r="K40" s="224">
        <f>LOOKUP(J40,'Taškų '!$J$8:$J$158,'Taškų '!$H$8:$H$158)</f>
        <v>1</v>
      </c>
      <c r="L40" s="230">
        <f t="shared" si="2"/>
        <v>145</v>
      </c>
      <c r="M40" s="171"/>
    </row>
    <row r="41" spans="1:13" ht="14.25" customHeight="1" outlineLevel="1" thickBot="1">
      <c r="A41" s="217"/>
      <c r="B41" s="217"/>
      <c r="C41" s="217"/>
      <c r="D41" s="237"/>
      <c r="E41" s="237"/>
      <c r="F41" s="237"/>
      <c r="G41" s="237"/>
      <c r="H41" s="301" t="s">
        <v>22</v>
      </c>
      <c r="I41" s="302"/>
      <c r="J41" s="302"/>
      <c r="K41" s="302"/>
      <c r="L41" s="227">
        <f>SUM(L35:L40)-MIN(L35:L40)</f>
        <v>1052</v>
      </c>
      <c r="M41" s="171"/>
    </row>
    <row r="42" spans="1:13" ht="14.25" customHeight="1" outlineLevel="1">
      <c r="A42" s="217"/>
      <c r="B42" s="217"/>
      <c r="C42" s="217"/>
      <c r="D42" s="217"/>
      <c r="E42" s="217"/>
      <c r="F42" s="217"/>
      <c r="G42" s="217"/>
      <c r="H42" s="303"/>
      <c r="I42" s="303"/>
      <c r="J42" s="303"/>
      <c r="K42" s="303"/>
      <c r="L42" s="233"/>
      <c r="M42" s="165"/>
    </row>
    <row r="43" spans="1:13" ht="9.75" customHeight="1" outlineLevel="1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165"/>
    </row>
    <row r="44" spans="1:12" s="165" customFormat="1" ht="19.5" customHeight="1">
      <c r="A44" s="169">
        <v>4</v>
      </c>
      <c r="B44" s="304" t="s">
        <v>55</v>
      </c>
      <c r="C44" s="305"/>
      <c r="D44" s="305"/>
      <c r="E44" s="305"/>
      <c r="F44" s="305"/>
      <c r="G44" s="305"/>
      <c r="H44" s="305"/>
      <c r="I44" s="305"/>
      <c r="J44" s="305"/>
      <c r="K44" s="305"/>
      <c r="L44" s="170">
        <f>$L$54</f>
        <v>1375</v>
      </c>
    </row>
    <row r="45" spans="1:13" ht="7.5" customHeight="1" outlineLevel="1" thickBo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165"/>
    </row>
    <row r="46" spans="1:13" ht="12.75" outlineLevel="1">
      <c r="A46" s="312" t="s">
        <v>15</v>
      </c>
      <c r="B46" s="314" t="s">
        <v>8</v>
      </c>
      <c r="C46" s="316" t="s">
        <v>14</v>
      </c>
      <c r="D46" s="308" t="s">
        <v>4</v>
      </c>
      <c r="E46" s="309"/>
      <c r="F46" s="306" t="s">
        <v>3</v>
      </c>
      <c r="G46" s="307"/>
      <c r="H46" s="308" t="s">
        <v>9</v>
      </c>
      <c r="I46" s="309"/>
      <c r="J46" s="310" t="s">
        <v>5</v>
      </c>
      <c r="K46" s="311"/>
      <c r="L46" s="314" t="s">
        <v>10</v>
      </c>
      <c r="M46" s="171"/>
    </row>
    <row r="47" spans="1:13" ht="13.5" outlineLevel="1" thickBot="1">
      <c r="A47" s="313"/>
      <c r="B47" s="315"/>
      <c r="C47" s="317"/>
      <c r="D47" s="160" t="s">
        <v>12</v>
      </c>
      <c r="E47" s="161" t="s">
        <v>1</v>
      </c>
      <c r="F47" s="162" t="s">
        <v>12</v>
      </c>
      <c r="G47" s="163" t="s">
        <v>1</v>
      </c>
      <c r="H47" s="160" t="s">
        <v>12</v>
      </c>
      <c r="I47" s="161" t="s">
        <v>1</v>
      </c>
      <c r="J47" s="164" t="s">
        <v>12</v>
      </c>
      <c r="K47" s="163" t="s">
        <v>1</v>
      </c>
      <c r="L47" s="315"/>
      <c r="M47" s="171"/>
    </row>
    <row r="48" spans="1:13" ht="12.75" outlineLevel="1">
      <c r="A48" s="172" t="s">
        <v>56</v>
      </c>
      <c r="B48" s="173" t="s">
        <v>57</v>
      </c>
      <c r="C48" s="265"/>
      <c r="D48" s="174">
        <v>8.96</v>
      </c>
      <c r="E48" s="223">
        <f>LOOKUP(D48,'Taškų '!$I$8:I$158,'Taškų '!$H$8:$H$158)</f>
        <v>78</v>
      </c>
      <c r="F48" s="279">
        <v>422</v>
      </c>
      <c r="G48" s="234">
        <f>LOOKUP(F48,'Taškų '!$E$8:$E$158,'Taškų '!$C$8:$C$158)</f>
        <v>64</v>
      </c>
      <c r="H48" s="282">
        <v>44.7</v>
      </c>
      <c r="I48" s="222">
        <f>LOOKUP(H48,'Taškų '!$D$8:$D$158,'Taškų '!$C$8:$C$158)</f>
        <v>72</v>
      </c>
      <c r="J48" s="185">
        <v>0.0010752314814814815</v>
      </c>
      <c r="K48" s="222">
        <f>LOOKUP(J48,'Taškų '!$J$8:$J$158,'Taškų '!$H$8:$H$158)</f>
        <v>72</v>
      </c>
      <c r="L48" s="236">
        <f aca="true" t="shared" si="3" ref="L48:L53">SUM(E48+G48+I48+K48)</f>
        <v>286</v>
      </c>
      <c r="M48" s="171"/>
    </row>
    <row r="49" spans="1:13" ht="12.75" outlineLevel="1">
      <c r="A49" s="186"/>
      <c r="B49" s="177" t="s">
        <v>58</v>
      </c>
      <c r="C49" s="266"/>
      <c r="D49" s="178">
        <v>13</v>
      </c>
      <c r="E49" s="223">
        <f>LOOKUP(D49,'Taškų '!$I$8:I$158,'Taškų '!$H$8:$H$158)</f>
        <v>0</v>
      </c>
      <c r="F49" s="280">
        <v>230</v>
      </c>
      <c r="G49" s="234">
        <f>LOOKUP(F49,'Taškų '!$E$8:$E$158,'Taškų '!$C$8:$C$158)</f>
        <v>1</v>
      </c>
      <c r="H49" s="283">
        <v>8.34</v>
      </c>
      <c r="I49" s="223">
        <f>LOOKUP(H49,'Taškų '!$D$8:$D$158,'Taškų '!$C$8:$C$158)</f>
        <v>2</v>
      </c>
      <c r="J49" s="187">
        <v>0.0016840277777777776</v>
      </c>
      <c r="K49" s="223">
        <f>LOOKUP(J49,'Taškų '!$J$8:$J$158,'Taškų '!$H$8:$H$158)</f>
        <v>1</v>
      </c>
      <c r="L49" s="229">
        <f t="shared" si="3"/>
        <v>4</v>
      </c>
      <c r="M49" s="171"/>
    </row>
    <row r="50" spans="1:13" ht="12.75" outlineLevel="1">
      <c r="A50" s="186"/>
      <c r="B50" s="177" t="s">
        <v>59</v>
      </c>
      <c r="C50" s="266"/>
      <c r="D50" s="178">
        <v>8.38</v>
      </c>
      <c r="E50" s="223">
        <f>LOOKUP(D50,'Taškų '!$I$8:I$158,'Taškų '!$H$8:$H$158)</f>
        <v>99</v>
      </c>
      <c r="F50" s="280">
        <v>454</v>
      </c>
      <c r="G50" s="234">
        <f>LOOKUP(F50,'Taškų '!$E$8:$E$158,'Taškų '!$C$8:$C$158)</f>
        <v>74</v>
      </c>
      <c r="H50" s="283">
        <v>39.9</v>
      </c>
      <c r="I50" s="223">
        <f>LOOKUP(H50,'Taškų '!$D$8:$D$158,'Taškų '!$C$8:$C$158)</f>
        <v>63</v>
      </c>
      <c r="J50" s="187">
        <v>0.001042361111111111</v>
      </c>
      <c r="K50" s="223">
        <f>LOOKUP(J50,'Taškų '!$J$8:$J$158,'Taškų '!$H$8:$H$158)</f>
        <v>80</v>
      </c>
      <c r="L50" s="229">
        <f t="shared" si="3"/>
        <v>316</v>
      </c>
      <c r="M50" s="171"/>
    </row>
    <row r="51" spans="1:13" ht="12.75" outlineLevel="1">
      <c r="A51" s="186"/>
      <c r="B51" s="177" t="s">
        <v>60</v>
      </c>
      <c r="C51" s="266"/>
      <c r="D51" s="178">
        <v>9.13</v>
      </c>
      <c r="E51" s="223">
        <f>LOOKUP(D51,'Taškų '!$I$8:I$158,'Taškų '!$H$8:$H$158)</f>
        <v>72</v>
      </c>
      <c r="F51" s="280">
        <v>410</v>
      </c>
      <c r="G51" s="234">
        <f>LOOKUP(F51,'Taškų '!$E$8:$E$158,'Taškų '!$C$8:$C$158)</f>
        <v>60</v>
      </c>
      <c r="H51" s="283">
        <v>40.7</v>
      </c>
      <c r="I51" s="223">
        <f>LOOKUP(H51,'Taškų '!$D$8:$D$158,'Taškų '!$C$8:$C$158)</f>
        <v>64</v>
      </c>
      <c r="J51" s="187">
        <v>0.0010792824074074075</v>
      </c>
      <c r="K51" s="223">
        <f>LOOKUP(J51,'Taškų '!$J$8:$J$158,'Taškų '!$H$8:$H$158)</f>
        <v>71</v>
      </c>
      <c r="L51" s="229">
        <f t="shared" si="3"/>
        <v>267</v>
      </c>
      <c r="M51" s="171"/>
    </row>
    <row r="52" spans="1:13" ht="12.75" outlineLevel="1">
      <c r="A52" s="186"/>
      <c r="B52" s="177" t="s">
        <v>61</v>
      </c>
      <c r="C52" s="266"/>
      <c r="D52" s="178">
        <v>8.82</v>
      </c>
      <c r="E52" s="223">
        <f>LOOKUP(D52,'Taškų '!$I$8:I$158,'Taškų '!$H$8:$H$158)</f>
        <v>82</v>
      </c>
      <c r="F52" s="280">
        <v>398</v>
      </c>
      <c r="G52" s="234">
        <f>LOOKUP(F52,'Taškų '!$E$8:$E$158,'Taškų '!$C$8:$C$158)</f>
        <v>56</v>
      </c>
      <c r="H52" s="283">
        <v>24.7</v>
      </c>
      <c r="I52" s="223">
        <f>LOOKUP(H52,'Taškų '!$D$8:$D$158,'Taškų '!$C$8:$C$158)</f>
        <v>33</v>
      </c>
      <c r="J52" s="187">
        <v>0.0011103009259259258</v>
      </c>
      <c r="K52" s="223">
        <f>LOOKUP(J52,'Taškų '!$J$8:$J$158,'Taškų '!$H$8:$H$158)</f>
        <v>65</v>
      </c>
      <c r="L52" s="229">
        <f t="shared" si="3"/>
        <v>236</v>
      </c>
      <c r="M52" s="171"/>
    </row>
    <row r="53" spans="1:13" ht="13.5" outlineLevel="1" thickBot="1">
      <c r="A53" s="188"/>
      <c r="B53" s="182" t="s">
        <v>62</v>
      </c>
      <c r="C53" s="267"/>
      <c r="D53" s="183">
        <v>9.04</v>
      </c>
      <c r="E53" s="226">
        <f>LOOKUP(D53,'Taškų '!$I$8:I$158,'Taškų '!$H$8:$H$158)</f>
        <v>75</v>
      </c>
      <c r="F53" s="281">
        <v>438</v>
      </c>
      <c r="G53" s="225">
        <f>LOOKUP(F53,'Taškų '!$E$8:$E$158,'Taškų '!$C$8:$C$158)</f>
        <v>69</v>
      </c>
      <c r="H53" s="284">
        <v>39.5</v>
      </c>
      <c r="I53" s="235">
        <f>LOOKUP(H53,'Taškų '!$D$8:$D$158,'Taškų '!$C$8:$C$158)</f>
        <v>62</v>
      </c>
      <c r="J53" s="189">
        <v>0.0011143518518518518</v>
      </c>
      <c r="K53" s="224">
        <f>LOOKUP(J53,'Taškų '!$J$8:$J$158,'Taškų '!$H$8:$H$158)</f>
        <v>64</v>
      </c>
      <c r="L53" s="230">
        <f t="shared" si="3"/>
        <v>270</v>
      </c>
      <c r="M53" s="171"/>
    </row>
    <row r="54" spans="1:13" ht="14.25" customHeight="1" outlineLevel="1" thickBot="1">
      <c r="A54" s="217"/>
      <c r="B54" s="217"/>
      <c r="C54" s="217"/>
      <c r="D54" s="237"/>
      <c r="E54" s="237"/>
      <c r="F54" s="237"/>
      <c r="G54" s="237"/>
      <c r="H54" s="301" t="s">
        <v>22</v>
      </c>
      <c r="I54" s="302"/>
      <c r="J54" s="302"/>
      <c r="K54" s="302"/>
      <c r="L54" s="227">
        <f>SUM(L48:L53)-MIN(L48:L53)</f>
        <v>1375</v>
      </c>
      <c r="M54" s="171"/>
    </row>
    <row r="55" spans="1:13" ht="14.25" customHeight="1" outlineLevel="1">
      <c r="A55" s="217"/>
      <c r="B55" s="217"/>
      <c r="C55" s="217"/>
      <c r="D55" s="217"/>
      <c r="E55" s="217"/>
      <c r="F55" s="217"/>
      <c r="G55" s="217"/>
      <c r="H55" s="303"/>
      <c r="I55" s="303"/>
      <c r="J55" s="303"/>
      <c r="K55" s="303"/>
      <c r="L55" s="233"/>
      <c r="M55" s="165"/>
    </row>
    <row r="56" spans="1:13" ht="12" customHeight="1" outlineLevel="1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165"/>
    </row>
    <row r="57" spans="1:12" s="165" customFormat="1" ht="19.5" customHeight="1">
      <c r="A57" s="170">
        <v>5</v>
      </c>
      <c r="B57" s="304" t="s">
        <v>63</v>
      </c>
      <c r="C57" s="305"/>
      <c r="D57" s="305"/>
      <c r="E57" s="305"/>
      <c r="F57" s="305"/>
      <c r="G57" s="305"/>
      <c r="H57" s="305"/>
      <c r="I57" s="305"/>
      <c r="J57" s="305"/>
      <c r="K57" s="305"/>
      <c r="L57" s="170">
        <f>$L$67</f>
        <v>906</v>
      </c>
    </row>
    <row r="58" spans="1:13" ht="13.5" outlineLevel="1" thickBot="1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165"/>
    </row>
    <row r="59" spans="1:13" ht="12.75" outlineLevel="1">
      <c r="A59" s="312" t="s">
        <v>15</v>
      </c>
      <c r="B59" s="314" t="s">
        <v>8</v>
      </c>
      <c r="C59" s="316" t="s">
        <v>14</v>
      </c>
      <c r="D59" s="308" t="s">
        <v>4</v>
      </c>
      <c r="E59" s="309"/>
      <c r="F59" s="306" t="s">
        <v>3</v>
      </c>
      <c r="G59" s="307"/>
      <c r="H59" s="308" t="s">
        <v>9</v>
      </c>
      <c r="I59" s="309"/>
      <c r="J59" s="310" t="s">
        <v>5</v>
      </c>
      <c r="K59" s="311"/>
      <c r="L59" s="314" t="s">
        <v>10</v>
      </c>
      <c r="M59" s="171"/>
    </row>
    <row r="60" spans="1:13" ht="13.5" outlineLevel="1" thickBot="1">
      <c r="A60" s="313"/>
      <c r="B60" s="315"/>
      <c r="C60" s="317"/>
      <c r="D60" s="160" t="s">
        <v>12</v>
      </c>
      <c r="E60" s="161" t="s">
        <v>1</v>
      </c>
      <c r="F60" s="162" t="s">
        <v>12</v>
      </c>
      <c r="G60" s="163" t="s">
        <v>1</v>
      </c>
      <c r="H60" s="160" t="s">
        <v>12</v>
      </c>
      <c r="I60" s="161" t="s">
        <v>1</v>
      </c>
      <c r="J60" s="164" t="s">
        <v>12</v>
      </c>
      <c r="K60" s="163" t="s">
        <v>1</v>
      </c>
      <c r="L60" s="315"/>
      <c r="M60" s="171"/>
    </row>
    <row r="61" spans="1:13" ht="12.75" outlineLevel="1">
      <c r="A61" s="172" t="s">
        <v>64</v>
      </c>
      <c r="B61" s="173" t="s">
        <v>65</v>
      </c>
      <c r="C61" s="265"/>
      <c r="D61" s="174">
        <v>9.28</v>
      </c>
      <c r="E61" s="223">
        <f>LOOKUP(D61,'Taškų '!$I$8:I$158,'Taškų '!$H$8:$H$158)</f>
        <v>69</v>
      </c>
      <c r="F61" s="279">
        <v>390</v>
      </c>
      <c r="G61" s="234">
        <f>LOOKUP(F61,'Taškų '!$E$8:$E$158,'Taškų '!$C$8:$C$158)</f>
        <v>53</v>
      </c>
      <c r="H61" s="282">
        <v>29.4</v>
      </c>
      <c r="I61" s="222">
        <f>LOOKUP(H61,'Taškų '!$D$8:$D$158,'Taškų '!$C$8:$C$158)</f>
        <v>42</v>
      </c>
      <c r="J61" s="185">
        <v>0.0012127314814814815</v>
      </c>
      <c r="K61" s="222">
        <f>LOOKUP(J61,'Taškų '!$J$8:$J$158,'Taškų '!$H$8:$H$158)</f>
        <v>45</v>
      </c>
      <c r="L61" s="236">
        <f aca="true" t="shared" si="4" ref="L61:L66">SUM(E61+G61+I61+K61)</f>
        <v>209</v>
      </c>
      <c r="M61" s="171"/>
    </row>
    <row r="62" spans="1:13" ht="12.75" outlineLevel="1">
      <c r="A62" s="186"/>
      <c r="B62" s="177" t="s">
        <v>66</v>
      </c>
      <c r="C62" s="266"/>
      <c r="D62" s="178">
        <v>10.12</v>
      </c>
      <c r="E62" s="223">
        <f>LOOKUP(D62,'Taškų '!$I$8:I$158,'Taškų '!$H$8:$H$158)</f>
        <v>43</v>
      </c>
      <c r="F62" s="280">
        <v>341</v>
      </c>
      <c r="G62" s="234">
        <f>LOOKUP(F62,'Taškų '!$E$8:$E$158,'Taškų '!$C$8:$C$158)</f>
        <v>37</v>
      </c>
      <c r="H62" s="283">
        <v>23.3</v>
      </c>
      <c r="I62" s="223">
        <f>LOOKUP(H62,'Taškų '!$D$8:$D$158,'Taškų '!$C$8:$C$158)</f>
        <v>30</v>
      </c>
      <c r="J62" s="187">
        <v>0.0011721064814814814</v>
      </c>
      <c r="K62" s="223">
        <f>LOOKUP(J62,'Taškų '!$J$8:$J$158,'Taškų '!$H$8:$H$158)</f>
        <v>52</v>
      </c>
      <c r="L62" s="229">
        <f t="shared" si="4"/>
        <v>162</v>
      </c>
      <c r="M62" s="171"/>
    </row>
    <row r="63" spans="1:13" ht="12.75" outlineLevel="1">
      <c r="A63" s="186"/>
      <c r="B63" s="177" t="s">
        <v>67</v>
      </c>
      <c r="C63" s="266"/>
      <c r="D63" s="178">
        <v>9.72</v>
      </c>
      <c r="E63" s="223">
        <f>LOOKUP(D63,'Taškų '!$I$8:I$158,'Taškų '!$H$8:$H$158)</f>
        <v>54</v>
      </c>
      <c r="F63" s="280">
        <v>355</v>
      </c>
      <c r="G63" s="234">
        <f>LOOKUP(F63,'Taškų '!$E$8:$E$158,'Taškų '!$C$8:$C$158)</f>
        <v>41</v>
      </c>
      <c r="H63" s="283">
        <v>35.4</v>
      </c>
      <c r="I63" s="223">
        <f>LOOKUP(H63,'Taškų '!$D$8:$D$158,'Taškų '!$C$8:$C$158)</f>
        <v>54</v>
      </c>
      <c r="J63" s="187">
        <v>0.0011728009259259259</v>
      </c>
      <c r="K63" s="223">
        <f>LOOKUP(J63,'Taškų '!$J$8:$J$158,'Taškų '!$H$8:$H$158)</f>
        <v>52</v>
      </c>
      <c r="L63" s="229">
        <f t="shared" si="4"/>
        <v>201</v>
      </c>
      <c r="M63" s="171"/>
    </row>
    <row r="64" spans="1:13" ht="12.75" outlineLevel="1">
      <c r="A64" s="186"/>
      <c r="B64" s="177" t="s">
        <v>68</v>
      </c>
      <c r="C64" s="266"/>
      <c r="D64" s="178">
        <v>10.06</v>
      </c>
      <c r="E64" s="223">
        <f>LOOKUP(D64,'Taškų '!$I$8:I$158,'Taškų '!$H$8:$H$158)</f>
        <v>46</v>
      </c>
      <c r="F64" s="280">
        <v>356</v>
      </c>
      <c r="G64" s="234">
        <f>LOOKUP(F64,'Taškų '!$E$8:$E$158,'Taškų '!$C$8:$C$158)</f>
        <v>42</v>
      </c>
      <c r="H64" s="283">
        <v>32.2</v>
      </c>
      <c r="I64" s="223">
        <f>LOOKUP(H64,'Taškų '!$D$8:$D$158,'Taškų '!$C$8:$C$158)</f>
        <v>47</v>
      </c>
      <c r="J64" s="187">
        <v>0.0013157407407407408</v>
      </c>
      <c r="K64" s="223">
        <f>LOOKUP(J64,'Taškų '!$J$8:$J$158,'Taškų '!$H$8:$H$158)</f>
        <v>29</v>
      </c>
      <c r="L64" s="229">
        <f t="shared" si="4"/>
        <v>164</v>
      </c>
      <c r="M64" s="171"/>
    </row>
    <row r="65" spans="1:13" ht="12.75" outlineLevel="1">
      <c r="A65" s="186"/>
      <c r="B65" s="177" t="s">
        <v>69</v>
      </c>
      <c r="C65" s="266"/>
      <c r="D65" s="178">
        <v>9.92</v>
      </c>
      <c r="E65" s="223">
        <f>LOOKUP(D65,'Taškų '!$I$8:I$158,'Taškų '!$H$8:$H$158)</f>
        <v>49</v>
      </c>
      <c r="F65" s="280">
        <v>358</v>
      </c>
      <c r="G65" s="234">
        <f>LOOKUP(F65,'Taškų '!$E$8:$E$158,'Taškų '!$C$8:$C$158)</f>
        <v>42</v>
      </c>
      <c r="H65" s="283">
        <v>29.9</v>
      </c>
      <c r="I65" s="223">
        <f>LOOKUP(H65,'Taškų '!$D$8:$D$158,'Taškų '!$C$8:$C$158)</f>
        <v>43</v>
      </c>
      <c r="J65" s="187">
        <v>0.0012664351851851851</v>
      </c>
      <c r="K65" s="223">
        <f>LOOKUP(J65,'Taškų '!$J$8:$J$158,'Taškų '!$H$8:$H$158)</f>
        <v>36</v>
      </c>
      <c r="L65" s="229">
        <f t="shared" si="4"/>
        <v>170</v>
      </c>
      <c r="M65" s="171"/>
    </row>
    <row r="66" spans="1:13" ht="13.5" outlineLevel="1" thickBot="1">
      <c r="A66" s="188"/>
      <c r="B66" s="182" t="s">
        <v>70</v>
      </c>
      <c r="C66" s="267"/>
      <c r="D66" s="183">
        <v>10.15</v>
      </c>
      <c r="E66" s="226">
        <f>LOOKUP(D66,'Taškų '!$I$8:I$158,'Taškų '!$H$8:$H$158)</f>
        <v>43</v>
      </c>
      <c r="F66" s="281">
        <v>322</v>
      </c>
      <c r="G66" s="225">
        <f>LOOKUP(F66,'Taškų '!$E$8:$E$158,'Taškų '!$C$8:$C$158)</f>
        <v>30</v>
      </c>
      <c r="H66" s="284">
        <v>32</v>
      </c>
      <c r="I66" s="235">
        <f>LOOKUP(H66,'Taškų '!$D$8:$D$158,'Taškų '!$C$8:$C$158)</f>
        <v>47</v>
      </c>
      <c r="J66" s="189">
        <v>0.001258101851851852</v>
      </c>
      <c r="K66" s="224">
        <f>LOOKUP(J66,'Taškų '!$J$8:$J$158,'Taškų '!$H$8:$H$158)</f>
        <v>37</v>
      </c>
      <c r="L66" s="230">
        <f t="shared" si="4"/>
        <v>157</v>
      </c>
      <c r="M66" s="171"/>
    </row>
    <row r="67" spans="1:13" ht="13.5" outlineLevel="1" thickBot="1">
      <c r="A67" s="217"/>
      <c r="B67" s="217"/>
      <c r="C67" s="217"/>
      <c r="D67" s="237"/>
      <c r="E67" s="237"/>
      <c r="F67" s="237"/>
      <c r="G67" s="237"/>
      <c r="H67" s="301" t="s">
        <v>22</v>
      </c>
      <c r="I67" s="302"/>
      <c r="J67" s="302"/>
      <c r="K67" s="302"/>
      <c r="L67" s="227">
        <f>SUM(L61:L66)-MIN(L61:L66)</f>
        <v>906</v>
      </c>
      <c r="M67" s="171"/>
    </row>
    <row r="68" spans="1:13" ht="12" customHeight="1" outlineLevel="1">
      <c r="A68" s="217"/>
      <c r="B68" s="217"/>
      <c r="C68" s="217"/>
      <c r="D68" s="217"/>
      <c r="E68" s="217"/>
      <c r="F68" s="217"/>
      <c r="G68" s="217"/>
      <c r="H68" s="303"/>
      <c r="I68" s="303"/>
      <c r="J68" s="303"/>
      <c r="K68" s="303"/>
      <c r="L68" s="233"/>
      <c r="M68" s="165"/>
    </row>
    <row r="69" spans="1:13" ht="12" customHeight="1" outlineLevel="1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165"/>
    </row>
    <row r="70" spans="1:12" s="165" customFormat="1" ht="19.5" customHeight="1">
      <c r="A70" s="170">
        <v>6</v>
      </c>
      <c r="B70" s="304" t="s">
        <v>71</v>
      </c>
      <c r="C70" s="305"/>
      <c r="D70" s="305"/>
      <c r="E70" s="305"/>
      <c r="F70" s="305"/>
      <c r="G70" s="305"/>
      <c r="H70" s="305"/>
      <c r="I70" s="305"/>
      <c r="J70" s="305"/>
      <c r="K70" s="305"/>
      <c r="L70" s="170">
        <f>$L$80</f>
        <v>1266</v>
      </c>
    </row>
    <row r="71" spans="1:13" ht="7.5" customHeight="1" outlineLevel="1" thickBot="1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165"/>
    </row>
    <row r="72" spans="1:13" ht="12.75" outlineLevel="1">
      <c r="A72" s="312" t="s">
        <v>15</v>
      </c>
      <c r="B72" s="314" t="s">
        <v>8</v>
      </c>
      <c r="C72" s="316" t="s">
        <v>14</v>
      </c>
      <c r="D72" s="308" t="s">
        <v>4</v>
      </c>
      <c r="E72" s="309"/>
      <c r="F72" s="306" t="s">
        <v>3</v>
      </c>
      <c r="G72" s="307"/>
      <c r="H72" s="308" t="s">
        <v>9</v>
      </c>
      <c r="I72" s="309"/>
      <c r="J72" s="310" t="s">
        <v>5</v>
      </c>
      <c r="K72" s="311"/>
      <c r="L72" s="314" t="s">
        <v>10</v>
      </c>
      <c r="M72" s="171"/>
    </row>
    <row r="73" spans="1:13" ht="13.5" outlineLevel="1" thickBot="1">
      <c r="A73" s="313"/>
      <c r="B73" s="315"/>
      <c r="C73" s="317"/>
      <c r="D73" s="160" t="s">
        <v>12</v>
      </c>
      <c r="E73" s="161" t="s">
        <v>1</v>
      </c>
      <c r="F73" s="162" t="s">
        <v>12</v>
      </c>
      <c r="G73" s="163" t="s">
        <v>1</v>
      </c>
      <c r="H73" s="160" t="s">
        <v>12</v>
      </c>
      <c r="I73" s="161" t="s">
        <v>1</v>
      </c>
      <c r="J73" s="164" t="s">
        <v>12</v>
      </c>
      <c r="K73" s="163" t="s">
        <v>1</v>
      </c>
      <c r="L73" s="315"/>
      <c r="M73" s="171"/>
    </row>
    <row r="74" spans="1:13" ht="12.75" outlineLevel="1">
      <c r="A74" s="172" t="s">
        <v>72</v>
      </c>
      <c r="B74" s="173" t="s">
        <v>73</v>
      </c>
      <c r="C74" s="265"/>
      <c r="D74" s="174">
        <v>8.76</v>
      </c>
      <c r="E74" s="223">
        <f>LOOKUP(D74,'Taškų '!$I$8:I$158,'Taškų '!$H$8:$H$158)</f>
        <v>85</v>
      </c>
      <c r="F74" s="279">
        <v>445</v>
      </c>
      <c r="G74" s="234">
        <f>LOOKUP(F74,'Taškų '!$E$8:$E$158,'Taškų '!$C$8:$C$158)</f>
        <v>71</v>
      </c>
      <c r="H74" s="282">
        <v>35.4</v>
      </c>
      <c r="I74" s="223">
        <f>LOOKUP(H74,'Taškų '!$D$8:$D$158,'Taškų '!$C$8:$C$158)</f>
        <v>54</v>
      </c>
      <c r="J74" s="185">
        <v>0.0010037037037037037</v>
      </c>
      <c r="K74" s="222">
        <f>LOOKUP(J74,'Taškų '!$J$8:$J$158,'Taškų '!$H$8:$H$158)</f>
        <v>89</v>
      </c>
      <c r="L74" s="236">
        <f aca="true" t="shared" si="5" ref="L74:L79">SUM(E74+G74+I74+K74)</f>
        <v>299</v>
      </c>
      <c r="M74" s="171"/>
    </row>
    <row r="75" spans="1:13" ht="12.75" outlineLevel="1">
      <c r="A75" s="186"/>
      <c r="B75" s="177" t="s">
        <v>74</v>
      </c>
      <c r="C75" s="266"/>
      <c r="D75" s="178">
        <v>8.77</v>
      </c>
      <c r="E75" s="223">
        <f>LOOKUP(D75,'Taškų '!$I$8:I$158,'Taškų '!$H$8:$H$158)</f>
        <v>85</v>
      </c>
      <c r="F75" s="280">
        <v>438</v>
      </c>
      <c r="G75" s="234">
        <f>LOOKUP(F75,'Taškų '!$E$8:$E$158,'Taškų '!$C$8:$C$158)</f>
        <v>69</v>
      </c>
      <c r="H75" s="283">
        <v>33.5</v>
      </c>
      <c r="I75" s="223">
        <f>LOOKUP(H75,'Taškų '!$D$8:$D$158,'Taškų '!$C$8:$C$158)</f>
        <v>50</v>
      </c>
      <c r="J75" s="187">
        <v>0.0009907407407407408</v>
      </c>
      <c r="K75" s="223">
        <f>LOOKUP(J75,'Taškų '!$J$8:$J$158,'Taškų '!$H$8:$H$158)</f>
        <v>92</v>
      </c>
      <c r="L75" s="229">
        <f t="shared" si="5"/>
        <v>296</v>
      </c>
      <c r="M75" s="171"/>
    </row>
    <row r="76" spans="1:13" ht="12.75" outlineLevel="1">
      <c r="A76" s="186"/>
      <c r="B76" s="177" t="s">
        <v>75</v>
      </c>
      <c r="C76" s="266"/>
      <c r="D76" s="178">
        <v>9.07</v>
      </c>
      <c r="E76" s="223">
        <f>LOOKUP(D76,'Taškų '!$I$8:I$158,'Taškų '!$H$8:$H$158)</f>
        <v>75</v>
      </c>
      <c r="F76" s="280">
        <v>414</v>
      </c>
      <c r="G76" s="234">
        <f>LOOKUP(F76,'Taškų '!$E$8:$E$158,'Taškų '!$C$8:$C$158)</f>
        <v>61</v>
      </c>
      <c r="H76" s="283">
        <v>19</v>
      </c>
      <c r="I76" s="223">
        <f>LOOKUP(H76,'Taškų '!$D$8:$D$158,'Taškų '!$C$8:$C$158)</f>
        <v>23</v>
      </c>
      <c r="J76" s="187">
        <v>0.0011168981481481483</v>
      </c>
      <c r="K76" s="223">
        <f>LOOKUP(J76,'Taškų '!$J$8:$J$158,'Taškų '!$H$8:$H$158)</f>
        <v>63</v>
      </c>
      <c r="L76" s="229">
        <f t="shared" si="5"/>
        <v>222</v>
      </c>
      <c r="M76" s="171"/>
    </row>
    <row r="77" spans="1:13" ht="12.75" outlineLevel="1">
      <c r="A77" s="186"/>
      <c r="B77" s="177" t="s">
        <v>76</v>
      </c>
      <c r="C77" s="266"/>
      <c r="D77" s="178">
        <v>9.12</v>
      </c>
      <c r="E77" s="223">
        <f>LOOKUP(D77,'Taškų '!$I$8:I$158,'Taškų '!$H$8:$H$158)</f>
        <v>72</v>
      </c>
      <c r="F77" s="280">
        <v>408</v>
      </c>
      <c r="G77" s="234">
        <f>LOOKUP(F77,'Taškų '!$E$8:$E$158,'Taškų '!$C$8:$C$158)</f>
        <v>59</v>
      </c>
      <c r="H77" s="283">
        <v>24</v>
      </c>
      <c r="I77" s="223">
        <f>LOOKUP(H77,'Taškų '!$D$8:$D$158,'Taškų '!$C$8:$C$158)</f>
        <v>31</v>
      </c>
      <c r="J77" s="187">
        <v>0.0010710648148148148</v>
      </c>
      <c r="K77" s="223">
        <f>LOOKUP(J77,'Taškų '!$J$8:$J$158,'Taškų '!$H$8:$H$158)</f>
        <v>73</v>
      </c>
      <c r="L77" s="229">
        <f t="shared" si="5"/>
        <v>235</v>
      </c>
      <c r="M77" s="171"/>
    </row>
    <row r="78" spans="1:13" ht="12.75" outlineLevel="1">
      <c r="A78" s="186"/>
      <c r="B78" s="177" t="s">
        <v>77</v>
      </c>
      <c r="C78" s="266"/>
      <c r="D78" s="178">
        <v>9.4</v>
      </c>
      <c r="E78" s="223">
        <f>LOOKUP(D78,'Taškų '!$I$8:I$158,'Taškų '!$H$8:$H$158)</f>
        <v>63</v>
      </c>
      <c r="F78" s="280">
        <v>357</v>
      </c>
      <c r="G78" s="234">
        <f>LOOKUP(F78,'Taškų '!$E$8:$E$158,'Taškų '!$C$8:$C$158)</f>
        <v>42</v>
      </c>
      <c r="H78" s="283">
        <v>26</v>
      </c>
      <c r="I78" s="223">
        <f>LOOKUP(H78,'Taškų '!$D$8:$D$158,'Taškų '!$C$8:$C$158)</f>
        <v>35</v>
      </c>
      <c r="J78" s="187">
        <v>0.0011741898148148148</v>
      </c>
      <c r="K78" s="223">
        <f>LOOKUP(J78,'Taškų '!$J$8:$J$158,'Taškų '!$H$8:$H$158)</f>
        <v>52</v>
      </c>
      <c r="L78" s="229">
        <f t="shared" si="5"/>
        <v>192</v>
      </c>
      <c r="M78" s="171"/>
    </row>
    <row r="79" spans="1:13" ht="13.5" outlineLevel="1" thickBot="1">
      <c r="A79" s="188"/>
      <c r="B79" s="182" t="s">
        <v>78</v>
      </c>
      <c r="C79" s="267"/>
      <c r="D79" s="183">
        <v>9.1</v>
      </c>
      <c r="E79" s="226">
        <f>LOOKUP(D79,'Taškų '!$I$8:I$158,'Taškų '!$H$8:$H$158)</f>
        <v>72</v>
      </c>
      <c r="F79" s="281">
        <v>381</v>
      </c>
      <c r="G79" s="225">
        <f>LOOKUP(F79,'Taškų '!$E$8:$E$158,'Taškų '!$C$8:$C$158)</f>
        <v>50</v>
      </c>
      <c r="H79" s="284">
        <v>34</v>
      </c>
      <c r="I79" s="235">
        <f>LOOKUP(H79,'Taškų '!$D$8:$D$158,'Taškų '!$C$8:$C$158)</f>
        <v>51</v>
      </c>
      <c r="J79" s="189">
        <v>0.001238888888888889</v>
      </c>
      <c r="K79" s="224">
        <f>LOOKUP(J79,'Taškų '!$J$8:$J$158,'Taškų '!$H$8:$H$158)</f>
        <v>41</v>
      </c>
      <c r="L79" s="230">
        <f t="shared" si="5"/>
        <v>214</v>
      </c>
      <c r="M79" s="171"/>
    </row>
    <row r="80" spans="1:13" ht="13.5" outlineLevel="1" thickBot="1">
      <c r="A80" s="217"/>
      <c r="B80" s="217"/>
      <c r="C80" s="217"/>
      <c r="D80" s="237"/>
      <c r="E80" s="237"/>
      <c r="F80" s="237"/>
      <c r="G80" s="237"/>
      <c r="H80" s="301" t="s">
        <v>22</v>
      </c>
      <c r="I80" s="302"/>
      <c r="J80" s="302"/>
      <c r="K80" s="302"/>
      <c r="L80" s="227">
        <f>SUM(L74:L79)-MIN(L74:L79)</f>
        <v>1266</v>
      </c>
      <c r="M80" s="171"/>
    </row>
    <row r="81" spans="1:13" ht="12" customHeight="1" outlineLevel="1">
      <c r="A81" s="217"/>
      <c r="B81" s="217"/>
      <c r="C81" s="217"/>
      <c r="D81" s="217"/>
      <c r="E81" s="217"/>
      <c r="F81" s="217"/>
      <c r="G81" s="217"/>
      <c r="H81" s="303"/>
      <c r="I81" s="303"/>
      <c r="J81" s="303"/>
      <c r="K81" s="303"/>
      <c r="L81" s="233"/>
      <c r="M81" s="165"/>
    </row>
    <row r="82" spans="1:13" ht="12" customHeight="1" outlineLevel="1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165"/>
    </row>
    <row r="83" spans="1:13" ht="19.5" customHeight="1">
      <c r="A83" s="190">
        <v>7</v>
      </c>
      <c r="B83" s="304" t="s">
        <v>79</v>
      </c>
      <c r="C83" s="305"/>
      <c r="D83" s="305"/>
      <c r="E83" s="305"/>
      <c r="F83" s="305"/>
      <c r="G83" s="305"/>
      <c r="H83" s="305"/>
      <c r="I83" s="305"/>
      <c r="J83" s="305"/>
      <c r="K83" s="305"/>
      <c r="L83" s="170">
        <f>$L$93</f>
        <v>1266</v>
      </c>
      <c r="M83" s="165"/>
    </row>
    <row r="84" spans="1:13" ht="13.5" outlineLevel="1" thickBot="1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165"/>
    </row>
    <row r="85" spans="1:13" ht="12.75" outlineLevel="1">
      <c r="A85" s="312" t="s">
        <v>15</v>
      </c>
      <c r="B85" s="314" t="s">
        <v>8</v>
      </c>
      <c r="C85" s="316" t="s">
        <v>14</v>
      </c>
      <c r="D85" s="308" t="s">
        <v>4</v>
      </c>
      <c r="E85" s="309"/>
      <c r="F85" s="306" t="s">
        <v>3</v>
      </c>
      <c r="G85" s="307"/>
      <c r="H85" s="308" t="s">
        <v>9</v>
      </c>
      <c r="I85" s="309"/>
      <c r="J85" s="310" t="s">
        <v>5</v>
      </c>
      <c r="K85" s="311"/>
      <c r="L85" s="314" t="s">
        <v>10</v>
      </c>
      <c r="M85" s="171"/>
    </row>
    <row r="86" spans="1:13" ht="13.5" outlineLevel="1" thickBot="1">
      <c r="A86" s="313"/>
      <c r="B86" s="315"/>
      <c r="C86" s="317"/>
      <c r="D86" s="160" t="s">
        <v>12</v>
      </c>
      <c r="E86" s="161" t="s">
        <v>1</v>
      </c>
      <c r="F86" s="162" t="s">
        <v>12</v>
      </c>
      <c r="G86" s="163" t="s">
        <v>1</v>
      </c>
      <c r="H86" s="160" t="s">
        <v>12</v>
      </c>
      <c r="I86" s="161" t="s">
        <v>1</v>
      </c>
      <c r="J86" s="164" t="s">
        <v>12</v>
      </c>
      <c r="K86" s="163" t="s">
        <v>1</v>
      </c>
      <c r="L86" s="315"/>
      <c r="M86" s="171"/>
    </row>
    <row r="87" spans="1:13" ht="12.75" outlineLevel="1">
      <c r="A87" s="172" t="s">
        <v>80</v>
      </c>
      <c r="B87" s="173" t="s">
        <v>81</v>
      </c>
      <c r="C87" s="265"/>
      <c r="D87" s="174">
        <v>9.03</v>
      </c>
      <c r="E87" s="223">
        <f>LOOKUP(D87,'Taškų '!$I$8:I$158,'Taškų '!$H$8:$H$158)</f>
        <v>75</v>
      </c>
      <c r="F87" s="279">
        <v>429</v>
      </c>
      <c r="G87" s="234">
        <f>LOOKUP(F87,'Taškų '!$E$8:$E$158,'Taškų '!$C$8:$C$158)</f>
        <v>66</v>
      </c>
      <c r="H87" s="282">
        <v>26</v>
      </c>
      <c r="I87" s="223">
        <f>LOOKUP(H87,'Taškų '!$D$8:$D$158,'Taškų '!$C$8:$C$158)</f>
        <v>35</v>
      </c>
      <c r="J87" s="185">
        <v>0.001042824074074074</v>
      </c>
      <c r="K87" s="234">
        <f>LOOKUP(J87,'Taškų '!$J$8:$J$158,'Taškų '!$H$8:$H$158)</f>
        <v>80</v>
      </c>
      <c r="L87" s="236">
        <f aca="true" t="shared" si="6" ref="L87:L92">SUM(E87+G87+I87+K87)</f>
        <v>256</v>
      </c>
      <c r="M87" s="171"/>
    </row>
    <row r="88" spans="1:13" ht="12.75" outlineLevel="1">
      <c r="A88" s="186"/>
      <c r="B88" s="177" t="s">
        <v>82</v>
      </c>
      <c r="C88" s="266"/>
      <c r="D88" s="178">
        <v>9.06</v>
      </c>
      <c r="E88" s="223">
        <f>LOOKUP(D88,'Taškų '!$I$8:I$158,'Taškų '!$H$8:$H$158)</f>
        <v>75</v>
      </c>
      <c r="F88" s="280">
        <v>230</v>
      </c>
      <c r="G88" s="234">
        <f>LOOKUP(F88,'Taškų '!$E$8:$E$158,'Taškų '!$C$8:$C$158)</f>
        <v>1</v>
      </c>
      <c r="H88" s="283">
        <v>29.2</v>
      </c>
      <c r="I88" s="223">
        <f>LOOKUP(H88,'Taškų '!$D$8:$D$158,'Taškų '!$C$8:$C$158)</f>
        <v>41</v>
      </c>
      <c r="J88" s="187">
        <v>0.0011694444444444445</v>
      </c>
      <c r="K88" s="234">
        <f>LOOKUP(J88,'Taškų '!$J$8:$J$158,'Taškų '!$H$8:$H$158)</f>
        <v>53</v>
      </c>
      <c r="L88" s="229">
        <f t="shared" si="6"/>
        <v>170</v>
      </c>
      <c r="M88" s="171"/>
    </row>
    <row r="89" spans="1:13" ht="12.75" outlineLevel="1">
      <c r="A89" s="186"/>
      <c r="B89" s="177" t="s">
        <v>83</v>
      </c>
      <c r="C89" s="266"/>
      <c r="D89" s="178">
        <v>8.74</v>
      </c>
      <c r="E89" s="223">
        <f>LOOKUP(D89,'Taškų '!$I$8:I$158,'Taškų '!$H$8:$H$158)</f>
        <v>85</v>
      </c>
      <c r="F89" s="280">
        <v>418</v>
      </c>
      <c r="G89" s="234">
        <f>LOOKUP(F89,'Taškų '!$E$8:$E$158,'Taškų '!$C$8:$C$158)</f>
        <v>62</v>
      </c>
      <c r="H89" s="283">
        <v>31.85</v>
      </c>
      <c r="I89" s="223">
        <f>LOOKUP(H89,'Taškų '!$D$8:$D$158,'Taškų '!$C$8:$C$158)</f>
        <v>47</v>
      </c>
      <c r="J89" s="187">
        <v>0.0010787037037037037</v>
      </c>
      <c r="K89" s="234">
        <f>LOOKUP(J89,'Taškų '!$J$8:$J$158,'Taškų '!$H$8:$H$158)</f>
        <v>72</v>
      </c>
      <c r="L89" s="229">
        <f t="shared" si="6"/>
        <v>266</v>
      </c>
      <c r="M89" s="171"/>
    </row>
    <row r="90" spans="1:13" ht="12.75" outlineLevel="1">
      <c r="A90" s="186"/>
      <c r="B90" s="177" t="s">
        <v>84</v>
      </c>
      <c r="C90" s="266"/>
      <c r="D90" s="178">
        <v>9</v>
      </c>
      <c r="E90" s="223">
        <f>LOOKUP(D90,'Taškų '!$I$8:I$158,'Taškų '!$H$8:$H$158)</f>
        <v>75</v>
      </c>
      <c r="F90" s="280">
        <v>398</v>
      </c>
      <c r="G90" s="234">
        <f>LOOKUP(F90,'Taškų '!$E$8:$E$158,'Taškų '!$C$8:$C$158)</f>
        <v>56</v>
      </c>
      <c r="H90" s="283">
        <v>28</v>
      </c>
      <c r="I90" s="223">
        <f>LOOKUP(H90,'Taškų '!$D$8:$D$158,'Taškų '!$C$8:$C$158)</f>
        <v>39</v>
      </c>
      <c r="J90" s="187">
        <v>0.0011505787037037036</v>
      </c>
      <c r="K90" s="234">
        <f>LOOKUP(J90,'Taškų '!$J$8:$J$158,'Taškų '!$H$8:$H$158)</f>
        <v>57</v>
      </c>
      <c r="L90" s="229">
        <f t="shared" si="6"/>
        <v>227</v>
      </c>
      <c r="M90" s="171"/>
    </row>
    <row r="91" spans="1:13" ht="12.75" outlineLevel="1">
      <c r="A91" s="186"/>
      <c r="B91" s="177" t="s">
        <v>85</v>
      </c>
      <c r="C91" s="266"/>
      <c r="D91" s="178">
        <v>9.45</v>
      </c>
      <c r="E91" s="223">
        <f>LOOKUP(D91,'Taškų '!$I$8:I$158,'Taškų '!$H$8:$H$158)</f>
        <v>63</v>
      </c>
      <c r="F91" s="280">
        <v>388</v>
      </c>
      <c r="G91" s="234">
        <f>LOOKUP(F91,'Taškų '!$E$8:$E$158,'Taškų '!$C$8:$C$158)</f>
        <v>52</v>
      </c>
      <c r="H91" s="283">
        <v>39.7</v>
      </c>
      <c r="I91" s="223">
        <f>LOOKUP(H91,'Taškų '!$D$8:$D$158,'Taškų '!$C$8:$C$158)</f>
        <v>62</v>
      </c>
      <c r="J91" s="187">
        <v>0.0011342592592592591</v>
      </c>
      <c r="K91" s="234">
        <f>LOOKUP(J91,'Taškų '!$J$8:$J$158,'Taškų '!$H$8:$H$158)</f>
        <v>60</v>
      </c>
      <c r="L91" s="229">
        <f t="shared" si="6"/>
        <v>237</v>
      </c>
      <c r="M91" s="171"/>
    </row>
    <row r="92" spans="1:13" ht="13.5" outlineLevel="1" thickBot="1">
      <c r="A92" s="188"/>
      <c r="B92" s="182" t="s">
        <v>86</v>
      </c>
      <c r="C92" s="267"/>
      <c r="D92" s="183">
        <v>8.87</v>
      </c>
      <c r="E92" s="226">
        <f>LOOKUP(D92,'Taškų '!$I$8:I$158,'Taškų '!$H$8:$H$158)</f>
        <v>82</v>
      </c>
      <c r="F92" s="281">
        <v>422</v>
      </c>
      <c r="G92" s="225">
        <f>LOOKUP(F92,'Taškų '!$E$8:$E$158,'Taškų '!$C$8:$C$158)</f>
        <v>64</v>
      </c>
      <c r="H92" s="284">
        <v>40</v>
      </c>
      <c r="I92" s="235">
        <f>LOOKUP(H92,'Taškų '!$D$8:$D$158,'Taškų '!$C$8:$C$158)</f>
        <v>63</v>
      </c>
      <c r="J92" s="189">
        <v>0.001080787037037037</v>
      </c>
      <c r="K92" s="238">
        <f>LOOKUP(J92,'Taškų '!$J$8:$J$158,'Taškų '!$H$8:$H$158)</f>
        <v>71</v>
      </c>
      <c r="L92" s="230">
        <f t="shared" si="6"/>
        <v>280</v>
      </c>
      <c r="M92" s="171"/>
    </row>
    <row r="93" spans="1:13" ht="13.5" outlineLevel="1" thickBot="1">
      <c r="A93" s="217"/>
      <c r="B93" s="217"/>
      <c r="C93" s="217"/>
      <c r="D93" s="237"/>
      <c r="E93" s="237"/>
      <c r="F93" s="237"/>
      <c r="G93" s="237"/>
      <c r="H93" s="301" t="s">
        <v>22</v>
      </c>
      <c r="I93" s="302"/>
      <c r="J93" s="302"/>
      <c r="K93" s="302"/>
      <c r="L93" s="227">
        <f>SUM(L87:L92)-MIN(L87:L92)</f>
        <v>1266</v>
      </c>
      <c r="M93" s="171"/>
    </row>
    <row r="94" spans="1:13" ht="12" customHeight="1" outlineLevel="1">
      <c r="A94" s="217"/>
      <c r="B94" s="217"/>
      <c r="C94" s="217"/>
      <c r="D94" s="217"/>
      <c r="E94" s="217"/>
      <c r="F94" s="217"/>
      <c r="G94" s="217"/>
      <c r="H94" s="303"/>
      <c r="I94" s="303"/>
      <c r="J94" s="303"/>
      <c r="K94" s="303"/>
      <c r="L94" s="233"/>
      <c r="M94" s="165"/>
    </row>
    <row r="95" spans="1:13" ht="12" customHeight="1" outlineLevel="1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165"/>
    </row>
    <row r="96" spans="1:13" ht="19.5" customHeight="1">
      <c r="A96" s="170">
        <v>8</v>
      </c>
      <c r="B96" s="304" t="s">
        <v>87</v>
      </c>
      <c r="C96" s="305"/>
      <c r="D96" s="305"/>
      <c r="E96" s="305"/>
      <c r="F96" s="305"/>
      <c r="G96" s="305"/>
      <c r="H96" s="305"/>
      <c r="I96" s="305"/>
      <c r="J96" s="305"/>
      <c r="K96" s="305"/>
      <c r="L96" s="170">
        <f>$L$106</f>
        <v>1004</v>
      </c>
      <c r="M96" s="165"/>
    </row>
    <row r="97" spans="1:13" ht="7.5" customHeight="1" outlineLevel="1" thickBot="1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165"/>
    </row>
    <row r="98" spans="1:13" ht="12.75" outlineLevel="1">
      <c r="A98" s="312" t="s">
        <v>15</v>
      </c>
      <c r="B98" s="314" t="s">
        <v>8</v>
      </c>
      <c r="C98" s="316" t="s">
        <v>14</v>
      </c>
      <c r="D98" s="308" t="s">
        <v>4</v>
      </c>
      <c r="E98" s="309"/>
      <c r="F98" s="306" t="s">
        <v>3</v>
      </c>
      <c r="G98" s="307"/>
      <c r="H98" s="308" t="s">
        <v>9</v>
      </c>
      <c r="I98" s="309"/>
      <c r="J98" s="310" t="s">
        <v>5</v>
      </c>
      <c r="K98" s="311"/>
      <c r="L98" s="314" t="s">
        <v>10</v>
      </c>
      <c r="M98" s="171"/>
    </row>
    <row r="99" spans="1:13" ht="13.5" outlineLevel="1" thickBot="1">
      <c r="A99" s="313"/>
      <c r="B99" s="315"/>
      <c r="C99" s="317"/>
      <c r="D99" s="160" t="s">
        <v>12</v>
      </c>
      <c r="E99" s="161" t="s">
        <v>1</v>
      </c>
      <c r="F99" s="162" t="s">
        <v>12</v>
      </c>
      <c r="G99" s="163" t="s">
        <v>1</v>
      </c>
      <c r="H99" s="160" t="s">
        <v>12</v>
      </c>
      <c r="I99" s="161" t="s">
        <v>1</v>
      </c>
      <c r="J99" s="164" t="s">
        <v>12</v>
      </c>
      <c r="K99" s="163" t="s">
        <v>1</v>
      </c>
      <c r="L99" s="315"/>
      <c r="M99" s="171"/>
    </row>
    <row r="100" spans="1:13" ht="12.75" outlineLevel="1">
      <c r="A100" s="172" t="s">
        <v>102</v>
      </c>
      <c r="B100" s="191" t="s">
        <v>88</v>
      </c>
      <c r="C100" s="265"/>
      <c r="D100" s="174">
        <v>9.38</v>
      </c>
      <c r="E100" s="223">
        <f>LOOKUP(D100,'Taškų '!$I$8:I$158,'Taškų '!$H$8:$H$158)</f>
        <v>66</v>
      </c>
      <c r="F100" s="279">
        <v>375</v>
      </c>
      <c r="G100" s="234">
        <f>LOOKUP(F100,'Taškų '!$E$8:$E$158,'Taškų '!$C$8:$C$158)</f>
        <v>48</v>
      </c>
      <c r="H100" s="282">
        <v>56.1</v>
      </c>
      <c r="I100" s="223">
        <f>LOOKUP(H100,'Taškų '!$D$8:$D$158,'Taškų '!$C$8:$C$158)</f>
        <v>95</v>
      </c>
      <c r="J100" s="185">
        <v>0.0012252314814814814</v>
      </c>
      <c r="K100" s="234">
        <f>LOOKUP(J100,'Taškų '!$J$8:$J$158,'Taškų '!$H$8:$H$158)</f>
        <v>43</v>
      </c>
      <c r="L100" s="236">
        <f aca="true" t="shared" si="7" ref="L100:L105">SUM(E100+G100+I100+K100)</f>
        <v>252</v>
      </c>
      <c r="M100" s="171"/>
    </row>
    <row r="101" spans="1:13" ht="12.75" outlineLevel="1">
      <c r="A101" s="186"/>
      <c r="B101" s="192" t="s">
        <v>89</v>
      </c>
      <c r="C101" s="266"/>
      <c r="D101" s="178">
        <v>10.27</v>
      </c>
      <c r="E101" s="223">
        <f>LOOKUP(D101,'Taškų '!$I$8:I$158,'Taškų '!$H$8:$H$158)</f>
        <v>41</v>
      </c>
      <c r="F101" s="280">
        <v>326</v>
      </c>
      <c r="G101" s="234">
        <f>LOOKUP(F101,'Taškų '!$E$8:$E$158,'Taškų '!$C$8:$C$158)</f>
        <v>32</v>
      </c>
      <c r="H101" s="283">
        <v>32.1</v>
      </c>
      <c r="I101" s="223">
        <f>LOOKUP(H101,'Taškų '!$D$8:$D$158,'Taškų '!$C$8:$C$158)</f>
        <v>47</v>
      </c>
      <c r="J101" s="187">
        <v>0.0013376157407407408</v>
      </c>
      <c r="K101" s="234">
        <f>LOOKUP(J101,'Taškų '!$J$8:$J$158,'Taškų '!$H$8:$H$158)</f>
        <v>26</v>
      </c>
      <c r="L101" s="229">
        <f t="shared" si="7"/>
        <v>146</v>
      </c>
      <c r="M101" s="171"/>
    </row>
    <row r="102" spans="1:13" ht="12.75" outlineLevel="1">
      <c r="A102" s="186"/>
      <c r="B102" s="192" t="s">
        <v>90</v>
      </c>
      <c r="C102" s="266"/>
      <c r="D102" s="178">
        <v>9.01</v>
      </c>
      <c r="E102" s="223">
        <f>LOOKUP(D102,'Taškų '!$I$8:I$158,'Taškų '!$H$8:$H$158)</f>
        <v>75</v>
      </c>
      <c r="F102" s="280">
        <v>395</v>
      </c>
      <c r="G102" s="234">
        <f>LOOKUP(F102,'Taškų '!$E$8:$E$158,'Taškų '!$C$8:$C$158)</f>
        <v>55</v>
      </c>
      <c r="H102" s="283">
        <v>31</v>
      </c>
      <c r="I102" s="223">
        <f>LOOKUP(H102,'Taškų '!$D$8:$D$158,'Taškų '!$C$8:$C$158)</f>
        <v>45</v>
      </c>
      <c r="J102" s="187">
        <v>0.0011348379629629631</v>
      </c>
      <c r="K102" s="234">
        <f>LOOKUP(J102,'Taškų '!$J$8:$J$158,'Taškų '!$H$8:$H$158)</f>
        <v>60</v>
      </c>
      <c r="L102" s="229">
        <f t="shared" si="7"/>
        <v>235</v>
      </c>
      <c r="M102" s="171"/>
    </row>
    <row r="103" spans="1:13" ht="12.75" outlineLevel="1">
      <c r="A103" s="186"/>
      <c r="B103" s="192" t="s">
        <v>91</v>
      </c>
      <c r="C103" s="266"/>
      <c r="D103" s="178">
        <v>9.73</v>
      </c>
      <c r="E103" s="223">
        <f>LOOKUP(D103,'Taškų '!$I$8:I$158,'Taškų '!$H$8:$H$158)</f>
        <v>54</v>
      </c>
      <c r="F103" s="280">
        <v>360</v>
      </c>
      <c r="G103" s="234">
        <f>LOOKUP(F103,'Taškų '!$E$8:$E$158,'Taškų '!$C$8:$C$158)</f>
        <v>43</v>
      </c>
      <c r="H103" s="283">
        <v>35</v>
      </c>
      <c r="I103" s="223">
        <f>LOOKUP(H103,'Taškų '!$D$8:$D$158,'Taškų '!$C$8:$C$158)</f>
        <v>53</v>
      </c>
      <c r="J103" s="187">
        <v>0.0013859953703703705</v>
      </c>
      <c r="K103" s="234">
        <f>LOOKUP(J103,'Taškų '!$J$8:$J$158,'Taškų '!$H$8:$H$158)</f>
        <v>20</v>
      </c>
      <c r="L103" s="229">
        <f t="shared" si="7"/>
        <v>170</v>
      </c>
      <c r="M103" s="171"/>
    </row>
    <row r="104" spans="1:13" ht="12.75" outlineLevel="1">
      <c r="A104" s="186"/>
      <c r="B104" s="192" t="s">
        <v>92</v>
      </c>
      <c r="C104" s="266"/>
      <c r="D104" s="178">
        <v>9.45</v>
      </c>
      <c r="E104" s="223">
        <f>LOOKUP(D104,'Taškų '!$I$8:I$158,'Taškų '!$H$8:$H$158)</f>
        <v>63</v>
      </c>
      <c r="F104" s="280">
        <v>348</v>
      </c>
      <c r="G104" s="234">
        <f>LOOKUP(F104,'Taškų '!$E$8:$E$158,'Taškų '!$C$8:$C$158)</f>
        <v>39</v>
      </c>
      <c r="H104" s="283">
        <v>23.1</v>
      </c>
      <c r="I104" s="223">
        <f>LOOKUP(H104,'Taškų '!$D$8:$D$158,'Taškų '!$C$8:$C$158)</f>
        <v>30</v>
      </c>
      <c r="J104" s="187">
        <v>0.0012399305555555555</v>
      </c>
      <c r="K104" s="234">
        <f>LOOKUP(J104,'Taškų '!$J$8:$J$158,'Taškų '!$H$8:$H$158)</f>
        <v>40</v>
      </c>
      <c r="L104" s="229">
        <f t="shared" si="7"/>
        <v>172</v>
      </c>
      <c r="M104" s="171"/>
    </row>
    <row r="105" spans="1:13" ht="13.5" outlineLevel="1" thickBot="1">
      <c r="A105" s="188"/>
      <c r="B105" s="193" t="s">
        <v>93</v>
      </c>
      <c r="C105" s="267"/>
      <c r="D105" s="183">
        <v>9.61</v>
      </c>
      <c r="E105" s="226">
        <f>LOOKUP(D105,'Taškų '!$I$8:I$158,'Taškų '!$H$8:$H$158)</f>
        <v>57</v>
      </c>
      <c r="F105" s="281">
        <v>347</v>
      </c>
      <c r="G105" s="225">
        <f>LOOKUP(F105,'Taškų '!$E$8:$E$158,'Taškų '!$C$8:$C$158)</f>
        <v>39</v>
      </c>
      <c r="H105" s="284">
        <v>28</v>
      </c>
      <c r="I105" s="235">
        <f>LOOKUP(H105,'Taškų '!$D$8:$D$158,'Taškų '!$C$8:$C$158)</f>
        <v>39</v>
      </c>
      <c r="J105" s="189">
        <v>0.0012430555555555556</v>
      </c>
      <c r="K105" s="238">
        <f>LOOKUP(J105,'Taškų '!$J$8:$J$158,'Taškų '!$H$8:$H$158)</f>
        <v>40</v>
      </c>
      <c r="L105" s="230">
        <f t="shared" si="7"/>
        <v>175</v>
      </c>
      <c r="M105" s="171"/>
    </row>
    <row r="106" spans="1:13" ht="13.5" outlineLevel="1" thickBot="1">
      <c r="A106" s="217"/>
      <c r="B106" s="239"/>
      <c r="C106" s="217"/>
      <c r="D106" s="237"/>
      <c r="E106" s="237"/>
      <c r="F106" s="237"/>
      <c r="G106" s="237"/>
      <c r="H106" s="301" t="s">
        <v>22</v>
      </c>
      <c r="I106" s="302"/>
      <c r="J106" s="302"/>
      <c r="K106" s="302"/>
      <c r="L106" s="227">
        <f>SUM(L100:L105)-MIN(L100:L105)</f>
        <v>1004</v>
      </c>
      <c r="M106" s="171"/>
    </row>
    <row r="107" spans="1:13" ht="12.75" outlineLevel="1">
      <c r="A107" s="217"/>
      <c r="B107" s="239"/>
      <c r="C107" s="217"/>
      <c r="D107" s="217"/>
      <c r="E107" s="217"/>
      <c r="F107" s="217"/>
      <c r="G107" s="217"/>
      <c r="H107" s="303"/>
      <c r="I107" s="303"/>
      <c r="J107" s="303"/>
      <c r="K107" s="303"/>
      <c r="L107" s="233"/>
      <c r="M107" s="165"/>
    </row>
    <row r="108" spans="1:13" ht="12.75" outlineLevel="1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165"/>
    </row>
    <row r="109" spans="1:13" ht="12.75" outlineLevel="1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165"/>
    </row>
    <row r="110" spans="1:13" ht="9" customHeight="1" outlineLevel="1">
      <c r="A110" s="217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165"/>
    </row>
    <row r="111" spans="1:13" ht="8.25" customHeight="1" outlineLevel="1">
      <c r="A111" s="217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165"/>
    </row>
    <row r="112" spans="1:13" ht="12.75" outlineLevel="1">
      <c r="A112" s="217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165"/>
    </row>
    <row r="113" spans="1:13" ht="19.5" customHeight="1">
      <c r="A113" s="170">
        <v>9</v>
      </c>
      <c r="B113" s="304" t="s">
        <v>94</v>
      </c>
      <c r="C113" s="305"/>
      <c r="D113" s="305"/>
      <c r="E113" s="305"/>
      <c r="F113" s="305"/>
      <c r="G113" s="305"/>
      <c r="H113" s="305"/>
      <c r="I113" s="305"/>
      <c r="J113" s="305"/>
      <c r="K113" s="305"/>
      <c r="L113" s="170">
        <f>$L$123</f>
        <v>959</v>
      </c>
      <c r="M113" s="165"/>
    </row>
    <row r="114" spans="1:13" ht="13.5" outlineLevel="1" thickBot="1">
      <c r="A114" s="217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165"/>
    </row>
    <row r="115" spans="1:13" ht="12.75" outlineLevel="1">
      <c r="A115" s="312" t="s">
        <v>15</v>
      </c>
      <c r="B115" s="314" t="s">
        <v>8</v>
      </c>
      <c r="C115" s="316" t="s">
        <v>14</v>
      </c>
      <c r="D115" s="308" t="s">
        <v>4</v>
      </c>
      <c r="E115" s="309"/>
      <c r="F115" s="306" t="s">
        <v>3</v>
      </c>
      <c r="G115" s="307"/>
      <c r="H115" s="308" t="s">
        <v>9</v>
      </c>
      <c r="I115" s="309"/>
      <c r="J115" s="310" t="s">
        <v>5</v>
      </c>
      <c r="K115" s="311"/>
      <c r="L115" s="314" t="s">
        <v>10</v>
      </c>
      <c r="M115" s="171"/>
    </row>
    <row r="116" spans="1:13" ht="13.5" outlineLevel="1" thickBot="1">
      <c r="A116" s="313"/>
      <c r="B116" s="315"/>
      <c r="C116" s="318"/>
      <c r="D116" s="160" t="s">
        <v>12</v>
      </c>
      <c r="E116" s="161" t="s">
        <v>1</v>
      </c>
      <c r="F116" s="162" t="s">
        <v>12</v>
      </c>
      <c r="G116" s="163" t="s">
        <v>1</v>
      </c>
      <c r="H116" s="160" t="s">
        <v>12</v>
      </c>
      <c r="I116" s="161" t="s">
        <v>1</v>
      </c>
      <c r="J116" s="164" t="s">
        <v>12</v>
      </c>
      <c r="K116" s="163" t="s">
        <v>1</v>
      </c>
      <c r="L116" s="315"/>
      <c r="M116" s="171"/>
    </row>
    <row r="117" spans="1:13" ht="12.75" outlineLevel="1">
      <c r="A117" s="172" t="s">
        <v>101</v>
      </c>
      <c r="B117" s="194" t="s">
        <v>95</v>
      </c>
      <c r="C117" s="276"/>
      <c r="D117" s="174">
        <v>10.02</v>
      </c>
      <c r="E117" s="223">
        <f>LOOKUP(D117,'Taškų '!$I$8:I$158,'Taškų '!$H$8:$H$158)</f>
        <v>46</v>
      </c>
      <c r="F117" s="279">
        <v>304</v>
      </c>
      <c r="G117" s="234">
        <f>LOOKUP(F117,'Taškų '!$E$8:$E$158,'Taškų '!$C$8:$C$158)</f>
        <v>24</v>
      </c>
      <c r="H117" s="282">
        <v>30.25</v>
      </c>
      <c r="I117" s="223">
        <f>LOOKUP(H117,'Taškų '!$D$8:$D$158,'Taškų '!$C$8:$C$158)</f>
        <v>43</v>
      </c>
      <c r="J117" s="185">
        <v>0.0011574074074074073</v>
      </c>
      <c r="K117" s="234">
        <f>LOOKUP(J117,'Taškų '!$J$8:$J$158,'Taškų '!$H$8:$H$158)</f>
        <v>55</v>
      </c>
      <c r="L117" s="236">
        <f aca="true" t="shared" si="8" ref="L117:L122">SUM(E117+G117+I117+K117)</f>
        <v>168</v>
      </c>
      <c r="M117" s="171"/>
    </row>
    <row r="118" spans="1:13" ht="12.75" outlineLevel="1">
      <c r="A118" s="180"/>
      <c r="B118" s="195" t="s">
        <v>96</v>
      </c>
      <c r="C118" s="277"/>
      <c r="D118" s="178">
        <v>9.38</v>
      </c>
      <c r="E118" s="223">
        <f>LOOKUP(D118,'Taškų '!$I$8:I$158,'Taškų '!$H$8:$H$158)</f>
        <v>66</v>
      </c>
      <c r="F118" s="280">
        <v>347</v>
      </c>
      <c r="G118" s="234">
        <f>LOOKUP(F118,'Taškų '!$E$8:$E$158,'Taškų '!$C$8:$C$158)</f>
        <v>39</v>
      </c>
      <c r="H118" s="283">
        <v>33.7</v>
      </c>
      <c r="I118" s="223">
        <f>LOOKUP(H118,'Taškų '!$D$8:$D$158,'Taškų '!$C$8:$C$158)</f>
        <v>50</v>
      </c>
      <c r="J118" s="187">
        <v>0.001208101851851852</v>
      </c>
      <c r="K118" s="234">
        <f>LOOKUP(J118,'Taškų '!$J$8:$J$158,'Taškų '!$H$8:$H$158)</f>
        <v>46</v>
      </c>
      <c r="L118" s="229">
        <f t="shared" si="8"/>
        <v>201</v>
      </c>
      <c r="M118" s="171"/>
    </row>
    <row r="119" spans="1:13" ht="12.75" outlineLevel="1">
      <c r="A119" s="180"/>
      <c r="B119" s="195" t="s">
        <v>97</v>
      </c>
      <c r="C119" s="277"/>
      <c r="D119" s="178">
        <v>9.59</v>
      </c>
      <c r="E119" s="223">
        <f>LOOKUP(D119,'Taškų '!$I$8:I$158,'Taškų '!$H$8:$H$158)</f>
        <v>60</v>
      </c>
      <c r="F119" s="280">
        <v>362</v>
      </c>
      <c r="G119" s="234">
        <f>LOOKUP(F119,'Taškų '!$E$8:$E$158,'Taškų '!$C$8:$C$158)</f>
        <v>44</v>
      </c>
      <c r="H119" s="283">
        <v>23</v>
      </c>
      <c r="I119" s="223">
        <f>LOOKUP(H119,'Taškų '!$D$8:$D$158,'Taškų '!$C$8:$C$158)</f>
        <v>29</v>
      </c>
      <c r="J119" s="187">
        <v>0.0011247685185185187</v>
      </c>
      <c r="K119" s="234">
        <f>LOOKUP(J119,'Taškų '!$J$8:$J$158,'Taškų '!$H$8:$H$158)</f>
        <v>62</v>
      </c>
      <c r="L119" s="229">
        <f t="shared" si="8"/>
        <v>195</v>
      </c>
      <c r="M119" s="171"/>
    </row>
    <row r="120" spans="1:13" ht="12.75" outlineLevel="1">
      <c r="A120" s="180"/>
      <c r="B120" s="195" t="s">
        <v>98</v>
      </c>
      <c r="C120" s="277"/>
      <c r="D120" s="178">
        <v>10.03</v>
      </c>
      <c r="E120" s="223">
        <f>LOOKUP(D120,'Taškų '!$I$8:I$158,'Taškų '!$H$8:$H$158)</f>
        <v>46</v>
      </c>
      <c r="F120" s="280">
        <v>255</v>
      </c>
      <c r="G120" s="234">
        <f>LOOKUP(F120,'Taškų '!$E$8:$E$158,'Taškų '!$C$8:$C$158)</f>
        <v>8</v>
      </c>
      <c r="H120" s="283">
        <v>24</v>
      </c>
      <c r="I120" s="223">
        <f>LOOKUP(H120,'Taškų '!$D$8:$D$158,'Taškų '!$C$8:$C$158)</f>
        <v>31</v>
      </c>
      <c r="J120" s="187">
        <v>0.0012543981481481481</v>
      </c>
      <c r="K120" s="234">
        <f>LOOKUP(J120,'Taškų '!$J$8:$J$158,'Taškų '!$H$8:$H$158)</f>
        <v>38</v>
      </c>
      <c r="L120" s="229">
        <f t="shared" si="8"/>
        <v>123</v>
      </c>
      <c r="M120" s="171"/>
    </row>
    <row r="121" spans="1:13" ht="12.75" outlineLevel="1">
      <c r="A121" s="180"/>
      <c r="B121" s="194" t="s">
        <v>99</v>
      </c>
      <c r="C121" s="277"/>
      <c r="D121" s="178">
        <v>9.53</v>
      </c>
      <c r="E121" s="223">
        <f>LOOKUP(D121,'Taškų '!$I$8:I$158,'Taškų '!$H$8:$H$158)</f>
        <v>60</v>
      </c>
      <c r="F121" s="280">
        <v>316</v>
      </c>
      <c r="G121" s="234">
        <f>LOOKUP(F121,'Taškų '!$E$8:$E$158,'Taškų '!$C$8:$C$158)</f>
        <v>28</v>
      </c>
      <c r="H121" s="283">
        <v>32.5</v>
      </c>
      <c r="I121" s="223">
        <f>LOOKUP(H121,'Taškų '!$D$8:$D$158,'Taškų '!$C$8:$C$158)</f>
        <v>48</v>
      </c>
      <c r="J121" s="187">
        <v>0.0012346064814814815</v>
      </c>
      <c r="K121" s="234">
        <f>LOOKUP(J121,'Taškų '!$J$8:$J$158,'Taškų '!$H$8:$H$158)</f>
        <v>41</v>
      </c>
      <c r="L121" s="229">
        <f t="shared" si="8"/>
        <v>177</v>
      </c>
      <c r="M121" s="171"/>
    </row>
    <row r="122" spans="1:13" ht="13.5" outlineLevel="1" thickBot="1">
      <c r="A122" s="196"/>
      <c r="B122" s="197" t="s">
        <v>100</v>
      </c>
      <c r="C122" s="278"/>
      <c r="D122" s="183">
        <v>9.79</v>
      </c>
      <c r="E122" s="226">
        <f>LOOKUP(D122,'Taškų '!$I$8:I$158,'Taškų '!$H$8:$H$158)</f>
        <v>54</v>
      </c>
      <c r="F122" s="281">
        <v>400</v>
      </c>
      <c r="G122" s="225">
        <f>LOOKUP(F122,'Taškų '!$E$8:$E$158,'Taškų '!$C$8:$C$158)</f>
        <v>56</v>
      </c>
      <c r="H122" s="284">
        <v>33</v>
      </c>
      <c r="I122" s="235">
        <f>LOOKUP(H122,'Taškų '!$D$8:$D$158,'Taškų '!$C$8:$C$158)</f>
        <v>49</v>
      </c>
      <c r="J122" s="189">
        <v>0.0011400462962962963</v>
      </c>
      <c r="K122" s="238">
        <f>LOOKUP(J122,'Taškų '!$J$8:$J$158,'Taškų '!$H$8:$H$158)</f>
        <v>59</v>
      </c>
      <c r="L122" s="230">
        <f t="shared" si="8"/>
        <v>218</v>
      </c>
      <c r="M122" s="171"/>
    </row>
    <row r="123" spans="1:13" ht="13.5" outlineLevel="1" thickBot="1">
      <c r="A123" s="217"/>
      <c r="B123" s="217"/>
      <c r="C123" s="217"/>
      <c r="D123" s="237"/>
      <c r="E123" s="237"/>
      <c r="F123" s="237"/>
      <c r="G123" s="237"/>
      <c r="H123" s="301" t="s">
        <v>22</v>
      </c>
      <c r="I123" s="302"/>
      <c r="J123" s="302"/>
      <c r="K123" s="302"/>
      <c r="L123" s="227">
        <f>SUM(L117:L122)-MIN(L117:L122)</f>
        <v>959</v>
      </c>
      <c r="M123" s="171"/>
    </row>
    <row r="124" spans="1:13" ht="12.75" outlineLevel="1">
      <c r="A124" s="217"/>
      <c r="B124" s="217"/>
      <c r="C124" s="217"/>
      <c r="D124" s="217"/>
      <c r="E124" s="217"/>
      <c r="F124" s="217"/>
      <c r="G124" s="217"/>
      <c r="H124" s="303"/>
      <c r="I124" s="303"/>
      <c r="J124" s="303"/>
      <c r="K124" s="303"/>
      <c r="L124" s="233"/>
      <c r="M124" s="165"/>
    </row>
    <row r="125" spans="1:13" ht="12.75" outlineLevel="1">
      <c r="A125" s="217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165"/>
    </row>
    <row r="126" spans="1:13" ht="19.5" customHeight="1">
      <c r="A126" s="170">
        <v>10</v>
      </c>
      <c r="B126" s="304" t="s">
        <v>103</v>
      </c>
      <c r="C126" s="305"/>
      <c r="D126" s="305"/>
      <c r="E126" s="305"/>
      <c r="F126" s="305"/>
      <c r="G126" s="305"/>
      <c r="H126" s="305"/>
      <c r="I126" s="305"/>
      <c r="J126" s="305"/>
      <c r="K126" s="305"/>
      <c r="L126" s="170">
        <f>$L$136</f>
        <v>1223</v>
      </c>
      <c r="M126" s="165"/>
    </row>
    <row r="127" spans="1:13" ht="13.5" outlineLevel="1" thickBot="1">
      <c r="A127" s="217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165"/>
    </row>
    <row r="128" spans="1:13" ht="12.75" outlineLevel="1">
      <c r="A128" s="312" t="s">
        <v>15</v>
      </c>
      <c r="B128" s="314" t="s">
        <v>8</v>
      </c>
      <c r="C128" s="316" t="s">
        <v>14</v>
      </c>
      <c r="D128" s="308" t="s">
        <v>4</v>
      </c>
      <c r="E128" s="309"/>
      <c r="F128" s="306" t="s">
        <v>3</v>
      </c>
      <c r="G128" s="307"/>
      <c r="H128" s="308" t="s">
        <v>9</v>
      </c>
      <c r="I128" s="309"/>
      <c r="J128" s="310" t="s">
        <v>5</v>
      </c>
      <c r="K128" s="311"/>
      <c r="L128" s="314" t="s">
        <v>10</v>
      </c>
      <c r="M128" s="171"/>
    </row>
    <row r="129" spans="1:13" ht="13.5" outlineLevel="1" thickBot="1">
      <c r="A129" s="313"/>
      <c r="B129" s="315"/>
      <c r="C129" s="317"/>
      <c r="D129" s="160" t="s">
        <v>12</v>
      </c>
      <c r="E129" s="161" t="s">
        <v>1</v>
      </c>
      <c r="F129" s="162" t="s">
        <v>12</v>
      </c>
      <c r="G129" s="163" t="s">
        <v>1</v>
      </c>
      <c r="H129" s="160" t="s">
        <v>12</v>
      </c>
      <c r="I129" s="161" t="s">
        <v>1</v>
      </c>
      <c r="J129" s="164" t="s">
        <v>12</v>
      </c>
      <c r="K129" s="163" t="s">
        <v>1</v>
      </c>
      <c r="L129" s="315"/>
      <c r="M129" s="171"/>
    </row>
    <row r="130" spans="1:13" ht="12.75" outlineLevel="1">
      <c r="A130" s="172" t="s">
        <v>104</v>
      </c>
      <c r="B130" s="191" t="s">
        <v>105</v>
      </c>
      <c r="C130" s="265"/>
      <c r="D130" s="174">
        <v>9.72</v>
      </c>
      <c r="E130" s="223">
        <f>LOOKUP(D130,'Taškų '!$I$8:I$158,'Taškų '!$H$8:$H$158)</f>
        <v>54</v>
      </c>
      <c r="F130" s="279">
        <v>378</v>
      </c>
      <c r="G130" s="234">
        <f>LOOKUP(F130,'Taškų '!$E$8:$E$158,'Taškų '!$C$8:$C$158)</f>
        <v>49</v>
      </c>
      <c r="H130" s="282">
        <v>29.85</v>
      </c>
      <c r="I130" s="223">
        <f>LOOKUP(H130,'Taškų '!$D$8:$D$158,'Taškų '!$C$8:$C$158)</f>
        <v>43</v>
      </c>
      <c r="J130" s="185">
        <v>0.0011898148148148148</v>
      </c>
      <c r="K130" s="234">
        <f>LOOKUP(J130,'Taškų '!$J$8:$J$158,'Taškų '!$H$8:$H$158)</f>
        <v>49</v>
      </c>
      <c r="L130" s="236">
        <f aca="true" t="shared" si="9" ref="L130:L135">SUM(E130+G130+I130+K130)</f>
        <v>195</v>
      </c>
      <c r="M130" s="171"/>
    </row>
    <row r="131" spans="1:13" ht="12.75" outlineLevel="1">
      <c r="A131" s="186"/>
      <c r="B131" s="192" t="s">
        <v>106</v>
      </c>
      <c r="C131" s="266"/>
      <c r="D131" s="178">
        <v>8.08</v>
      </c>
      <c r="E131" s="223">
        <f>LOOKUP(D131,'Taškų '!$I$8:I$158,'Taškų '!$H$8:$H$158)</f>
        <v>111</v>
      </c>
      <c r="F131" s="280">
        <v>471</v>
      </c>
      <c r="G131" s="234">
        <f>LOOKUP(F131,'Taškų '!$E$8:$E$158,'Taškų '!$C$8:$C$158)</f>
        <v>80</v>
      </c>
      <c r="H131" s="283">
        <v>26.05</v>
      </c>
      <c r="I131" s="223">
        <f>LOOKUP(H131,'Taškų '!$D$8:$D$158,'Taškų '!$C$8:$C$158)</f>
        <v>35</v>
      </c>
      <c r="J131" s="187">
        <v>0.0010208333333333334</v>
      </c>
      <c r="K131" s="234">
        <f>LOOKUP(J131,'Taškų '!$J$8:$J$158,'Taškų '!$H$8:$H$158)</f>
        <v>85</v>
      </c>
      <c r="L131" s="229">
        <f t="shared" si="9"/>
        <v>311</v>
      </c>
      <c r="M131" s="171"/>
    </row>
    <row r="132" spans="1:13" ht="12.75" outlineLevel="1">
      <c r="A132" s="186"/>
      <c r="B132" s="192" t="s">
        <v>107</v>
      </c>
      <c r="C132" s="266"/>
      <c r="D132" s="178">
        <v>8.91</v>
      </c>
      <c r="E132" s="223">
        <f>LOOKUP(D132,'Taškų '!$I$8:I$158,'Taškų '!$H$8:$H$158)</f>
        <v>78</v>
      </c>
      <c r="F132" s="280">
        <v>379</v>
      </c>
      <c r="G132" s="234">
        <f>LOOKUP(F132,'Taškų '!$E$8:$E$158,'Taškų '!$C$8:$C$158)</f>
        <v>49</v>
      </c>
      <c r="H132" s="283">
        <v>45.8</v>
      </c>
      <c r="I132" s="223">
        <f>LOOKUP(H132,'Taškų '!$D$8:$D$158,'Taškų '!$C$8:$C$158)</f>
        <v>74</v>
      </c>
      <c r="J132" s="187">
        <v>0.0011988425925925925</v>
      </c>
      <c r="K132" s="234">
        <f>LOOKUP(J132,'Taškų '!$J$8:$J$158,'Taškų '!$H$8:$H$158)</f>
        <v>48</v>
      </c>
      <c r="L132" s="229">
        <f t="shared" si="9"/>
        <v>249</v>
      </c>
      <c r="M132" s="171"/>
    </row>
    <row r="133" spans="1:13" ht="12.75" outlineLevel="1">
      <c r="A133" s="186"/>
      <c r="B133" s="192" t="s">
        <v>108</v>
      </c>
      <c r="C133" s="266"/>
      <c r="D133" s="178">
        <v>9.38</v>
      </c>
      <c r="E133" s="223">
        <f>LOOKUP(D133,'Taškų '!$I$8:I$158,'Taškų '!$H$8:$H$158)</f>
        <v>66</v>
      </c>
      <c r="F133" s="280">
        <v>404</v>
      </c>
      <c r="G133" s="234">
        <f>LOOKUP(F133,'Taškų '!$E$8:$E$158,'Taškų '!$C$8:$C$158)</f>
        <v>58</v>
      </c>
      <c r="H133" s="283">
        <v>35</v>
      </c>
      <c r="I133" s="223">
        <f>LOOKUP(H133,'Taškų '!$D$8:$D$158,'Taškų '!$C$8:$C$158)</f>
        <v>53</v>
      </c>
      <c r="J133" s="187">
        <v>0.0012079861111111113</v>
      </c>
      <c r="K133" s="234">
        <f>LOOKUP(J133,'Taškų '!$J$8:$J$158,'Taškų '!$H$8:$H$158)</f>
        <v>46</v>
      </c>
      <c r="L133" s="229">
        <f t="shared" si="9"/>
        <v>223</v>
      </c>
      <c r="M133" s="171"/>
    </row>
    <row r="134" spans="1:13" ht="12.75" outlineLevel="1">
      <c r="A134" s="186"/>
      <c r="B134" s="192" t="s">
        <v>109</v>
      </c>
      <c r="C134" s="266"/>
      <c r="D134" s="178">
        <v>9.07</v>
      </c>
      <c r="E134" s="223">
        <f>LOOKUP(D134,'Taškų '!$I$8:I$158,'Taškų '!$H$8:$H$158)</f>
        <v>75</v>
      </c>
      <c r="F134" s="280">
        <v>392</v>
      </c>
      <c r="G134" s="234">
        <f>LOOKUP(F134,'Taškų '!$E$8:$E$158,'Taškų '!$C$8:$C$158)</f>
        <v>54</v>
      </c>
      <c r="H134" s="283">
        <v>38.8</v>
      </c>
      <c r="I134" s="223">
        <f>LOOKUP(H134,'Taškų '!$D$8:$D$158,'Taškų '!$C$8:$C$158)</f>
        <v>60</v>
      </c>
      <c r="J134" s="187">
        <v>0.0011560185185185187</v>
      </c>
      <c r="K134" s="234">
        <f>LOOKUP(J134,'Taškų '!$J$8:$J$158,'Taškų '!$H$8:$H$158)</f>
        <v>56</v>
      </c>
      <c r="L134" s="229">
        <f t="shared" si="9"/>
        <v>245</v>
      </c>
      <c r="M134" s="171"/>
    </row>
    <row r="135" spans="1:13" ht="13.5" outlineLevel="1" thickBot="1">
      <c r="A135" s="188"/>
      <c r="B135" s="193" t="s">
        <v>110</v>
      </c>
      <c r="C135" s="267"/>
      <c r="D135" s="183">
        <v>9.91</v>
      </c>
      <c r="E135" s="226">
        <f>LOOKUP(D135,'Taškų '!$I$8:I$158,'Taškų '!$H$8:$H$158)</f>
        <v>49</v>
      </c>
      <c r="F135" s="281">
        <v>346</v>
      </c>
      <c r="G135" s="225">
        <f>LOOKUP(F135,'Taškų '!$E$8:$E$158,'Taškų '!$C$8:$C$158)</f>
        <v>38</v>
      </c>
      <c r="H135" s="284">
        <v>40.4</v>
      </c>
      <c r="I135" s="235">
        <f>LOOKUP(H135,'Taškų '!$D$8:$D$158,'Taškų '!$C$8:$C$158)</f>
        <v>64</v>
      </c>
      <c r="J135" s="189">
        <v>0.0014396990740740741</v>
      </c>
      <c r="K135" s="238">
        <f>LOOKUP(J135,'Taškų '!$J$8:$J$158,'Taškų '!$H$8:$H$158)</f>
        <v>14</v>
      </c>
      <c r="L135" s="230">
        <f t="shared" si="9"/>
        <v>165</v>
      </c>
      <c r="M135" s="171"/>
    </row>
    <row r="136" spans="1:13" ht="13.5" outlineLevel="1" thickBot="1">
      <c r="A136" s="217"/>
      <c r="B136" s="217"/>
      <c r="C136" s="217"/>
      <c r="D136" s="237"/>
      <c r="E136" s="237"/>
      <c r="F136" s="237"/>
      <c r="G136" s="237"/>
      <c r="H136" s="301" t="s">
        <v>22</v>
      </c>
      <c r="I136" s="302"/>
      <c r="J136" s="302"/>
      <c r="K136" s="302"/>
      <c r="L136" s="227">
        <f>SUM(L130:L135)-MIN(L130:L135)</f>
        <v>1223</v>
      </c>
      <c r="M136" s="171"/>
    </row>
    <row r="137" spans="1:13" ht="12.75" customHeight="1" outlineLevel="1">
      <c r="A137" s="217"/>
      <c r="B137" s="217"/>
      <c r="C137" s="217"/>
      <c r="D137" s="217"/>
      <c r="E137" s="217"/>
      <c r="F137" s="217"/>
      <c r="G137" s="217"/>
      <c r="H137" s="303"/>
      <c r="I137" s="303"/>
      <c r="J137" s="303"/>
      <c r="K137" s="303"/>
      <c r="L137" s="233"/>
      <c r="M137" s="165"/>
    </row>
    <row r="138" spans="1:13" ht="3.75" customHeight="1" outlineLevel="1">
      <c r="A138" s="217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165"/>
    </row>
    <row r="139" spans="1:13" ht="9.75" customHeight="1" outlineLevel="1">
      <c r="A139" s="217"/>
      <c r="B139" s="217"/>
      <c r="C139" s="217"/>
      <c r="D139" s="217"/>
      <c r="E139" s="217"/>
      <c r="F139" s="217"/>
      <c r="G139" s="217"/>
      <c r="H139" s="240"/>
      <c r="I139" s="217"/>
      <c r="J139" s="217"/>
      <c r="K139" s="217"/>
      <c r="L139" s="217"/>
      <c r="M139" s="165"/>
    </row>
    <row r="140" spans="1:13" ht="4.5" customHeight="1" outlineLevel="1">
      <c r="A140" s="217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165"/>
    </row>
    <row r="141" spans="1:13" ht="19.5" customHeight="1">
      <c r="A141" s="199">
        <v>11</v>
      </c>
      <c r="B141" s="304" t="s">
        <v>111</v>
      </c>
      <c r="C141" s="305"/>
      <c r="D141" s="305"/>
      <c r="E141" s="305"/>
      <c r="F141" s="305"/>
      <c r="G141" s="305"/>
      <c r="H141" s="305"/>
      <c r="I141" s="305"/>
      <c r="J141" s="305"/>
      <c r="K141" s="305"/>
      <c r="L141" s="170">
        <f>$L$151</f>
        <v>1317</v>
      </c>
      <c r="M141" s="165"/>
    </row>
    <row r="142" spans="1:13" ht="13.5" outlineLevel="1" thickBot="1">
      <c r="A142" s="217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165"/>
    </row>
    <row r="143" spans="1:13" ht="12.75" outlineLevel="1">
      <c r="A143" s="312" t="s">
        <v>15</v>
      </c>
      <c r="B143" s="314" t="s">
        <v>8</v>
      </c>
      <c r="C143" s="316" t="s">
        <v>14</v>
      </c>
      <c r="D143" s="308" t="s">
        <v>4</v>
      </c>
      <c r="E143" s="309"/>
      <c r="F143" s="306" t="s">
        <v>3</v>
      </c>
      <c r="G143" s="307"/>
      <c r="H143" s="308" t="s">
        <v>9</v>
      </c>
      <c r="I143" s="309"/>
      <c r="J143" s="310" t="s">
        <v>5</v>
      </c>
      <c r="K143" s="311"/>
      <c r="L143" s="314" t="s">
        <v>10</v>
      </c>
      <c r="M143" s="171"/>
    </row>
    <row r="144" spans="1:13" ht="13.5" outlineLevel="1" thickBot="1">
      <c r="A144" s="313"/>
      <c r="B144" s="319"/>
      <c r="C144" s="318"/>
      <c r="D144" s="160" t="s">
        <v>12</v>
      </c>
      <c r="E144" s="161" t="s">
        <v>1</v>
      </c>
      <c r="F144" s="162" t="s">
        <v>12</v>
      </c>
      <c r="G144" s="163" t="s">
        <v>1</v>
      </c>
      <c r="H144" s="160" t="s">
        <v>12</v>
      </c>
      <c r="I144" s="161" t="s">
        <v>1</v>
      </c>
      <c r="J144" s="164" t="s">
        <v>12</v>
      </c>
      <c r="K144" s="163" t="s">
        <v>1</v>
      </c>
      <c r="L144" s="315"/>
      <c r="M144" s="171"/>
    </row>
    <row r="145" spans="1:13" ht="12.75" outlineLevel="1">
      <c r="A145" s="172" t="s">
        <v>112</v>
      </c>
      <c r="B145" s="200" t="s">
        <v>113</v>
      </c>
      <c r="C145" s="276"/>
      <c r="D145" s="174">
        <v>8.56</v>
      </c>
      <c r="E145" s="223">
        <f>LOOKUP(D145,'Taškų '!$I$8:I$158,'Taškų '!$H$8:$H$158)</f>
        <v>92</v>
      </c>
      <c r="F145" s="279">
        <v>450</v>
      </c>
      <c r="G145" s="234">
        <f>LOOKUP(F145,'Taškų '!$E$8:$E$158,'Taškų '!$C$8:$C$158)</f>
        <v>73</v>
      </c>
      <c r="H145" s="282">
        <v>25</v>
      </c>
      <c r="I145" s="223">
        <f>LOOKUP(H145,'Taškų '!$D$8:$D$158,'Taškų '!$C$8:$C$158)</f>
        <v>33</v>
      </c>
      <c r="J145" s="185">
        <v>0.0010289351851851852</v>
      </c>
      <c r="K145" s="234">
        <f>LOOKUP(J145,'Taškų '!$J$8:$J$158,'Taškų '!$H$8:$H$158)</f>
        <v>83</v>
      </c>
      <c r="L145" s="236">
        <f aca="true" t="shared" si="10" ref="L145:L150">SUM(E145+G145+I145+K145)</f>
        <v>281</v>
      </c>
      <c r="M145" s="171"/>
    </row>
    <row r="146" spans="1:13" ht="12.75" outlineLevel="1">
      <c r="A146" s="186"/>
      <c r="B146" s="201" t="s">
        <v>119</v>
      </c>
      <c r="C146" s="277"/>
      <c r="D146" s="178">
        <v>9.17</v>
      </c>
      <c r="E146" s="223">
        <f>LOOKUP(D146,'Taškų '!$I$8:I$158,'Taškų '!$H$8:$H$158)</f>
        <v>72</v>
      </c>
      <c r="F146" s="280">
        <v>356</v>
      </c>
      <c r="G146" s="234">
        <f>LOOKUP(F146,'Taškų '!$E$8:$E$158,'Taškų '!$C$8:$C$158)</f>
        <v>42</v>
      </c>
      <c r="H146" s="283">
        <v>34.8</v>
      </c>
      <c r="I146" s="223">
        <f>LOOKUP(H146,'Taškų '!$D$8:$D$158,'Taškų '!$C$8:$C$158)</f>
        <v>52</v>
      </c>
      <c r="J146" s="187">
        <v>0.001150925925925926</v>
      </c>
      <c r="K146" s="234">
        <f>LOOKUP(J146,'Taškų '!$J$8:$J$158,'Taškų '!$H$8:$H$158)</f>
        <v>57</v>
      </c>
      <c r="L146" s="229">
        <f t="shared" si="10"/>
        <v>223</v>
      </c>
      <c r="M146" s="171"/>
    </row>
    <row r="147" spans="1:13" ht="12.75" outlineLevel="1">
      <c r="A147" s="186"/>
      <c r="B147" s="201" t="s">
        <v>114</v>
      </c>
      <c r="C147" s="277"/>
      <c r="D147" s="178">
        <v>8.91</v>
      </c>
      <c r="E147" s="223">
        <f>LOOKUP(D147,'Taškų '!$I$8:I$158,'Taškų '!$H$8:$H$158)</f>
        <v>78</v>
      </c>
      <c r="F147" s="280">
        <v>425</v>
      </c>
      <c r="G147" s="234">
        <f>LOOKUP(F147,'Taškų '!$E$8:$E$158,'Taškų '!$C$8:$C$158)</f>
        <v>65</v>
      </c>
      <c r="H147" s="283">
        <v>30</v>
      </c>
      <c r="I147" s="223">
        <f>LOOKUP(H147,'Taškų '!$D$8:$D$158,'Taškų '!$C$8:$C$158)</f>
        <v>43</v>
      </c>
      <c r="J147" s="187">
        <v>0.0011572916666666667</v>
      </c>
      <c r="K147" s="234">
        <f>LOOKUP(J147,'Taškų '!$J$8:$J$158,'Taškų '!$H$8:$H$158)</f>
        <v>55</v>
      </c>
      <c r="L147" s="229">
        <f t="shared" si="10"/>
        <v>241</v>
      </c>
      <c r="M147" s="171"/>
    </row>
    <row r="148" spans="1:13" ht="12.75" outlineLevel="1">
      <c r="A148" s="186"/>
      <c r="B148" s="201" t="s">
        <v>115</v>
      </c>
      <c r="C148" s="277"/>
      <c r="D148" s="178">
        <v>8.78</v>
      </c>
      <c r="E148" s="223">
        <f>LOOKUP(D148,'Taškų '!$I$8:I$158,'Taškų '!$H$8:$H$158)</f>
        <v>85</v>
      </c>
      <c r="F148" s="280">
        <v>355</v>
      </c>
      <c r="G148" s="234">
        <f>LOOKUP(F148,'Taškų '!$E$8:$E$158,'Taškų '!$C$8:$C$158)</f>
        <v>41</v>
      </c>
      <c r="H148" s="283">
        <v>27</v>
      </c>
      <c r="I148" s="223">
        <f>LOOKUP(H148,'Taškų '!$D$8:$D$158,'Taškų '!$C$8:$C$158)</f>
        <v>37</v>
      </c>
      <c r="J148" s="187">
        <v>0.0011122685185185185</v>
      </c>
      <c r="K148" s="234">
        <f>LOOKUP(J148,'Taškų '!$J$8:$J$158,'Taškų '!$H$8:$H$158)</f>
        <v>64</v>
      </c>
      <c r="L148" s="229">
        <f t="shared" si="10"/>
        <v>227</v>
      </c>
      <c r="M148" s="171"/>
    </row>
    <row r="149" spans="1:13" ht="12.75" outlineLevel="1">
      <c r="A149" s="186"/>
      <c r="B149" s="201" t="s">
        <v>116</v>
      </c>
      <c r="C149" s="277"/>
      <c r="D149" s="178">
        <v>9.01</v>
      </c>
      <c r="E149" s="223">
        <f>LOOKUP(D149,'Taškų '!$I$8:I$158,'Taškų '!$H$8:$H$158)</f>
        <v>75</v>
      </c>
      <c r="F149" s="280">
        <v>383</v>
      </c>
      <c r="G149" s="234">
        <f>LOOKUP(F149,'Taškų '!$E$8:$E$158,'Taškų '!$C$8:$C$158)</f>
        <v>51</v>
      </c>
      <c r="H149" s="283">
        <v>42.1</v>
      </c>
      <c r="I149" s="223">
        <f>LOOKUP(H149,'Taškų '!$D$8:$D$158,'Taškų '!$C$8:$C$158)</f>
        <v>67</v>
      </c>
      <c r="J149" s="187">
        <v>0.0011758101851851853</v>
      </c>
      <c r="K149" s="234">
        <f>LOOKUP(J149,'Taškų '!$J$8:$J$158,'Taškų '!$H$8:$H$158)</f>
        <v>52</v>
      </c>
      <c r="L149" s="229">
        <f t="shared" si="10"/>
        <v>245</v>
      </c>
      <c r="M149" s="171"/>
    </row>
    <row r="150" spans="1:13" ht="13.5" outlineLevel="1" thickBot="1">
      <c r="A150" s="188"/>
      <c r="B150" s="202" t="s">
        <v>117</v>
      </c>
      <c r="C150" s="278"/>
      <c r="D150" s="183">
        <v>8.18</v>
      </c>
      <c r="E150" s="226">
        <f>LOOKUP(D150,'Taškų '!$I$8:I$158,'Taškų '!$H$8:$H$158)</f>
        <v>107</v>
      </c>
      <c r="F150" s="281">
        <v>412</v>
      </c>
      <c r="G150" s="225">
        <f>LOOKUP(F150,'Taškų '!$E$8:$E$158,'Taškų '!$C$8:$C$158)</f>
        <v>60</v>
      </c>
      <c r="H150" s="284">
        <v>48.5</v>
      </c>
      <c r="I150" s="235">
        <f>LOOKUP(H150,'Taškų '!$D$8:$D$158,'Taškų '!$C$8:$C$158)</f>
        <v>80</v>
      </c>
      <c r="J150" s="189">
        <v>0.0010592592592592591</v>
      </c>
      <c r="K150" s="238">
        <f>LOOKUP(J150,'Taškų '!$J$8:$J$158,'Taškų '!$H$8:$H$158)</f>
        <v>76</v>
      </c>
      <c r="L150" s="230">
        <f t="shared" si="10"/>
        <v>323</v>
      </c>
      <c r="M150" s="171"/>
    </row>
    <row r="151" spans="1:13" ht="13.5" outlineLevel="1" thickBot="1">
      <c r="A151" s="217"/>
      <c r="B151" s="217"/>
      <c r="C151" s="217"/>
      <c r="D151" s="237"/>
      <c r="E151" s="237"/>
      <c r="F151" s="237"/>
      <c r="G151" s="237"/>
      <c r="H151" s="301" t="s">
        <v>22</v>
      </c>
      <c r="I151" s="302"/>
      <c r="J151" s="302"/>
      <c r="K151" s="302"/>
      <c r="L151" s="227">
        <f>SUM(L145:L150)-MIN(L145:L150)</f>
        <v>1317</v>
      </c>
      <c r="M151" s="171"/>
    </row>
    <row r="152" spans="1:13" ht="12.75" outlineLevel="1">
      <c r="A152" s="217"/>
      <c r="B152" s="217"/>
      <c r="C152" s="217"/>
      <c r="D152" s="217"/>
      <c r="E152" s="217"/>
      <c r="F152" s="217"/>
      <c r="G152" s="217"/>
      <c r="H152" s="303"/>
      <c r="I152" s="303"/>
      <c r="J152" s="303"/>
      <c r="K152" s="303"/>
      <c r="L152" s="233"/>
      <c r="M152" s="165"/>
    </row>
    <row r="153" spans="1:13" ht="13.5" outlineLevel="1" thickBot="1">
      <c r="A153" s="217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165"/>
    </row>
    <row r="154" spans="1:13" ht="19.5" customHeight="1" thickBot="1">
      <c r="A154" s="170">
        <v>12</v>
      </c>
      <c r="B154" s="304"/>
      <c r="C154" s="305"/>
      <c r="D154" s="305"/>
      <c r="E154" s="305"/>
      <c r="F154" s="305"/>
      <c r="G154" s="305"/>
      <c r="H154" s="305"/>
      <c r="I154" s="305"/>
      <c r="J154" s="305"/>
      <c r="K154" s="305"/>
      <c r="L154" s="203" t="e">
        <f>$L$164</f>
        <v>#N/A</v>
      </c>
      <c r="M154" s="165"/>
    </row>
    <row r="155" spans="1:13" ht="13.5" outlineLevel="1" thickBot="1">
      <c r="A155" s="217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165"/>
    </row>
    <row r="156" spans="1:13" ht="12.75" outlineLevel="1">
      <c r="A156" s="312" t="s">
        <v>15</v>
      </c>
      <c r="B156" s="314" t="s">
        <v>8</v>
      </c>
      <c r="C156" s="316" t="s">
        <v>14</v>
      </c>
      <c r="D156" s="308" t="s">
        <v>4</v>
      </c>
      <c r="E156" s="309"/>
      <c r="F156" s="306" t="s">
        <v>3</v>
      </c>
      <c r="G156" s="307"/>
      <c r="H156" s="308" t="s">
        <v>9</v>
      </c>
      <c r="I156" s="309"/>
      <c r="J156" s="310" t="s">
        <v>5</v>
      </c>
      <c r="K156" s="311"/>
      <c r="L156" s="314" t="s">
        <v>10</v>
      </c>
      <c r="M156" s="171"/>
    </row>
    <row r="157" spans="1:13" ht="13.5" outlineLevel="1" thickBot="1">
      <c r="A157" s="313"/>
      <c r="B157" s="315"/>
      <c r="C157" s="317"/>
      <c r="D157" s="160" t="s">
        <v>12</v>
      </c>
      <c r="E157" s="161" t="s">
        <v>1</v>
      </c>
      <c r="F157" s="162" t="s">
        <v>12</v>
      </c>
      <c r="G157" s="163" t="s">
        <v>1</v>
      </c>
      <c r="H157" s="160" t="s">
        <v>12</v>
      </c>
      <c r="I157" s="161" t="s">
        <v>1</v>
      </c>
      <c r="J157" s="164" t="s">
        <v>12</v>
      </c>
      <c r="K157" s="163" t="s">
        <v>1</v>
      </c>
      <c r="L157" s="315"/>
      <c r="M157" s="171"/>
    </row>
    <row r="158" spans="1:13" ht="12.75" outlineLevel="1">
      <c r="A158" s="172"/>
      <c r="B158" s="191"/>
      <c r="C158" s="265"/>
      <c r="D158" s="174"/>
      <c r="E158" s="223" t="e">
        <f>LOOKUP(D158,'Taškų '!$I$8:I$158,'Taškų '!$H$8:$H$158)</f>
        <v>#N/A</v>
      </c>
      <c r="F158" s="279"/>
      <c r="G158" s="234" t="e">
        <f>LOOKUP(F158,'Taškų '!$E$8:$E$158,'Taškų '!$C$8:$C$158)</f>
        <v>#N/A</v>
      </c>
      <c r="H158" s="282"/>
      <c r="I158" s="223" t="e">
        <f>LOOKUP(H158,'Taškų '!$D$8:$D$158,'Taškų '!$C$8:$C$158)</f>
        <v>#N/A</v>
      </c>
      <c r="J158" s="185"/>
      <c r="K158" s="234" t="e">
        <f>LOOKUP(J158,'Taškų '!$J$8:$J$158,'Taškų '!$H$8:$H$158)</f>
        <v>#N/A</v>
      </c>
      <c r="L158" s="236" t="e">
        <f aca="true" t="shared" si="11" ref="L158:L163">SUM(E158+G158+I158+K158)</f>
        <v>#N/A</v>
      </c>
      <c r="M158" s="171"/>
    </row>
    <row r="159" spans="1:13" ht="12.75" outlineLevel="1">
      <c r="A159" s="186"/>
      <c r="B159" s="192"/>
      <c r="C159" s="266"/>
      <c r="D159" s="178"/>
      <c r="E159" s="223" t="e">
        <f>LOOKUP(D159,'Taškų '!$I$8:I$158,'Taškų '!$H$8:$H$158)</f>
        <v>#N/A</v>
      </c>
      <c r="F159" s="280"/>
      <c r="G159" s="234" t="e">
        <f>LOOKUP(F159,'Taškų '!$E$8:$E$158,'Taškų '!$C$8:$C$158)</f>
        <v>#N/A</v>
      </c>
      <c r="H159" s="283"/>
      <c r="I159" s="223" t="e">
        <f>LOOKUP(H159,'Taškų '!$D$8:$D$158,'Taškų '!$C$8:$C$158)</f>
        <v>#N/A</v>
      </c>
      <c r="J159" s="187"/>
      <c r="K159" s="234" t="e">
        <f>LOOKUP(J159,'Taškų '!$J$8:$J$158,'Taškų '!$H$8:$H$158)</f>
        <v>#N/A</v>
      </c>
      <c r="L159" s="229" t="e">
        <f t="shared" si="11"/>
        <v>#N/A</v>
      </c>
      <c r="M159" s="171"/>
    </row>
    <row r="160" spans="1:13" ht="12.75" outlineLevel="1">
      <c r="A160" s="186"/>
      <c r="B160" s="192"/>
      <c r="C160" s="266"/>
      <c r="D160" s="178"/>
      <c r="E160" s="223" t="e">
        <f>LOOKUP(D160,'Taškų '!$I$8:I$158,'Taškų '!$H$8:$H$158)</f>
        <v>#N/A</v>
      </c>
      <c r="F160" s="280"/>
      <c r="G160" s="234" t="e">
        <f>LOOKUP(F160,'Taškų '!$E$8:$E$158,'Taškų '!$C$8:$C$158)</f>
        <v>#N/A</v>
      </c>
      <c r="H160" s="283"/>
      <c r="I160" s="223" t="e">
        <f>LOOKUP(H160,'Taškų '!$D$8:$D$158,'Taškų '!$C$8:$C$158)</f>
        <v>#N/A</v>
      </c>
      <c r="J160" s="187"/>
      <c r="K160" s="234" t="e">
        <f>LOOKUP(J160,'Taškų '!$J$8:$J$158,'Taškų '!$H$8:$H$158)</f>
        <v>#N/A</v>
      </c>
      <c r="L160" s="229" t="e">
        <f t="shared" si="11"/>
        <v>#N/A</v>
      </c>
      <c r="M160" s="171"/>
    </row>
    <row r="161" spans="1:13" ht="12.75" outlineLevel="1">
      <c r="A161" s="186"/>
      <c r="B161" s="192"/>
      <c r="C161" s="266"/>
      <c r="D161" s="178"/>
      <c r="E161" s="223" t="e">
        <f>LOOKUP(D161,'Taškų '!$I$8:I$158,'Taškų '!$H$8:$H$158)</f>
        <v>#N/A</v>
      </c>
      <c r="F161" s="280"/>
      <c r="G161" s="234" t="e">
        <f>LOOKUP(F161,'Taškų '!$E$8:$E$158,'Taškų '!$C$8:$C$158)</f>
        <v>#N/A</v>
      </c>
      <c r="H161" s="283"/>
      <c r="I161" s="223" t="e">
        <f>LOOKUP(H161,'Taškų '!$D$8:$D$158,'Taškų '!$C$8:$C$158)</f>
        <v>#N/A</v>
      </c>
      <c r="J161" s="187"/>
      <c r="K161" s="234" t="e">
        <f>LOOKUP(J161,'Taškų '!$J$8:$J$158,'Taškų '!$H$8:$H$158)</f>
        <v>#N/A</v>
      </c>
      <c r="L161" s="229" t="e">
        <f t="shared" si="11"/>
        <v>#N/A</v>
      </c>
      <c r="M161" s="171"/>
    </row>
    <row r="162" spans="1:13" ht="12.75" outlineLevel="1">
      <c r="A162" s="186"/>
      <c r="B162" s="192"/>
      <c r="C162" s="266"/>
      <c r="D162" s="178"/>
      <c r="E162" s="223" t="e">
        <f>LOOKUP(D162,'Taškų '!$I$8:I$158,'Taškų '!$H$8:$H$158)</f>
        <v>#N/A</v>
      </c>
      <c r="F162" s="280"/>
      <c r="G162" s="234" t="e">
        <f>LOOKUP(F162,'Taškų '!$E$8:$E$158,'Taškų '!$C$8:$C$158)</f>
        <v>#N/A</v>
      </c>
      <c r="H162" s="283"/>
      <c r="I162" s="223" t="e">
        <f>LOOKUP(H162,'Taškų '!$D$8:$D$158,'Taškų '!$C$8:$C$158)</f>
        <v>#N/A</v>
      </c>
      <c r="J162" s="187"/>
      <c r="K162" s="234" t="e">
        <f>LOOKUP(J162,'Taškų '!$J$8:$J$158,'Taškų '!$H$8:$H$158)</f>
        <v>#N/A</v>
      </c>
      <c r="L162" s="229" t="e">
        <f t="shared" si="11"/>
        <v>#N/A</v>
      </c>
      <c r="M162" s="171"/>
    </row>
    <row r="163" spans="1:13" ht="13.5" outlineLevel="1" thickBot="1">
      <c r="A163" s="188"/>
      <c r="B163" s="193"/>
      <c r="C163" s="267"/>
      <c r="D163" s="183"/>
      <c r="E163" s="226" t="e">
        <f>LOOKUP(D163,'Taškų '!$I$8:I$158,'Taškų '!$H$8:$H$158)</f>
        <v>#N/A</v>
      </c>
      <c r="F163" s="281"/>
      <c r="G163" s="225" t="e">
        <f>LOOKUP(F163,'Taškų '!$E$8:$E$158,'Taškų '!$C$8:$C$158)</f>
        <v>#N/A</v>
      </c>
      <c r="H163" s="284"/>
      <c r="I163" s="235" t="e">
        <f>LOOKUP(H163,'Taškų '!$D$8:$D$158,'Taškų '!$C$8:$C$158)</f>
        <v>#N/A</v>
      </c>
      <c r="J163" s="189"/>
      <c r="K163" s="238" t="e">
        <f>LOOKUP(J163,'Taškų '!$J$8:$J$158,'Taškų '!$H$8:$H$158)</f>
        <v>#N/A</v>
      </c>
      <c r="L163" s="230" t="e">
        <f t="shared" si="11"/>
        <v>#N/A</v>
      </c>
      <c r="M163" s="171"/>
    </row>
    <row r="164" spans="1:13" ht="13.5" outlineLevel="1" thickBot="1">
      <c r="A164" s="217"/>
      <c r="B164" s="217"/>
      <c r="C164" s="217"/>
      <c r="D164" s="237"/>
      <c r="E164" s="237"/>
      <c r="F164" s="237"/>
      <c r="G164" s="237"/>
      <c r="H164" s="301" t="s">
        <v>22</v>
      </c>
      <c r="I164" s="302"/>
      <c r="J164" s="302"/>
      <c r="K164" s="302"/>
      <c r="L164" s="227" t="e">
        <f>SUM(L158:L163)-MIN(L158:L163)</f>
        <v>#N/A</v>
      </c>
      <c r="M164" s="171"/>
    </row>
    <row r="165" spans="1:13" ht="25.5" customHeight="1" outlineLevel="1">
      <c r="A165" s="217"/>
      <c r="B165" s="217"/>
      <c r="C165" s="217"/>
      <c r="D165" s="217"/>
      <c r="E165" s="217"/>
      <c r="F165" s="217"/>
      <c r="G165" s="217"/>
      <c r="H165" s="303"/>
      <c r="I165" s="303"/>
      <c r="J165" s="303"/>
      <c r="K165" s="303"/>
      <c r="L165" s="233"/>
      <c r="M165" s="165"/>
    </row>
    <row r="166" spans="1:13" ht="13.5" outlineLevel="1" thickBot="1">
      <c r="A166" s="217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165"/>
    </row>
    <row r="167" spans="1:13" ht="19.5" customHeight="1" thickBot="1">
      <c r="A167" s="170">
        <v>13</v>
      </c>
      <c r="B167" s="304"/>
      <c r="C167" s="305"/>
      <c r="D167" s="305"/>
      <c r="E167" s="305"/>
      <c r="F167" s="305"/>
      <c r="G167" s="305"/>
      <c r="H167" s="305"/>
      <c r="I167" s="305"/>
      <c r="J167" s="305"/>
      <c r="K167" s="305"/>
      <c r="L167" s="203" t="e">
        <f>$L$177</f>
        <v>#N/A</v>
      </c>
      <c r="M167" s="165"/>
    </row>
    <row r="168" spans="1:13" ht="13.5" outlineLevel="1" thickBot="1">
      <c r="A168" s="217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165"/>
    </row>
    <row r="169" spans="1:13" ht="12.75" outlineLevel="1">
      <c r="A169" s="312" t="s">
        <v>15</v>
      </c>
      <c r="B169" s="314" t="s">
        <v>8</v>
      </c>
      <c r="C169" s="316" t="s">
        <v>14</v>
      </c>
      <c r="D169" s="308" t="s">
        <v>4</v>
      </c>
      <c r="E169" s="309"/>
      <c r="F169" s="306" t="s">
        <v>3</v>
      </c>
      <c r="G169" s="307"/>
      <c r="H169" s="308" t="s">
        <v>9</v>
      </c>
      <c r="I169" s="309"/>
      <c r="J169" s="310" t="s">
        <v>5</v>
      </c>
      <c r="K169" s="311"/>
      <c r="L169" s="314" t="s">
        <v>10</v>
      </c>
      <c r="M169" s="171"/>
    </row>
    <row r="170" spans="1:13" ht="13.5" outlineLevel="1" thickBot="1">
      <c r="A170" s="313"/>
      <c r="B170" s="315"/>
      <c r="C170" s="317"/>
      <c r="D170" s="160" t="s">
        <v>12</v>
      </c>
      <c r="E170" s="161" t="s">
        <v>1</v>
      </c>
      <c r="F170" s="162" t="s">
        <v>12</v>
      </c>
      <c r="G170" s="163" t="s">
        <v>1</v>
      </c>
      <c r="H170" s="160" t="s">
        <v>12</v>
      </c>
      <c r="I170" s="161" t="s">
        <v>1</v>
      </c>
      <c r="J170" s="164" t="s">
        <v>12</v>
      </c>
      <c r="K170" s="163" t="s">
        <v>1</v>
      </c>
      <c r="L170" s="315"/>
      <c r="M170" s="171"/>
    </row>
    <row r="171" spans="1:13" ht="12.75" outlineLevel="1">
      <c r="A171" s="172"/>
      <c r="B171" s="191"/>
      <c r="C171" s="265"/>
      <c r="D171" s="174"/>
      <c r="E171" s="223" t="e">
        <f>LOOKUP(D171,'Taškų '!$I$8:I$158,'Taškų '!$H$8:$H$158)</f>
        <v>#N/A</v>
      </c>
      <c r="F171" s="279"/>
      <c r="G171" s="234" t="e">
        <f>LOOKUP(F171,'Taškų '!$E$8:$E$158,'Taškų '!$C$8:$C$158)</f>
        <v>#N/A</v>
      </c>
      <c r="H171" s="282"/>
      <c r="I171" s="223" t="e">
        <f>LOOKUP(H171,'Taškų '!$D$8:$D$158,'Taškų '!$C$8:$C$158)</f>
        <v>#N/A</v>
      </c>
      <c r="J171" s="185"/>
      <c r="K171" s="234" t="e">
        <f>LOOKUP(J171,'Taškų '!$J$8:$J$158,'Taškų '!$H$8:$H$158)</f>
        <v>#N/A</v>
      </c>
      <c r="L171" s="236" t="e">
        <f aca="true" t="shared" si="12" ref="L171:L176">SUM(E171+G171+I171+K171)</f>
        <v>#N/A</v>
      </c>
      <c r="M171" s="171"/>
    </row>
    <row r="172" spans="1:13" ht="12.75" outlineLevel="1">
      <c r="A172" s="186"/>
      <c r="B172" s="192"/>
      <c r="C172" s="266"/>
      <c r="D172" s="178"/>
      <c r="E172" s="223" t="e">
        <f>LOOKUP(D172,'Taškų '!$I$8:I$158,'Taškų '!$H$8:$H$158)</f>
        <v>#N/A</v>
      </c>
      <c r="F172" s="280"/>
      <c r="G172" s="234" t="e">
        <f>LOOKUP(F172,'Taškų '!$E$8:$E$158,'Taškų '!$C$8:$C$158)</f>
        <v>#N/A</v>
      </c>
      <c r="H172" s="283"/>
      <c r="I172" s="223" t="e">
        <f>LOOKUP(H172,'Taškų '!$D$8:$D$158,'Taškų '!$C$8:$C$158)</f>
        <v>#N/A</v>
      </c>
      <c r="J172" s="187"/>
      <c r="K172" s="234" t="e">
        <f>LOOKUP(J172,'Taškų '!$J$8:$J$158,'Taškų '!$H$8:$H$158)</f>
        <v>#N/A</v>
      </c>
      <c r="L172" s="229" t="e">
        <f t="shared" si="12"/>
        <v>#N/A</v>
      </c>
      <c r="M172" s="171"/>
    </row>
    <row r="173" spans="1:13" ht="12.75" outlineLevel="1">
      <c r="A173" s="186"/>
      <c r="B173" s="192"/>
      <c r="C173" s="266"/>
      <c r="D173" s="178"/>
      <c r="E173" s="223" t="e">
        <f>LOOKUP(D173,'Taškų '!$I$8:I$158,'Taškų '!$H$8:$H$158)</f>
        <v>#N/A</v>
      </c>
      <c r="F173" s="280"/>
      <c r="G173" s="234" t="e">
        <f>LOOKUP(F173,'Taškų '!$E$8:$E$158,'Taškų '!$C$8:$C$158)</f>
        <v>#N/A</v>
      </c>
      <c r="H173" s="283"/>
      <c r="I173" s="223" t="e">
        <f>LOOKUP(H173,'Taškų '!$D$8:$D$158,'Taškų '!$C$8:$C$158)</f>
        <v>#N/A</v>
      </c>
      <c r="J173" s="187"/>
      <c r="K173" s="234" t="e">
        <f>LOOKUP(J173,'Taškų '!$J$8:$J$158,'Taškų '!$H$8:$H$158)</f>
        <v>#N/A</v>
      </c>
      <c r="L173" s="229" t="e">
        <f t="shared" si="12"/>
        <v>#N/A</v>
      </c>
      <c r="M173" s="171"/>
    </row>
    <row r="174" spans="1:13" ht="12.75" outlineLevel="1">
      <c r="A174" s="186"/>
      <c r="B174" s="192"/>
      <c r="C174" s="266"/>
      <c r="D174" s="178"/>
      <c r="E174" s="223" t="e">
        <f>LOOKUP(D174,'Taškų '!$I$8:I$158,'Taškų '!$H$8:$H$158)</f>
        <v>#N/A</v>
      </c>
      <c r="F174" s="280"/>
      <c r="G174" s="234" t="e">
        <f>LOOKUP(F174,'Taškų '!$E$8:$E$158,'Taškų '!$C$8:$C$158)</f>
        <v>#N/A</v>
      </c>
      <c r="H174" s="283"/>
      <c r="I174" s="223" t="e">
        <f>LOOKUP(H174,'Taškų '!$D$8:$D$158,'Taškų '!$C$8:$C$158)</f>
        <v>#N/A</v>
      </c>
      <c r="J174" s="187"/>
      <c r="K174" s="234" t="e">
        <f>LOOKUP(J174,'Taškų '!$J$8:$J$158,'Taškų '!$H$8:$H$158)</f>
        <v>#N/A</v>
      </c>
      <c r="L174" s="229" t="e">
        <f t="shared" si="12"/>
        <v>#N/A</v>
      </c>
      <c r="M174" s="171"/>
    </row>
    <row r="175" spans="1:13" ht="12.75" outlineLevel="1">
      <c r="A175" s="186"/>
      <c r="B175" s="192"/>
      <c r="C175" s="266"/>
      <c r="D175" s="178"/>
      <c r="E175" s="223" t="e">
        <f>LOOKUP(D175,'Taškų '!$I$8:I$158,'Taškų '!$H$8:$H$158)</f>
        <v>#N/A</v>
      </c>
      <c r="F175" s="280"/>
      <c r="G175" s="234" t="e">
        <f>LOOKUP(F175,'Taškų '!$E$8:$E$158,'Taškų '!$C$8:$C$158)</f>
        <v>#N/A</v>
      </c>
      <c r="H175" s="283"/>
      <c r="I175" s="223" t="e">
        <f>LOOKUP(H175,'Taškų '!$D$8:$D$158,'Taškų '!$C$8:$C$158)</f>
        <v>#N/A</v>
      </c>
      <c r="J175" s="187"/>
      <c r="K175" s="234" t="e">
        <f>LOOKUP(J175,'Taškų '!$J$8:$J$158,'Taškų '!$H$8:$H$158)</f>
        <v>#N/A</v>
      </c>
      <c r="L175" s="229" t="e">
        <f t="shared" si="12"/>
        <v>#N/A</v>
      </c>
      <c r="M175" s="171"/>
    </row>
    <row r="176" spans="1:13" ht="13.5" outlineLevel="1" thickBot="1">
      <c r="A176" s="188"/>
      <c r="B176" s="193"/>
      <c r="C176" s="267"/>
      <c r="D176" s="183"/>
      <c r="E176" s="226" t="e">
        <f>LOOKUP(D176,'Taškų '!$I$8:I$158,'Taškų '!$H$8:$H$158)</f>
        <v>#N/A</v>
      </c>
      <c r="F176" s="281"/>
      <c r="G176" s="225" t="e">
        <f>LOOKUP(F176,'Taškų '!$E$8:$E$158,'Taškų '!$C$8:$C$158)</f>
        <v>#N/A</v>
      </c>
      <c r="H176" s="284"/>
      <c r="I176" s="235" t="e">
        <f>LOOKUP(H176,'Taškų '!$D$8:$D$158,'Taškų '!$C$8:$C$158)</f>
        <v>#N/A</v>
      </c>
      <c r="J176" s="189"/>
      <c r="K176" s="238" t="e">
        <f>LOOKUP(J176,'Taškų '!$J$8:$J$158,'Taškų '!$H$8:$H$158)</f>
        <v>#N/A</v>
      </c>
      <c r="L176" s="230" t="e">
        <f t="shared" si="12"/>
        <v>#N/A</v>
      </c>
      <c r="M176" s="171"/>
    </row>
    <row r="177" spans="1:13" ht="13.5" outlineLevel="1" thickBot="1">
      <c r="A177" s="217"/>
      <c r="B177" s="217"/>
      <c r="C177" s="217"/>
      <c r="D177" s="237"/>
      <c r="E177" s="237"/>
      <c r="F177" s="237"/>
      <c r="G177" s="237"/>
      <c r="H177" s="301" t="s">
        <v>22</v>
      </c>
      <c r="I177" s="302"/>
      <c r="J177" s="302"/>
      <c r="K177" s="302"/>
      <c r="L177" s="227" t="e">
        <f>SUM(L171:L176)-MIN(L171:L176)</f>
        <v>#N/A</v>
      </c>
      <c r="M177" s="171"/>
    </row>
    <row r="178" spans="1:13" ht="12.75" outlineLevel="1">
      <c r="A178" s="231"/>
      <c r="B178" s="231"/>
      <c r="C178" s="231"/>
      <c r="D178" s="231"/>
      <c r="E178" s="231"/>
      <c r="F178" s="231"/>
      <c r="G178" s="231"/>
      <c r="H178" s="303"/>
      <c r="I178" s="303"/>
      <c r="J178" s="303"/>
      <c r="K178" s="303"/>
      <c r="L178" s="233"/>
      <c r="M178" s="171"/>
    </row>
    <row r="179" spans="1:13" ht="13.5" outlineLevel="1" thickBo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41"/>
      <c r="K179" s="231"/>
      <c r="L179" s="231"/>
      <c r="M179" s="171"/>
    </row>
    <row r="180" spans="1:13" ht="19.5" customHeight="1" thickBot="1">
      <c r="A180" s="170">
        <v>14</v>
      </c>
      <c r="B180" s="320"/>
      <c r="C180" s="321"/>
      <c r="D180" s="321"/>
      <c r="E180" s="321"/>
      <c r="F180" s="321"/>
      <c r="G180" s="321"/>
      <c r="H180" s="321"/>
      <c r="I180" s="321"/>
      <c r="J180" s="321"/>
      <c r="K180" s="322"/>
      <c r="L180" s="203" t="e">
        <f>$L$190</f>
        <v>#N/A</v>
      </c>
      <c r="M180" s="165"/>
    </row>
    <row r="181" spans="1:13" ht="13.5" outlineLevel="1" thickBot="1">
      <c r="A181" s="217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165"/>
    </row>
    <row r="182" spans="1:13" ht="12.75" outlineLevel="1">
      <c r="A182" s="312" t="s">
        <v>15</v>
      </c>
      <c r="B182" s="314" t="s">
        <v>8</v>
      </c>
      <c r="C182" s="316" t="s">
        <v>14</v>
      </c>
      <c r="D182" s="308" t="s">
        <v>4</v>
      </c>
      <c r="E182" s="309"/>
      <c r="F182" s="306" t="s">
        <v>3</v>
      </c>
      <c r="G182" s="307"/>
      <c r="H182" s="308" t="s">
        <v>9</v>
      </c>
      <c r="I182" s="309"/>
      <c r="J182" s="310" t="s">
        <v>5</v>
      </c>
      <c r="K182" s="311"/>
      <c r="L182" s="314" t="s">
        <v>10</v>
      </c>
      <c r="M182" s="171"/>
    </row>
    <row r="183" spans="1:13" ht="13.5" outlineLevel="1" thickBot="1">
      <c r="A183" s="313"/>
      <c r="B183" s="315"/>
      <c r="C183" s="317"/>
      <c r="D183" s="160" t="s">
        <v>12</v>
      </c>
      <c r="E183" s="161" t="s">
        <v>1</v>
      </c>
      <c r="F183" s="162" t="s">
        <v>12</v>
      </c>
      <c r="G183" s="163" t="s">
        <v>1</v>
      </c>
      <c r="H183" s="160" t="s">
        <v>12</v>
      </c>
      <c r="I183" s="161" t="s">
        <v>1</v>
      </c>
      <c r="J183" s="164" t="s">
        <v>12</v>
      </c>
      <c r="K183" s="163" t="s">
        <v>1</v>
      </c>
      <c r="L183" s="315"/>
      <c r="M183" s="171"/>
    </row>
    <row r="184" spans="1:13" ht="12.75" outlineLevel="1">
      <c r="A184" s="172"/>
      <c r="B184" s="191"/>
      <c r="C184" s="265"/>
      <c r="D184" s="174"/>
      <c r="E184" s="223" t="e">
        <f>LOOKUP(D184,'Taškų '!$I$8:I$158,'Taškų '!$H$8:$H$158)</f>
        <v>#N/A</v>
      </c>
      <c r="F184" s="279"/>
      <c r="G184" s="234" t="e">
        <f>LOOKUP(F184,'Taškų '!$E$8:$E$158,'Taškų '!$C$8:$C$158)</f>
        <v>#N/A</v>
      </c>
      <c r="H184" s="282"/>
      <c r="I184" s="223" t="e">
        <f>LOOKUP(H184,'Taškų '!$D$8:$D$158,'Taškų '!$C$8:$C$158)</f>
        <v>#N/A</v>
      </c>
      <c r="J184" s="185"/>
      <c r="K184" s="234" t="e">
        <f>LOOKUP(J184,'Taškų '!$J$8:$J$158,'Taškų '!$H$8:$H$158)</f>
        <v>#N/A</v>
      </c>
      <c r="L184" s="236" t="e">
        <f aca="true" t="shared" si="13" ref="L184:L189">SUM(E184+G184+I184+K184)</f>
        <v>#N/A</v>
      </c>
      <c r="M184" s="171"/>
    </row>
    <row r="185" spans="1:13" ht="12.75" outlineLevel="1">
      <c r="A185" s="186"/>
      <c r="B185" s="192"/>
      <c r="C185" s="266"/>
      <c r="D185" s="178"/>
      <c r="E185" s="223" t="e">
        <f>LOOKUP(D185,'Taškų '!$I$8:I$158,'Taškų '!$H$8:$H$158)</f>
        <v>#N/A</v>
      </c>
      <c r="F185" s="280"/>
      <c r="G185" s="234" t="e">
        <f>LOOKUP(F185,'Taškų '!$E$8:$E$158,'Taškų '!$C$8:$C$158)</f>
        <v>#N/A</v>
      </c>
      <c r="H185" s="283"/>
      <c r="I185" s="223" t="e">
        <f>LOOKUP(H185,'Taškų '!$D$8:$D$158,'Taškų '!$C$8:$C$158)</f>
        <v>#N/A</v>
      </c>
      <c r="J185" s="187"/>
      <c r="K185" s="234" t="e">
        <f>LOOKUP(J185,'Taškų '!$J$8:$J$158,'Taškų '!$H$8:$H$158)</f>
        <v>#N/A</v>
      </c>
      <c r="L185" s="229" t="e">
        <f t="shared" si="13"/>
        <v>#N/A</v>
      </c>
      <c r="M185" s="171"/>
    </row>
    <row r="186" spans="1:13" ht="12.75" outlineLevel="1">
      <c r="A186" s="186"/>
      <c r="B186" s="192"/>
      <c r="C186" s="266"/>
      <c r="D186" s="178"/>
      <c r="E186" s="223" t="e">
        <f>LOOKUP(D186,'Taškų '!$I$8:I$158,'Taškų '!$H$8:$H$158)</f>
        <v>#N/A</v>
      </c>
      <c r="F186" s="280"/>
      <c r="G186" s="234" t="e">
        <f>LOOKUP(F186,'Taškų '!$E$8:$E$158,'Taškų '!$C$8:$C$158)</f>
        <v>#N/A</v>
      </c>
      <c r="H186" s="283"/>
      <c r="I186" s="223" t="e">
        <f>LOOKUP(H186,'Taškų '!$D$8:$D$158,'Taškų '!$C$8:$C$158)</f>
        <v>#N/A</v>
      </c>
      <c r="J186" s="187"/>
      <c r="K186" s="234" t="e">
        <f>LOOKUP(J186,'Taškų '!$J$8:$J$158,'Taškų '!$H$8:$H$158)</f>
        <v>#N/A</v>
      </c>
      <c r="L186" s="229" t="e">
        <f t="shared" si="13"/>
        <v>#N/A</v>
      </c>
      <c r="M186" s="171"/>
    </row>
    <row r="187" spans="1:13" ht="12.75" outlineLevel="1">
      <c r="A187" s="186"/>
      <c r="B187" s="192"/>
      <c r="C187" s="266"/>
      <c r="D187" s="178"/>
      <c r="E187" s="223" t="e">
        <f>LOOKUP(D187,'Taškų '!$I$8:I$158,'Taškų '!$H$8:$H$158)</f>
        <v>#N/A</v>
      </c>
      <c r="F187" s="280"/>
      <c r="G187" s="234" t="e">
        <f>LOOKUP(F187,'Taškų '!$E$8:$E$158,'Taškų '!$C$8:$C$158)</f>
        <v>#N/A</v>
      </c>
      <c r="H187" s="283"/>
      <c r="I187" s="223" t="e">
        <f>LOOKUP(H187,'Taškų '!$D$8:$D$158,'Taškų '!$C$8:$C$158)</f>
        <v>#N/A</v>
      </c>
      <c r="J187" s="187"/>
      <c r="K187" s="234" t="e">
        <f>LOOKUP(J187,'Taškų '!$J$8:$J$158,'Taškų '!$H$8:$H$158)</f>
        <v>#N/A</v>
      </c>
      <c r="L187" s="229" t="e">
        <f t="shared" si="13"/>
        <v>#N/A</v>
      </c>
      <c r="M187" s="171"/>
    </row>
    <row r="188" spans="1:13" ht="12.75" outlineLevel="1">
      <c r="A188" s="186"/>
      <c r="B188" s="192"/>
      <c r="C188" s="266"/>
      <c r="D188" s="178"/>
      <c r="E188" s="223" t="e">
        <f>LOOKUP(D188,'Taškų '!$I$8:I$158,'Taškų '!$H$8:$H$158)</f>
        <v>#N/A</v>
      </c>
      <c r="F188" s="280"/>
      <c r="G188" s="234" t="e">
        <f>LOOKUP(F188,'Taškų '!$E$8:$E$158,'Taškų '!$C$8:$C$158)</f>
        <v>#N/A</v>
      </c>
      <c r="H188" s="283"/>
      <c r="I188" s="223" t="e">
        <f>LOOKUP(H188,'Taškų '!$D$8:$D$158,'Taškų '!$C$8:$C$158)</f>
        <v>#N/A</v>
      </c>
      <c r="J188" s="187"/>
      <c r="K188" s="234" t="e">
        <f>LOOKUP(J188,'Taškų '!$J$8:$J$158,'Taškų '!$H$8:$H$158)</f>
        <v>#N/A</v>
      </c>
      <c r="L188" s="229" t="e">
        <f t="shared" si="13"/>
        <v>#N/A</v>
      </c>
      <c r="M188" s="171"/>
    </row>
    <row r="189" spans="1:13" ht="13.5" outlineLevel="1" thickBot="1">
      <c r="A189" s="188"/>
      <c r="B189" s="193"/>
      <c r="C189" s="267"/>
      <c r="D189" s="183"/>
      <c r="E189" s="226" t="e">
        <f>LOOKUP(D189,'Taškų '!$I$8:I$158,'Taškų '!$H$8:$H$158)</f>
        <v>#N/A</v>
      </c>
      <c r="F189" s="281"/>
      <c r="G189" s="225" t="e">
        <f>LOOKUP(F189,'Taškų '!$E$8:$E$158,'Taškų '!$C$8:$C$158)</f>
        <v>#N/A</v>
      </c>
      <c r="H189" s="284"/>
      <c r="I189" s="235" t="e">
        <f>LOOKUP(H189,'Taškų '!$D$8:$D$158,'Taškų '!$C$8:$C$158)</f>
        <v>#N/A</v>
      </c>
      <c r="J189" s="189"/>
      <c r="K189" s="238" t="e">
        <f>LOOKUP(J189,'Taškų '!$J$8:$J$158,'Taškų '!$H$8:$H$158)</f>
        <v>#N/A</v>
      </c>
      <c r="L189" s="230" t="e">
        <f t="shared" si="13"/>
        <v>#N/A</v>
      </c>
      <c r="M189" s="171"/>
    </row>
    <row r="190" spans="1:13" ht="13.5" outlineLevel="1" thickBot="1">
      <c r="A190" s="217"/>
      <c r="B190" s="217"/>
      <c r="C190" s="217"/>
      <c r="D190" s="237"/>
      <c r="E190" s="237"/>
      <c r="F190" s="237"/>
      <c r="G190" s="237"/>
      <c r="H190" s="301" t="s">
        <v>22</v>
      </c>
      <c r="I190" s="302"/>
      <c r="J190" s="302"/>
      <c r="K190" s="302"/>
      <c r="L190" s="227" t="e">
        <f>SUM(L184:L189)-MIN(L184:L189)</f>
        <v>#N/A</v>
      </c>
      <c r="M190" s="171"/>
    </row>
    <row r="191" spans="1:13" ht="12.75" outlineLevel="1">
      <c r="A191" s="231"/>
      <c r="B191" s="231"/>
      <c r="C191" s="231"/>
      <c r="D191" s="231"/>
      <c r="E191" s="231"/>
      <c r="F191" s="231"/>
      <c r="G191" s="231"/>
      <c r="H191" s="303"/>
      <c r="I191" s="303"/>
      <c r="J191" s="303"/>
      <c r="K191" s="303"/>
      <c r="L191" s="233"/>
      <c r="M191" s="171"/>
    </row>
    <row r="192" spans="1:13" ht="13.5" outlineLevel="1" thickBo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41"/>
      <c r="K192" s="231"/>
      <c r="L192" s="231"/>
      <c r="M192" s="171"/>
    </row>
    <row r="193" spans="1:13" ht="19.5" customHeight="1" thickBot="1">
      <c r="A193" s="170">
        <v>15</v>
      </c>
      <c r="B193" s="304"/>
      <c r="C193" s="305"/>
      <c r="D193" s="305"/>
      <c r="E193" s="305"/>
      <c r="F193" s="305"/>
      <c r="G193" s="305"/>
      <c r="H193" s="305"/>
      <c r="I193" s="305"/>
      <c r="J193" s="305"/>
      <c r="K193" s="305"/>
      <c r="L193" s="203" t="e">
        <f>$L$203</f>
        <v>#N/A</v>
      </c>
      <c r="M193" s="165"/>
    </row>
    <row r="194" spans="1:13" ht="13.5" outlineLevel="1" thickBot="1">
      <c r="A194" s="217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165"/>
    </row>
    <row r="195" spans="1:13" ht="12.75" outlineLevel="1">
      <c r="A195" s="312" t="s">
        <v>15</v>
      </c>
      <c r="B195" s="314" t="s">
        <v>8</v>
      </c>
      <c r="C195" s="316" t="s">
        <v>14</v>
      </c>
      <c r="D195" s="308" t="s">
        <v>4</v>
      </c>
      <c r="E195" s="309"/>
      <c r="F195" s="306" t="s">
        <v>3</v>
      </c>
      <c r="G195" s="307"/>
      <c r="H195" s="308" t="s">
        <v>9</v>
      </c>
      <c r="I195" s="309"/>
      <c r="J195" s="310" t="s">
        <v>5</v>
      </c>
      <c r="K195" s="311"/>
      <c r="L195" s="314" t="s">
        <v>10</v>
      </c>
      <c r="M195" s="171"/>
    </row>
    <row r="196" spans="1:13" ht="13.5" outlineLevel="1" thickBot="1">
      <c r="A196" s="313"/>
      <c r="B196" s="315"/>
      <c r="C196" s="317"/>
      <c r="D196" s="160" t="s">
        <v>12</v>
      </c>
      <c r="E196" s="161" t="s">
        <v>1</v>
      </c>
      <c r="F196" s="162" t="s">
        <v>12</v>
      </c>
      <c r="G196" s="163" t="s">
        <v>1</v>
      </c>
      <c r="H196" s="160" t="s">
        <v>12</v>
      </c>
      <c r="I196" s="161" t="s">
        <v>1</v>
      </c>
      <c r="J196" s="164" t="s">
        <v>12</v>
      </c>
      <c r="K196" s="163" t="s">
        <v>1</v>
      </c>
      <c r="L196" s="315"/>
      <c r="M196" s="171"/>
    </row>
    <row r="197" spans="1:13" ht="12.75" outlineLevel="1">
      <c r="A197" s="172"/>
      <c r="B197" s="204"/>
      <c r="C197" s="265"/>
      <c r="D197" s="174"/>
      <c r="E197" s="223" t="e">
        <f>LOOKUP(D197,'Taškų '!$I$8:I$158,'Taškų '!$H$8:$H$158)</f>
        <v>#N/A</v>
      </c>
      <c r="F197" s="279"/>
      <c r="G197" s="234" t="e">
        <f>LOOKUP(F197,'Taškų '!$E$8:$E$158,'Taškų '!$C$8:$C$158)</f>
        <v>#N/A</v>
      </c>
      <c r="H197" s="282"/>
      <c r="I197" s="223" t="e">
        <f>LOOKUP(H197,'Taškų '!$D$8:$D$158,'Taškų '!$C$8:$C$158)</f>
        <v>#N/A</v>
      </c>
      <c r="J197" s="185"/>
      <c r="K197" s="234" t="e">
        <f>LOOKUP(J197,'Taškų '!$J$8:$J$158,'Taškų '!$H$8:$H$158)</f>
        <v>#N/A</v>
      </c>
      <c r="L197" s="236" t="e">
        <f aca="true" t="shared" si="14" ref="L197:L202">SUM(E197+G197+I197+K197)</f>
        <v>#N/A</v>
      </c>
      <c r="M197" s="171"/>
    </row>
    <row r="198" spans="1:13" ht="12.75" outlineLevel="1">
      <c r="A198" s="186"/>
      <c r="B198" s="205"/>
      <c r="C198" s="266"/>
      <c r="D198" s="178"/>
      <c r="E198" s="223" t="e">
        <f>LOOKUP(D198,'Taškų '!$I$8:I$158,'Taškų '!$H$8:$H$158)</f>
        <v>#N/A</v>
      </c>
      <c r="F198" s="280"/>
      <c r="G198" s="234" t="e">
        <f>LOOKUP(F198,'Taškų '!$E$8:$E$158,'Taškų '!$C$8:$C$158)</f>
        <v>#N/A</v>
      </c>
      <c r="H198" s="283"/>
      <c r="I198" s="223" t="e">
        <f>LOOKUP(H198,'Taškų '!$D$8:$D$158,'Taškų '!$C$8:$C$158)</f>
        <v>#N/A</v>
      </c>
      <c r="J198" s="187"/>
      <c r="K198" s="234" t="e">
        <f>LOOKUP(J198,'Taškų '!$J$8:$J$158,'Taškų '!$H$8:$H$158)</f>
        <v>#N/A</v>
      </c>
      <c r="L198" s="229" t="e">
        <f t="shared" si="14"/>
        <v>#N/A</v>
      </c>
      <c r="M198" s="171"/>
    </row>
    <row r="199" spans="1:13" ht="12.75" outlineLevel="1">
      <c r="A199" s="186"/>
      <c r="B199" s="205"/>
      <c r="C199" s="266"/>
      <c r="D199" s="178"/>
      <c r="E199" s="223" t="e">
        <f>LOOKUP(D199,'Taškų '!$I$8:I$158,'Taškų '!$H$8:$H$158)</f>
        <v>#N/A</v>
      </c>
      <c r="F199" s="280"/>
      <c r="G199" s="234" t="e">
        <f>LOOKUP(F199,'Taškų '!$E$8:$E$158,'Taškų '!$C$8:$C$158)</f>
        <v>#N/A</v>
      </c>
      <c r="H199" s="283"/>
      <c r="I199" s="223" t="e">
        <f>LOOKUP(H199,'Taškų '!$D$8:$D$158,'Taškų '!$C$8:$C$158)</f>
        <v>#N/A</v>
      </c>
      <c r="J199" s="187"/>
      <c r="K199" s="234" t="e">
        <f>LOOKUP(J199,'Taškų '!$J$8:$J$158,'Taškų '!$H$8:$H$158)</f>
        <v>#N/A</v>
      </c>
      <c r="L199" s="229" t="e">
        <f t="shared" si="14"/>
        <v>#N/A</v>
      </c>
      <c r="M199" s="171"/>
    </row>
    <row r="200" spans="1:13" ht="12.75" outlineLevel="1">
      <c r="A200" s="186"/>
      <c r="B200" s="205"/>
      <c r="C200" s="266"/>
      <c r="D200" s="178"/>
      <c r="E200" s="223" t="e">
        <f>LOOKUP(D200,'Taškų '!$I$8:I$158,'Taškų '!$H$8:$H$158)</f>
        <v>#N/A</v>
      </c>
      <c r="F200" s="280"/>
      <c r="G200" s="234" t="e">
        <f>LOOKUP(F200,'Taškų '!$E$8:$E$158,'Taškų '!$C$8:$C$158)</f>
        <v>#N/A</v>
      </c>
      <c r="H200" s="283"/>
      <c r="I200" s="223" t="e">
        <f>LOOKUP(H200,'Taškų '!$D$8:$D$158,'Taškų '!$C$8:$C$158)</f>
        <v>#N/A</v>
      </c>
      <c r="J200" s="187"/>
      <c r="K200" s="234" t="e">
        <f>LOOKUP(J200,'Taškų '!$J$8:$J$158,'Taškų '!$H$8:$H$158)</f>
        <v>#N/A</v>
      </c>
      <c r="L200" s="229" t="e">
        <f t="shared" si="14"/>
        <v>#N/A</v>
      </c>
      <c r="M200" s="171"/>
    </row>
    <row r="201" spans="1:13" ht="12.75" outlineLevel="1">
      <c r="A201" s="186"/>
      <c r="B201" s="205"/>
      <c r="C201" s="266"/>
      <c r="D201" s="178"/>
      <c r="E201" s="223" t="e">
        <f>LOOKUP(D201,'Taškų '!$I$8:I$158,'Taškų '!$H$8:$H$158)</f>
        <v>#N/A</v>
      </c>
      <c r="F201" s="280"/>
      <c r="G201" s="234" t="e">
        <f>LOOKUP(F201,'Taškų '!$E$8:$E$158,'Taškų '!$C$8:$C$158)</f>
        <v>#N/A</v>
      </c>
      <c r="H201" s="283"/>
      <c r="I201" s="223" t="e">
        <f>LOOKUP(H201,'Taškų '!$D$8:$D$158,'Taškų '!$C$8:$C$158)</f>
        <v>#N/A</v>
      </c>
      <c r="J201" s="187"/>
      <c r="K201" s="234" t="e">
        <f>LOOKUP(J201,'Taškų '!$J$8:$J$158,'Taškų '!$H$8:$H$158)</f>
        <v>#N/A</v>
      </c>
      <c r="L201" s="229" t="e">
        <f t="shared" si="14"/>
        <v>#N/A</v>
      </c>
      <c r="M201" s="171"/>
    </row>
    <row r="202" spans="1:13" ht="13.5" outlineLevel="1" thickBot="1">
      <c r="A202" s="188"/>
      <c r="B202" s="206"/>
      <c r="C202" s="267"/>
      <c r="D202" s="183"/>
      <c r="E202" s="226" t="e">
        <f>LOOKUP(D202,'Taškų '!$I$8:I$158,'Taškų '!$H$8:$H$158)</f>
        <v>#N/A</v>
      </c>
      <c r="F202" s="281"/>
      <c r="G202" s="225" t="e">
        <f>LOOKUP(F202,'Taškų '!$E$8:$E$158,'Taškų '!$C$8:$C$158)</f>
        <v>#N/A</v>
      </c>
      <c r="H202" s="284"/>
      <c r="I202" s="235" t="e">
        <f>LOOKUP(H202,'Taškų '!$D$8:$D$158,'Taškų '!$C$8:$C$158)</f>
        <v>#N/A</v>
      </c>
      <c r="J202" s="189"/>
      <c r="K202" s="238" t="e">
        <f>LOOKUP(J202,'Taškų '!$J$8:$J$158,'Taškų '!$H$8:$H$158)</f>
        <v>#N/A</v>
      </c>
      <c r="L202" s="230" t="e">
        <f t="shared" si="14"/>
        <v>#N/A</v>
      </c>
      <c r="M202" s="171"/>
    </row>
    <row r="203" spans="1:13" ht="13.5" outlineLevel="1" thickBot="1">
      <c r="A203" s="217"/>
      <c r="B203" s="217"/>
      <c r="C203" s="217"/>
      <c r="D203" s="237"/>
      <c r="E203" s="237"/>
      <c r="F203" s="237"/>
      <c r="G203" s="237"/>
      <c r="H203" s="301" t="s">
        <v>22</v>
      </c>
      <c r="I203" s="302"/>
      <c r="J203" s="302"/>
      <c r="K203" s="302"/>
      <c r="L203" s="227" t="e">
        <f>SUM(L197:L202)-MIN(L197:L202)</f>
        <v>#N/A</v>
      </c>
      <c r="M203" s="171"/>
    </row>
    <row r="204" spans="1:13" ht="12.75" outlineLevel="1">
      <c r="A204" s="231"/>
      <c r="B204" s="231"/>
      <c r="C204" s="231"/>
      <c r="D204" s="231"/>
      <c r="E204" s="231"/>
      <c r="F204" s="231"/>
      <c r="G204" s="231"/>
      <c r="H204" s="303"/>
      <c r="I204" s="303"/>
      <c r="J204" s="303"/>
      <c r="K204" s="303"/>
      <c r="L204" s="233"/>
      <c r="M204" s="171"/>
    </row>
    <row r="205" spans="1:13" ht="13.5" outlineLevel="1" thickBo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41"/>
      <c r="K205" s="231"/>
      <c r="L205" s="231"/>
      <c r="M205" s="171"/>
    </row>
    <row r="206" spans="1:13" ht="19.5" customHeight="1" thickBot="1">
      <c r="A206" s="170">
        <v>16</v>
      </c>
      <c r="B206" s="304"/>
      <c r="C206" s="305"/>
      <c r="D206" s="305"/>
      <c r="E206" s="305"/>
      <c r="F206" s="305"/>
      <c r="G206" s="305"/>
      <c r="H206" s="305"/>
      <c r="I206" s="305"/>
      <c r="J206" s="305"/>
      <c r="K206" s="305"/>
      <c r="L206" s="203" t="e">
        <f>$L$216</f>
        <v>#N/A</v>
      </c>
      <c r="M206" s="165"/>
    </row>
    <row r="207" spans="1:13" ht="13.5" outlineLevel="1" thickBot="1">
      <c r="A207" s="217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165"/>
    </row>
    <row r="208" spans="1:13" ht="12.75" outlineLevel="1">
      <c r="A208" s="312" t="s">
        <v>15</v>
      </c>
      <c r="B208" s="314" t="s">
        <v>8</v>
      </c>
      <c r="C208" s="316" t="s">
        <v>14</v>
      </c>
      <c r="D208" s="308" t="s">
        <v>4</v>
      </c>
      <c r="E208" s="309"/>
      <c r="F208" s="306" t="s">
        <v>3</v>
      </c>
      <c r="G208" s="307"/>
      <c r="H208" s="308" t="s">
        <v>9</v>
      </c>
      <c r="I208" s="309"/>
      <c r="J208" s="310" t="s">
        <v>5</v>
      </c>
      <c r="K208" s="311"/>
      <c r="L208" s="314" t="s">
        <v>10</v>
      </c>
      <c r="M208" s="171"/>
    </row>
    <row r="209" spans="1:13" ht="13.5" outlineLevel="1" thickBot="1">
      <c r="A209" s="313"/>
      <c r="B209" s="315"/>
      <c r="C209" s="317"/>
      <c r="D209" s="160" t="s">
        <v>12</v>
      </c>
      <c r="E209" s="161" t="s">
        <v>1</v>
      </c>
      <c r="F209" s="162" t="s">
        <v>12</v>
      </c>
      <c r="G209" s="163" t="s">
        <v>1</v>
      </c>
      <c r="H209" s="160" t="s">
        <v>12</v>
      </c>
      <c r="I209" s="161" t="s">
        <v>1</v>
      </c>
      <c r="J209" s="164" t="s">
        <v>12</v>
      </c>
      <c r="K209" s="163" t="s">
        <v>1</v>
      </c>
      <c r="L209" s="315"/>
      <c r="M209" s="171"/>
    </row>
    <row r="210" spans="1:13" ht="12.75" outlineLevel="1">
      <c r="A210" s="172"/>
      <c r="B210" s="204"/>
      <c r="C210" s="265"/>
      <c r="D210" s="174"/>
      <c r="E210" s="223" t="e">
        <f>LOOKUP(D210,'Taškų '!$I$8:I$158,'Taškų '!$H$8:$H$158)</f>
        <v>#N/A</v>
      </c>
      <c r="F210" s="279"/>
      <c r="G210" s="234" t="e">
        <f>LOOKUP(F210,'Taškų '!$E$8:$E$158,'Taškų '!$C$8:$C$158)</f>
        <v>#N/A</v>
      </c>
      <c r="H210" s="282"/>
      <c r="I210" s="223" t="e">
        <f>LOOKUP(H210,'Taškų '!$D$8:$D$158,'Taškų '!$C$8:$C$158)</f>
        <v>#N/A</v>
      </c>
      <c r="J210" s="185"/>
      <c r="K210" s="234" t="e">
        <f>LOOKUP(J210,'Taškų '!$J$8:$J$158,'Taškų '!$H$8:$H$158)</f>
        <v>#N/A</v>
      </c>
      <c r="L210" s="228" t="e">
        <f aca="true" t="shared" si="15" ref="L210:L215">SUM(E210+G210+I210+K210)</f>
        <v>#N/A</v>
      </c>
      <c r="M210" s="171"/>
    </row>
    <row r="211" spans="1:13" ht="12.75" outlineLevel="1">
      <c r="A211" s="186"/>
      <c r="B211" s="205"/>
      <c r="C211" s="266"/>
      <c r="D211" s="178"/>
      <c r="E211" s="223" t="e">
        <f>LOOKUP(D211,'Taškų '!$I$8:I$158,'Taškų '!$H$8:$H$158)</f>
        <v>#N/A</v>
      </c>
      <c r="F211" s="280"/>
      <c r="G211" s="234" t="e">
        <f>LOOKUP(F211,'Taškų '!$E$8:$E$158,'Taškų '!$C$8:$C$158)</f>
        <v>#N/A</v>
      </c>
      <c r="H211" s="283"/>
      <c r="I211" s="223" t="e">
        <f>LOOKUP(H211,'Taškų '!$D$8:$D$158,'Taškų '!$C$8:$C$158)</f>
        <v>#N/A</v>
      </c>
      <c r="J211" s="187"/>
      <c r="K211" s="234" t="e">
        <f>LOOKUP(J211,'Taškų '!$J$8:$J$158,'Taškų '!$H$8:$H$158)</f>
        <v>#N/A</v>
      </c>
      <c r="L211" s="229" t="e">
        <f t="shared" si="15"/>
        <v>#N/A</v>
      </c>
      <c r="M211" s="171"/>
    </row>
    <row r="212" spans="1:13" ht="12.75" outlineLevel="1">
      <c r="A212" s="186"/>
      <c r="B212" s="205"/>
      <c r="C212" s="266"/>
      <c r="D212" s="178"/>
      <c r="E212" s="223" t="e">
        <f>LOOKUP(D212,'Taškų '!$I$8:I$158,'Taškų '!$H$8:$H$158)</f>
        <v>#N/A</v>
      </c>
      <c r="F212" s="280"/>
      <c r="G212" s="234" t="e">
        <f>LOOKUP(F212,'Taškų '!$E$8:$E$158,'Taškų '!$C$8:$C$158)</f>
        <v>#N/A</v>
      </c>
      <c r="H212" s="283"/>
      <c r="I212" s="223" t="e">
        <f>LOOKUP(H212,'Taškų '!$D$8:$D$158,'Taškų '!$C$8:$C$158)</f>
        <v>#N/A</v>
      </c>
      <c r="J212" s="187"/>
      <c r="K212" s="234" t="e">
        <f>LOOKUP(J212,'Taškų '!$J$8:$J$158,'Taškų '!$H$8:$H$158)</f>
        <v>#N/A</v>
      </c>
      <c r="L212" s="229" t="e">
        <f t="shared" si="15"/>
        <v>#N/A</v>
      </c>
      <c r="M212" s="171"/>
    </row>
    <row r="213" spans="1:13" ht="12.75" outlineLevel="1">
      <c r="A213" s="186"/>
      <c r="B213" s="205"/>
      <c r="C213" s="266"/>
      <c r="D213" s="178"/>
      <c r="E213" s="223" t="e">
        <f>LOOKUP(D213,'Taškų '!$I$8:I$158,'Taškų '!$H$8:$H$158)</f>
        <v>#N/A</v>
      </c>
      <c r="F213" s="280"/>
      <c r="G213" s="234" t="e">
        <f>LOOKUP(F213,'Taškų '!$E$8:$E$158,'Taškų '!$C$8:$C$158)</f>
        <v>#N/A</v>
      </c>
      <c r="H213" s="283"/>
      <c r="I213" s="223" t="e">
        <f>LOOKUP(H213,'Taškų '!$D$8:$D$158,'Taškų '!$C$8:$C$158)</f>
        <v>#N/A</v>
      </c>
      <c r="J213" s="187"/>
      <c r="K213" s="234" t="e">
        <f>LOOKUP(J213,'Taškų '!$J$8:$J$158,'Taškų '!$H$8:$H$158)</f>
        <v>#N/A</v>
      </c>
      <c r="L213" s="229" t="e">
        <f t="shared" si="15"/>
        <v>#N/A</v>
      </c>
      <c r="M213" s="171"/>
    </row>
    <row r="214" spans="1:13" ht="12.75" outlineLevel="1">
      <c r="A214" s="186"/>
      <c r="B214" s="205"/>
      <c r="C214" s="266"/>
      <c r="D214" s="178"/>
      <c r="E214" s="223" t="e">
        <f>LOOKUP(D214,'Taškų '!$I$8:I$158,'Taškų '!$H$8:$H$158)</f>
        <v>#N/A</v>
      </c>
      <c r="F214" s="280"/>
      <c r="G214" s="234" t="e">
        <f>LOOKUP(F214,'Taškų '!$E$8:$E$158,'Taškų '!$C$8:$C$158)</f>
        <v>#N/A</v>
      </c>
      <c r="H214" s="283"/>
      <c r="I214" s="223" t="e">
        <f>LOOKUP(H214,'Taškų '!$D$8:$D$158,'Taškų '!$C$8:$C$158)</f>
        <v>#N/A</v>
      </c>
      <c r="J214" s="187"/>
      <c r="K214" s="234" t="e">
        <f>LOOKUP(J214,'Taškų '!$J$8:$J$158,'Taškų '!$H$8:$H$158)</f>
        <v>#N/A</v>
      </c>
      <c r="L214" s="229" t="e">
        <f t="shared" si="15"/>
        <v>#N/A</v>
      </c>
      <c r="M214" s="171"/>
    </row>
    <row r="215" spans="1:13" ht="13.5" outlineLevel="1" thickBot="1">
      <c r="A215" s="188"/>
      <c r="B215" s="206"/>
      <c r="C215" s="267"/>
      <c r="D215" s="183"/>
      <c r="E215" s="226" t="e">
        <f>LOOKUP(D215,'Taškų '!$I$8:I$158,'Taškų '!$H$8:$H$158)</f>
        <v>#N/A</v>
      </c>
      <c r="F215" s="281"/>
      <c r="G215" s="225" t="e">
        <f>LOOKUP(F215,'Taškų '!$E$8:$E$158,'Taškų '!$C$8:$C$158)</f>
        <v>#N/A</v>
      </c>
      <c r="H215" s="284"/>
      <c r="I215" s="235" t="e">
        <f>LOOKUP(H215,'Taškų '!$D$8:$D$158,'Taškų '!$C$8:$C$158)</f>
        <v>#N/A</v>
      </c>
      <c r="J215" s="189"/>
      <c r="K215" s="238" t="e">
        <f>LOOKUP(J215,'Taškų '!$J$8:$J$158,'Taškų '!$H$8:$H$158)</f>
        <v>#N/A</v>
      </c>
      <c r="L215" s="230" t="e">
        <f t="shared" si="15"/>
        <v>#N/A</v>
      </c>
      <c r="M215" s="171"/>
    </row>
    <row r="216" spans="1:13" ht="13.5" outlineLevel="1" thickBot="1">
      <c r="A216" s="217"/>
      <c r="B216" s="217"/>
      <c r="C216" s="217"/>
      <c r="D216" s="237"/>
      <c r="E216" s="237"/>
      <c r="F216" s="237"/>
      <c r="G216" s="237"/>
      <c r="H216" s="301" t="s">
        <v>22</v>
      </c>
      <c r="I216" s="302"/>
      <c r="J216" s="302"/>
      <c r="K216" s="302"/>
      <c r="L216" s="227" t="e">
        <f>SUM(L210:L215)-MIN(L210:L215)</f>
        <v>#N/A</v>
      </c>
      <c r="M216" s="171"/>
    </row>
    <row r="217" spans="1:13" ht="18" customHeight="1" outlineLevel="1">
      <c r="A217" s="231"/>
      <c r="B217" s="231"/>
      <c r="C217" s="231"/>
      <c r="D217" s="231"/>
      <c r="E217" s="231"/>
      <c r="F217" s="231"/>
      <c r="G217" s="231"/>
      <c r="H217" s="303"/>
      <c r="I217" s="303"/>
      <c r="J217" s="303"/>
      <c r="K217" s="303"/>
      <c r="L217" s="233"/>
      <c r="M217" s="171"/>
    </row>
    <row r="218" spans="1:13" ht="12.75" outlineLevel="1">
      <c r="A218" s="171"/>
      <c r="B218" s="171"/>
      <c r="C218" s="171"/>
      <c r="D218" s="171"/>
      <c r="E218" s="171"/>
      <c r="F218" s="171"/>
      <c r="G218" s="171"/>
      <c r="H218" s="171"/>
      <c r="I218" s="171"/>
      <c r="J218" s="198"/>
      <c r="K218" s="171"/>
      <c r="L218" s="171"/>
      <c r="M218" s="171"/>
    </row>
    <row r="219" spans="1:13" ht="11.25" customHeight="1">
      <c r="A219" s="300" t="s">
        <v>29</v>
      </c>
      <c r="B219" s="300"/>
      <c r="C219" s="300"/>
      <c r="D219" s="300"/>
      <c r="E219" s="299"/>
      <c r="F219" s="299"/>
      <c r="G219" s="299"/>
      <c r="H219" s="300" t="s">
        <v>121</v>
      </c>
      <c r="I219" s="300"/>
      <c r="J219" s="300"/>
      <c r="K219" s="300"/>
      <c r="L219" s="165"/>
      <c r="M219" s="165"/>
    </row>
    <row r="220" spans="1:13" ht="12.75" outlineLevel="1">
      <c r="A220" s="299"/>
      <c r="B220" s="299"/>
      <c r="C220" s="299"/>
      <c r="D220" s="299"/>
      <c r="E220" s="299"/>
      <c r="F220" s="299"/>
      <c r="G220" s="299"/>
      <c r="H220" s="299"/>
      <c r="I220" s="299"/>
      <c r="J220" s="299"/>
      <c r="K220" s="299"/>
      <c r="L220" s="165"/>
      <c r="M220" s="165"/>
    </row>
    <row r="221" spans="1:13" ht="12.75" outlineLevel="1">
      <c r="A221" s="299"/>
      <c r="B221" s="299"/>
      <c r="C221" s="299"/>
      <c r="D221" s="299"/>
      <c r="E221" s="299"/>
      <c r="F221" s="299"/>
      <c r="G221" s="299"/>
      <c r="H221" s="299"/>
      <c r="I221" s="299"/>
      <c r="J221" s="299"/>
      <c r="K221" s="299"/>
      <c r="L221" s="171"/>
      <c r="M221" s="171"/>
    </row>
    <row r="222" spans="1:13" ht="12.75" outlineLevel="1">
      <c r="A222" s="299"/>
      <c r="B222" s="299"/>
      <c r="C222" s="299"/>
      <c r="D222" s="299"/>
      <c r="E222" s="299"/>
      <c r="F222" s="299"/>
      <c r="G222" s="299"/>
      <c r="H222" s="299"/>
      <c r="I222" s="299"/>
      <c r="J222" s="299"/>
      <c r="K222" s="299"/>
      <c r="L222" s="171"/>
      <c r="M222" s="171"/>
    </row>
    <row r="223" spans="1:13" ht="12.75" outlineLevel="1">
      <c r="A223" s="300" t="s">
        <v>28</v>
      </c>
      <c r="B223" s="300"/>
      <c r="C223" s="300"/>
      <c r="D223" s="300"/>
      <c r="E223" s="299"/>
      <c r="F223" s="299"/>
      <c r="G223" s="299"/>
      <c r="H223" s="300" t="s">
        <v>120</v>
      </c>
      <c r="I223" s="300"/>
      <c r="J223" s="300"/>
      <c r="K223" s="300"/>
      <c r="L223" s="171"/>
      <c r="M223" s="171"/>
    </row>
    <row r="224" spans="1:13" ht="12.75" outlineLevel="1">
      <c r="A224" s="159"/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71"/>
      <c r="M224" s="171"/>
    </row>
    <row r="225" spans="1:13" ht="12.75" outlineLevel="1">
      <c r="A225" s="171"/>
      <c r="B225" s="210"/>
      <c r="C225" s="171"/>
      <c r="D225" s="211"/>
      <c r="E225" s="171"/>
      <c r="F225" s="171"/>
      <c r="G225" s="171"/>
      <c r="H225" s="171"/>
      <c r="I225" s="171"/>
      <c r="J225" s="198"/>
      <c r="K225" s="171"/>
      <c r="L225" s="171"/>
      <c r="M225" s="171"/>
    </row>
    <row r="226" spans="1:13" ht="12.75" outlineLevel="1">
      <c r="A226" s="171"/>
      <c r="B226" s="210"/>
      <c r="C226" s="171"/>
      <c r="D226" s="211"/>
      <c r="E226" s="171"/>
      <c r="F226" s="171"/>
      <c r="G226" s="171"/>
      <c r="H226" s="171"/>
      <c r="I226" s="171"/>
      <c r="J226" s="198"/>
      <c r="K226" s="171"/>
      <c r="L226" s="171"/>
      <c r="M226" s="171"/>
    </row>
    <row r="227" spans="1:13" ht="12.75" outlineLevel="1">
      <c r="A227" s="171"/>
      <c r="B227" s="210"/>
      <c r="C227" s="171"/>
      <c r="D227" s="211"/>
      <c r="E227" s="171"/>
      <c r="F227" s="171"/>
      <c r="G227" s="171"/>
      <c r="H227" s="171"/>
      <c r="I227" s="171"/>
      <c r="J227" s="198"/>
      <c r="K227" s="171"/>
      <c r="L227" s="171"/>
      <c r="M227" s="171"/>
    </row>
    <row r="228" spans="1:13" ht="12.75" outlineLevel="1">
      <c r="A228" s="171"/>
      <c r="B228" s="210"/>
      <c r="C228" s="171"/>
      <c r="D228" s="211"/>
      <c r="E228" s="171"/>
      <c r="F228" s="171"/>
      <c r="G228" s="171"/>
      <c r="H228" s="171"/>
      <c r="I228" s="171"/>
      <c r="J228" s="198"/>
      <c r="K228" s="171"/>
      <c r="L228" s="171"/>
      <c r="M228" s="171"/>
    </row>
    <row r="229" spans="1:13" ht="12.75" outlineLevel="1">
      <c r="A229" s="165"/>
      <c r="B229" s="165"/>
      <c r="C229" s="165"/>
      <c r="D229" s="171"/>
      <c r="E229" s="171"/>
      <c r="F229" s="171"/>
      <c r="G229" s="171"/>
      <c r="H229" s="171"/>
      <c r="I229" s="171"/>
      <c r="J229" s="198"/>
      <c r="K229" s="198"/>
      <c r="L229" s="171"/>
      <c r="M229" s="171"/>
    </row>
    <row r="230" spans="1:13" ht="12.75" outlineLevel="1">
      <c r="A230" s="165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</row>
    <row r="231" spans="1:13" ht="15" customHeight="1" outlineLevel="1">
      <c r="A231" s="165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</row>
    <row r="232" spans="1:13" ht="19.5" customHeight="1" hidden="1">
      <c r="A232" s="165"/>
      <c r="B232" s="207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</row>
    <row r="233" spans="1:13" ht="12.75" outlineLevel="1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</row>
    <row r="234" spans="1:13" ht="12.75" outlineLevel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98"/>
      <c r="K234" s="198"/>
      <c r="L234" s="171"/>
      <c r="M234" s="171"/>
    </row>
    <row r="235" spans="1:13" ht="12.75" outlineLevel="1">
      <c r="A235" s="171"/>
      <c r="B235" s="171"/>
      <c r="C235" s="171"/>
      <c r="D235" s="208"/>
      <c r="E235" s="208"/>
      <c r="F235" s="208"/>
      <c r="G235" s="208"/>
      <c r="H235" s="208"/>
      <c r="I235" s="208"/>
      <c r="J235" s="209"/>
      <c r="K235" s="208"/>
      <c r="L235" s="171"/>
      <c r="M235" s="171"/>
    </row>
    <row r="236" spans="1:13" ht="12.75" outlineLevel="1">
      <c r="A236" s="171"/>
      <c r="B236" s="210"/>
      <c r="C236" s="171"/>
      <c r="D236" s="211"/>
      <c r="E236" s="171"/>
      <c r="F236" s="171"/>
      <c r="G236" s="171"/>
      <c r="H236" s="171"/>
      <c r="I236" s="171"/>
      <c r="J236" s="198"/>
      <c r="K236" s="171"/>
      <c r="L236" s="171"/>
      <c r="M236" s="171"/>
    </row>
    <row r="237" spans="1:13" ht="12.75" outlineLevel="1">
      <c r="A237" s="171"/>
      <c r="B237" s="210"/>
      <c r="C237" s="171"/>
      <c r="D237" s="211"/>
      <c r="E237" s="171"/>
      <c r="F237" s="171"/>
      <c r="G237" s="171"/>
      <c r="H237" s="171"/>
      <c r="I237" s="171"/>
      <c r="J237" s="198"/>
      <c r="K237" s="171"/>
      <c r="L237" s="171"/>
      <c r="M237" s="171"/>
    </row>
    <row r="238" spans="1:13" ht="12.75" outlineLevel="1">
      <c r="A238" s="171"/>
      <c r="B238" s="210"/>
      <c r="C238" s="171"/>
      <c r="D238" s="211"/>
      <c r="E238" s="171"/>
      <c r="F238" s="171"/>
      <c r="G238" s="171"/>
      <c r="H238" s="171"/>
      <c r="I238" s="171"/>
      <c r="J238" s="198"/>
      <c r="K238" s="171"/>
      <c r="L238" s="171"/>
      <c r="M238" s="171"/>
    </row>
    <row r="239" spans="1:13" ht="12.75" outlineLevel="1">
      <c r="A239" s="171"/>
      <c r="B239" s="210"/>
      <c r="C239" s="171"/>
      <c r="D239" s="211"/>
      <c r="E239" s="171"/>
      <c r="F239" s="171"/>
      <c r="G239" s="171"/>
      <c r="H239" s="171"/>
      <c r="I239" s="171"/>
      <c r="J239" s="198"/>
      <c r="K239" s="171"/>
      <c r="L239" s="171"/>
      <c r="M239" s="171"/>
    </row>
    <row r="240" spans="1:13" ht="12.75" outlineLevel="1">
      <c r="A240" s="171"/>
      <c r="B240" s="210"/>
      <c r="C240" s="171"/>
      <c r="D240" s="211"/>
      <c r="E240" s="171"/>
      <c r="F240" s="171"/>
      <c r="G240" s="171"/>
      <c r="H240" s="171"/>
      <c r="I240" s="171"/>
      <c r="J240" s="198"/>
      <c r="K240" s="171"/>
      <c r="L240" s="171"/>
      <c r="M240" s="171"/>
    </row>
    <row r="241" spans="1:13" ht="12.75" outlineLevel="1">
      <c r="A241" s="171"/>
      <c r="B241" s="210"/>
      <c r="C241" s="171"/>
      <c r="D241" s="211"/>
      <c r="E241" s="171"/>
      <c r="F241" s="171"/>
      <c r="G241" s="171"/>
      <c r="H241" s="171"/>
      <c r="I241" s="171"/>
      <c r="J241" s="198"/>
      <c r="K241" s="171"/>
      <c r="L241" s="171"/>
      <c r="M241" s="171"/>
    </row>
    <row r="242" spans="1:13" ht="12.75" outlineLevel="1">
      <c r="A242" s="165"/>
      <c r="B242" s="165"/>
      <c r="C242" s="165"/>
      <c r="D242" s="171"/>
      <c r="E242" s="171"/>
      <c r="F242" s="171"/>
      <c r="G242" s="171"/>
      <c r="H242" s="171"/>
      <c r="I242" s="171"/>
      <c r="J242" s="198"/>
      <c r="K242" s="198"/>
      <c r="L242" s="171"/>
      <c r="M242" s="171"/>
    </row>
    <row r="243" spans="1:13" ht="12.75" outlineLevel="1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</row>
    <row r="244" spans="1:13" ht="12.75" outlineLevel="1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</row>
    <row r="245" spans="1:13" ht="19.5" customHeight="1" hidden="1">
      <c r="A245" s="165"/>
      <c r="B245" s="207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</row>
    <row r="246" spans="1:13" ht="12.75" outlineLevel="1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</row>
    <row r="247" spans="1:13" ht="12.75" outlineLevel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98"/>
      <c r="K247" s="198"/>
      <c r="L247" s="171"/>
      <c r="M247" s="171"/>
    </row>
    <row r="248" spans="1:13" ht="12.75" outlineLevel="1">
      <c r="A248" s="171"/>
      <c r="B248" s="171"/>
      <c r="C248" s="171"/>
      <c r="D248" s="208"/>
      <c r="E248" s="208"/>
      <c r="F248" s="208"/>
      <c r="G248" s="208"/>
      <c r="H248" s="208"/>
      <c r="I248" s="208"/>
      <c r="J248" s="209"/>
      <c r="K248" s="208"/>
      <c r="L248" s="171"/>
      <c r="M248" s="171"/>
    </row>
    <row r="249" spans="1:13" ht="12.75" outlineLevel="1">
      <c r="A249" s="171"/>
      <c r="B249" s="212"/>
      <c r="C249" s="213"/>
      <c r="D249" s="211"/>
      <c r="E249" s="171"/>
      <c r="F249" s="171"/>
      <c r="G249" s="171"/>
      <c r="H249" s="171"/>
      <c r="I249" s="171"/>
      <c r="J249" s="198"/>
      <c r="K249" s="171"/>
      <c r="L249" s="171"/>
      <c r="M249" s="171"/>
    </row>
    <row r="250" spans="1:13" ht="12.75" outlineLevel="1">
      <c r="A250" s="171"/>
      <c r="B250" s="212"/>
      <c r="C250" s="213"/>
      <c r="D250" s="211"/>
      <c r="E250" s="171"/>
      <c r="F250" s="171"/>
      <c r="G250" s="171"/>
      <c r="H250" s="171"/>
      <c r="I250" s="171"/>
      <c r="J250" s="198"/>
      <c r="K250" s="171"/>
      <c r="L250" s="171"/>
      <c r="M250" s="171"/>
    </row>
    <row r="251" spans="1:13" ht="12.75" outlineLevel="1">
      <c r="A251" s="171"/>
      <c r="B251" s="212"/>
      <c r="C251" s="213"/>
      <c r="D251" s="211"/>
      <c r="E251" s="171"/>
      <c r="F251" s="171"/>
      <c r="G251" s="171"/>
      <c r="H251" s="171"/>
      <c r="I251" s="171"/>
      <c r="J251" s="198"/>
      <c r="K251" s="171"/>
      <c r="L251" s="171"/>
      <c r="M251" s="171"/>
    </row>
    <row r="252" spans="1:13" ht="12.75" outlineLevel="1">
      <c r="A252" s="171"/>
      <c r="B252" s="212"/>
      <c r="C252" s="213"/>
      <c r="D252" s="211"/>
      <c r="E252" s="171"/>
      <c r="F252" s="171"/>
      <c r="G252" s="171"/>
      <c r="H252" s="171"/>
      <c r="I252" s="171"/>
      <c r="J252" s="198"/>
      <c r="K252" s="171"/>
      <c r="L252" s="171"/>
      <c r="M252" s="171"/>
    </row>
    <row r="253" spans="1:13" ht="12.75" outlineLevel="1">
      <c r="A253" s="171"/>
      <c r="B253" s="210"/>
      <c r="C253" s="171"/>
      <c r="D253" s="211"/>
      <c r="E253" s="171"/>
      <c r="F253" s="171"/>
      <c r="G253" s="171"/>
      <c r="H253" s="171"/>
      <c r="I253" s="171"/>
      <c r="J253" s="198"/>
      <c r="K253" s="171"/>
      <c r="L253" s="171"/>
      <c r="M253" s="171"/>
    </row>
    <row r="254" spans="1:13" ht="12.75" outlineLevel="1">
      <c r="A254" s="171"/>
      <c r="B254" s="210"/>
      <c r="C254" s="171"/>
      <c r="D254" s="211"/>
      <c r="E254" s="171"/>
      <c r="F254" s="171"/>
      <c r="G254" s="171"/>
      <c r="H254" s="171"/>
      <c r="I254" s="171"/>
      <c r="J254" s="198"/>
      <c r="K254" s="171"/>
      <c r="L254" s="171"/>
      <c r="M254" s="171"/>
    </row>
    <row r="255" spans="1:13" ht="12.75" outlineLevel="1">
      <c r="A255" s="165"/>
      <c r="B255" s="165"/>
      <c r="C255" s="165"/>
      <c r="D255" s="171"/>
      <c r="E255" s="171"/>
      <c r="F255" s="171"/>
      <c r="G255" s="171"/>
      <c r="H255" s="171"/>
      <c r="I255" s="171"/>
      <c r="J255" s="198"/>
      <c r="K255" s="198"/>
      <c r="L255" s="171"/>
      <c r="M255" s="171"/>
    </row>
    <row r="256" spans="1:13" ht="12.75" outlineLevel="1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</row>
    <row r="257" spans="1:13" ht="12.75" outlineLevel="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</row>
    <row r="258" spans="1:13" ht="12.75" hidden="1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</row>
    <row r="259" spans="1:13" ht="12.75" hidden="1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</row>
    <row r="260" spans="1:13" ht="12.75" hidden="1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</row>
    <row r="261" ht="12.75" hidden="1">
      <c r="M261" s="165"/>
    </row>
    <row r="262" ht="12.75" hidden="1">
      <c r="M262" s="165"/>
    </row>
    <row r="263" ht="12.75" hidden="1">
      <c r="M263" s="165"/>
    </row>
  </sheetData>
  <sheetProtection password="DBF7" sheet="1" objects="1" scenarios="1"/>
  <mergeCells count="182">
    <mergeCell ref="H7:I7"/>
    <mergeCell ref="F20:G20"/>
    <mergeCell ref="B1:K1"/>
    <mergeCell ref="I3:K3"/>
    <mergeCell ref="B18:K18"/>
    <mergeCell ref="H15:K15"/>
    <mergeCell ref="B3:F3"/>
    <mergeCell ref="D7:E7"/>
    <mergeCell ref="F7:G7"/>
    <mergeCell ref="B7:B8"/>
    <mergeCell ref="B5:K5"/>
    <mergeCell ref="B31:K31"/>
    <mergeCell ref="A20:A21"/>
    <mergeCell ref="L7:L8"/>
    <mergeCell ref="A7:A8"/>
    <mergeCell ref="H28:K28"/>
    <mergeCell ref="J7:K7"/>
    <mergeCell ref="B20:B21"/>
    <mergeCell ref="C20:C21"/>
    <mergeCell ref="D20:E20"/>
    <mergeCell ref="C7:C8"/>
    <mergeCell ref="D33:E33"/>
    <mergeCell ref="B44:K44"/>
    <mergeCell ref="L20:L21"/>
    <mergeCell ref="H20:I20"/>
    <mergeCell ref="J20:K20"/>
    <mergeCell ref="F33:G33"/>
    <mergeCell ref="H33:I33"/>
    <mergeCell ref="J33:K33"/>
    <mergeCell ref="L33:L34"/>
    <mergeCell ref="H29:K29"/>
    <mergeCell ref="B72:B73"/>
    <mergeCell ref="B59:B60"/>
    <mergeCell ref="B33:B34"/>
    <mergeCell ref="C59:C60"/>
    <mergeCell ref="C46:C47"/>
    <mergeCell ref="C33:C34"/>
    <mergeCell ref="L46:L47"/>
    <mergeCell ref="B46:B47"/>
    <mergeCell ref="H55:K55"/>
    <mergeCell ref="L59:L60"/>
    <mergeCell ref="D59:E59"/>
    <mergeCell ref="F46:G46"/>
    <mergeCell ref="D46:E46"/>
    <mergeCell ref="F59:G59"/>
    <mergeCell ref="L85:L86"/>
    <mergeCell ref="C85:C86"/>
    <mergeCell ref="D85:E85"/>
    <mergeCell ref="F72:G72"/>
    <mergeCell ref="H72:I72"/>
    <mergeCell ref="C72:C73"/>
    <mergeCell ref="D72:E72"/>
    <mergeCell ref="J72:K72"/>
    <mergeCell ref="L72:L73"/>
    <mergeCell ref="J98:K98"/>
    <mergeCell ref="B85:B86"/>
    <mergeCell ref="H85:I85"/>
    <mergeCell ref="J85:K85"/>
    <mergeCell ref="B98:B99"/>
    <mergeCell ref="C98:C99"/>
    <mergeCell ref="D98:E98"/>
    <mergeCell ref="F85:G85"/>
    <mergeCell ref="L98:L99"/>
    <mergeCell ref="B113:K113"/>
    <mergeCell ref="B128:B129"/>
    <mergeCell ref="C128:C129"/>
    <mergeCell ref="D128:E128"/>
    <mergeCell ref="F115:G115"/>
    <mergeCell ref="H115:I115"/>
    <mergeCell ref="J115:K115"/>
    <mergeCell ref="L115:L116"/>
    <mergeCell ref="C115:C116"/>
    <mergeCell ref="L128:L129"/>
    <mergeCell ref="F143:G143"/>
    <mergeCell ref="H143:I143"/>
    <mergeCell ref="J143:K143"/>
    <mergeCell ref="L143:L144"/>
    <mergeCell ref="F128:G128"/>
    <mergeCell ref="H128:I128"/>
    <mergeCell ref="J128:K128"/>
    <mergeCell ref="H136:K136"/>
    <mergeCell ref="H137:K137"/>
    <mergeCell ref="L156:L157"/>
    <mergeCell ref="H208:I208"/>
    <mergeCell ref="H182:I182"/>
    <mergeCell ref="B180:K180"/>
    <mergeCell ref="J169:K169"/>
    <mergeCell ref="J208:K208"/>
    <mergeCell ref="H178:K178"/>
    <mergeCell ref="F208:G208"/>
    <mergeCell ref="B169:B170"/>
    <mergeCell ref="A128:A129"/>
    <mergeCell ref="A143:A144"/>
    <mergeCell ref="A156:A157"/>
    <mergeCell ref="B143:B144"/>
    <mergeCell ref="B156:B157"/>
    <mergeCell ref="F182:G182"/>
    <mergeCell ref="C156:C157"/>
    <mergeCell ref="B167:K167"/>
    <mergeCell ref="F156:G156"/>
    <mergeCell ref="J156:K156"/>
    <mergeCell ref="C169:C170"/>
    <mergeCell ref="D169:E169"/>
    <mergeCell ref="L169:L170"/>
    <mergeCell ref="C182:C183"/>
    <mergeCell ref="D182:E182"/>
    <mergeCell ref="J182:K182"/>
    <mergeCell ref="L182:L183"/>
    <mergeCell ref="F169:G169"/>
    <mergeCell ref="B195:B196"/>
    <mergeCell ref="C195:C196"/>
    <mergeCell ref="A182:A183"/>
    <mergeCell ref="B182:B183"/>
    <mergeCell ref="H191:K191"/>
    <mergeCell ref="C143:C144"/>
    <mergeCell ref="D143:E143"/>
    <mergeCell ref="H156:I156"/>
    <mergeCell ref="A169:A170"/>
    <mergeCell ref="D156:E156"/>
    <mergeCell ref="H152:K152"/>
    <mergeCell ref="H164:K164"/>
    <mergeCell ref="H165:K165"/>
    <mergeCell ref="H177:K177"/>
    <mergeCell ref="L195:L196"/>
    <mergeCell ref="A208:A209"/>
    <mergeCell ref="B208:B209"/>
    <mergeCell ref="C208:C209"/>
    <mergeCell ref="D208:E208"/>
    <mergeCell ref="A195:A196"/>
    <mergeCell ref="H98:I98"/>
    <mergeCell ref="A33:A34"/>
    <mergeCell ref="A46:A47"/>
    <mergeCell ref="A59:A60"/>
    <mergeCell ref="A72:A73"/>
    <mergeCell ref="L208:L209"/>
    <mergeCell ref="B141:K141"/>
    <mergeCell ref="B154:K154"/>
    <mergeCell ref="B206:K206"/>
    <mergeCell ref="H151:K151"/>
    <mergeCell ref="B96:K96"/>
    <mergeCell ref="A85:A86"/>
    <mergeCell ref="A98:A99"/>
    <mergeCell ref="A115:A116"/>
    <mergeCell ref="H41:K41"/>
    <mergeCell ref="H42:K42"/>
    <mergeCell ref="H54:K54"/>
    <mergeCell ref="B115:B116"/>
    <mergeCell ref="D115:E115"/>
    <mergeCell ref="F98:G98"/>
    <mergeCell ref="D195:E195"/>
    <mergeCell ref="H190:K190"/>
    <mergeCell ref="H123:K123"/>
    <mergeCell ref="H46:I46"/>
    <mergeCell ref="J46:K46"/>
    <mergeCell ref="H124:K124"/>
    <mergeCell ref="H59:I59"/>
    <mergeCell ref="J59:K59"/>
    <mergeCell ref="B57:K57"/>
    <mergeCell ref="B70:K70"/>
    <mergeCell ref="H106:K106"/>
    <mergeCell ref="H107:K107"/>
    <mergeCell ref="B126:K126"/>
    <mergeCell ref="H203:K203"/>
    <mergeCell ref="H204:K204"/>
    <mergeCell ref="B193:K193"/>
    <mergeCell ref="F195:G195"/>
    <mergeCell ref="H195:I195"/>
    <mergeCell ref="J195:K195"/>
    <mergeCell ref="H169:I169"/>
    <mergeCell ref="H67:K67"/>
    <mergeCell ref="H68:K68"/>
    <mergeCell ref="H80:K80"/>
    <mergeCell ref="H81:K81"/>
    <mergeCell ref="H93:K93"/>
    <mergeCell ref="H94:K94"/>
    <mergeCell ref="B83:K83"/>
    <mergeCell ref="A219:D219"/>
    <mergeCell ref="H219:K219"/>
    <mergeCell ref="A223:D223"/>
    <mergeCell ref="H223:K223"/>
    <mergeCell ref="H216:K216"/>
    <mergeCell ref="H217:K217"/>
  </mergeCells>
  <dataValidations count="12">
    <dataValidation allowBlank="1" showInputMessage="1" showErrorMessage="1" prompt="Varžybų pavadinimas" sqref="B1:K1"/>
    <dataValidation allowBlank="1" showInputMessage="1" showErrorMessage="1" prompt="Sutrumpintas komandos pavadinimas" sqref="A9 A22 A35 A48 A61 A74 A87 A100 A117 A130 A145 A158 A171 A184 A197 A210"/>
    <dataValidation allowBlank="1" showInputMessage="1" showErrorMessage="1" prompt="Pilnas komandos pavadinimas" sqref="B5:K5 B18:K18 B31:K31 B44:K44 B57:K57 B70:K70 B83:K83 B96:K96 B113:K113 B126:K126 B141:K141 B154:K154 B167:K167 B193:K193 B206:K206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5"/>
    <dataValidation allowBlank="1" showInputMessage="1" showErrorMessage="1" promptTitle="Dėmesio!" prompt="Laikas renkamas taip:&#10;1:45,5 (min, dvitaškis, sekundės, kablelis, sekundės dešimtosios dalys)" sqref="J9"/>
    <dataValidation type="date" allowBlank="1" showInputMessage="1" showErrorMessage="1" errorTitle="Klaida !" error="Blogai surinkti  gimimo metai.&#10;PVZ. 88.12.15" sqref="C9:C14 C22:C27 C35:C40 C48:C53 C61:C66 C74:C79 C87:C92 C100:C105 C117:C122 C130:C135 C145:C150 C158:C163 C171:C176 C184:C189 C197:C202 C210:C215">
      <formula1>32143</formula1>
      <formula2>36834</formula2>
    </dataValidation>
    <dataValidation type="decimal" allowBlank="1" showInputMessage="1" showErrorMessage="1" errorTitle="Klaida!" error="Blogai surinktas laikas" sqref="D9:D14 D22:D27 D35:D40 D48:D53 D61:D66 D74:D79 D87:D92 D100:D105 D117:D122 D130:D135 D145:D150 D158:D163 D171:D176 D184:D189 D197:D202 D210:D215">
      <formula1>7</formula1>
      <formula2>13.2</formula2>
    </dataValidation>
    <dataValidation type="time" allowBlank="1" showInputMessage="1" showErrorMessage="1" errorTitle="Klaida!" error="Blogai surinktas laikas." sqref="J22:J27 J10:J14 J35:J40 J48:J53 J61:J66 J74:J79 J87:J92 J100:J105 J117:J122 J130:J135 J145:J150 J158:J163 J171:J176 J184:J189 J197:J202 J210:J215">
      <formula1>0.0006828703703703704</formula1>
      <formula2>0.0024305555555555556</formula2>
    </dataValidation>
    <dataValidation type="whole" allowBlank="1" showInputMessage="1" showErrorMessage="1" errorTitle="Klaida !" error="Blogai surinktas rezultaas." sqref="F9:F14 F22:F27 F35:F40 F48:F53 F61:F66 F74:F79 F87:F92 F100:F105 F117:F122 F130:F135 F145:F150 F158:F163 F171:F176 F184:F189 F197:F202 F210:F215">
      <formula1>220</formula1>
      <formula2>600</formula2>
    </dataValidation>
    <dataValidation type="decimal" allowBlank="1" showInputMessage="1" showErrorMessage="1" errorTitle="Klaida!" error="Neteisingai surinktas rezultatas." sqref="H9:H14 H22:H27 H35:H40 H48:H53 H61:H66 H74:H79 H87:H92 H100:H105 H117:H122 H130:H135 H145:H150 H158:H163 H171:H176 H184:H189 H197:H202 H210:H215">
      <formula1>8</formula1>
      <formula2>70</formula2>
    </dataValidation>
    <dataValidation allowBlank="1" showInputMessage="1" showErrorMessage="1" errorTitle="Celė užrakinta." sqref="A1:A4"/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L217"/>
  <sheetViews>
    <sheetView showGridLines="0" showRowColHeaders="0" zoomScale="114" zoomScaleNormal="114" zoomScalePageLayoutView="0" workbookViewId="0" topLeftCell="A55">
      <selection activeCell="F9" sqref="F9"/>
    </sheetView>
  </sheetViews>
  <sheetFormatPr defaultColWidth="0" defaultRowHeight="12.75" zeroHeight="1"/>
  <cols>
    <col min="1" max="1" width="8.140625" style="0" customWidth="1"/>
    <col min="2" max="2" width="16.57421875" style="0" customWidth="1"/>
    <col min="3" max="3" width="8.28125" style="0" customWidth="1"/>
    <col min="4" max="4" width="7.00390625" style="0" customWidth="1"/>
    <col min="5" max="5" width="7.57421875" style="0" customWidth="1"/>
    <col min="6" max="12" width="6.28125" style="0" customWidth="1"/>
    <col min="13" max="13" width="2.140625" style="0" customWidth="1"/>
    <col min="14" max="16384" width="0" style="0" hidden="1" customWidth="1"/>
  </cols>
  <sheetData>
    <row r="1" spans="1:12" ht="36" customHeight="1">
      <c r="A1" s="68"/>
      <c r="B1" s="328" t="str">
        <f>Protokolas!$B$1</f>
        <v>Bendro lavinimo mokyklų mokinių olimpinio festivalio keturkovės zoninės varžybos</v>
      </c>
      <c r="C1" s="328"/>
      <c r="D1" s="328"/>
      <c r="E1" s="328"/>
      <c r="F1" s="328"/>
      <c r="G1" s="328"/>
      <c r="H1" s="328"/>
      <c r="I1" s="328"/>
      <c r="J1" s="328"/>
      <c r="K1" s="328"/>
      <c r="L1" s="3"/>
    </row>
    <row r="2" spans="1:12" ht="9.75" customHeight="1">
      <c r="A2" s="69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>
      <c r="A3" s="52"/>
      <c r="B3" s="330" t="str">
        <f>Protokolas!$B$3</f>
        <v>Merginos</v>
      </c>
      <c r="C3" s="330"/>
      <c r="D3" s="330"/>
      <c r="E3" s="330"/>
      <c r="F3" s="52"/>
      <c r="G3" s="52"/>
      <c r="H3" s="52"/>
      <c r="I3" s="330" t="str">
        <f>Protokolas!$I$3</f>
        <v>2007 05 12</v>
      </c>
      <c r="J3" s="330"/>
      <c r="K3" s="330"/>
      <c r="L3" s="52"/>
    </row>
    <row r="4" spans="1:1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50"/>
      <c r="B5" s="361" t="str">
        <f>Protokolas!$B$5</f>
        <v>Kauno Palemono vidurinė mokykla</v>
      </c>
      <c r="C5" s="362"/>
      <c r="D5" s="362"/>
      <c r="E5" s="362"/>
      <c r="F5" s="362"/>
      <c r="G5" s="362"/>
      <c r="H5" s="362"/>
      <c r="I5" s="362"/>
      <c r="J5" s="362"/>
      <c r="K5" s="363"/>
      <c r="L5" s="50">
        <f>$L$15</f>
        <v>573</v>
      </c>
    </row>
    <row r="6" spans="1:1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336" t="s">
        <v>15</v>
      </c>
      <c r="B7" s="338" t="s">
        <v>8</v>
      </c>
      <c r="C7" s="340" t="s">
        <v>14</v>
      </c>
      <c r="D7" s="342" t="s">
        <v>4</v>
      </c>
      <c r="E7" s="343"/>
      <c r="F7" s="346" t="s">
        <v>3</v>
      </c>
      <c r="G7" s="347"/>
      <c r="H7" s="342" t="s">
        <v>9</v>
      </c>
      <c r="I7" s="343"/>
      <c r="J7" s="348" t="s">
        <v>5</v>
      </c>
      <c r="K7" s="349"/>
      <c r="L7" s="338" t="s">
        <v>10</v>
      </c>
    </row>
    <row r="8" spans="1:12" ht="13.5" thickBot="1">
      <c r="A8" s="337"/>
      <c r="B8" s="339"/>
      <c r="C8" s="341"/>
      <c r="D8" s="11" t="s">
        <v>12</v>
      </c>
      <c r="E8" s="12" t="s">
        <v>1</v>
      </c>
      <c r="F8" s="10" t="s">
        <v>12</v>
      </c>
      <c r="G8" s="9" t="s">
        <v>1</v>
      </c>
      <c r="H8" s="11" t="s">
        <v>12</v>
      </c>
      <c r="I8" s="12" t="s">
        <v>1</v>
      </c>
      <c r="J8" s="13" t="s">
        <v>12</v>
      </c>
      <c r="K8" s="9" t="s">
        <v>1</v>
      </c>
      <c r="L8" s="339"/>
    </row>
    <row r="9" spans="1:12" ht="12.75">
      <c r="A9" s="61" t="str">
        <f>Protokolas!A9</f>
        <v>Palemonas</v>
      </c>
      <c r="B9" s="103" t="str">
        <f>Protokolas!B9</f>
        <v>Erika Skirggailaitė</v>
      </c>
      <c r="C9" s="17">
        <f>Protokolas!C9</f>
        <v>0</v>
      </c>
      <c r="D9" s="78">
        <f>Protokolas!D9</f>
        <v>9</v>
      </c>
      <c r="E9" s="79">
        <f>Protokolas!E9</f>
        <v>75</v>
      </c>
      <c r="F9" s="80"/>
      <c r="G9" s="81"/>
      <c r="H9" s="82">
        <f>Protokolas!H9</f>
        <v>36.6</v>
      </c>
      <c r="I9" s="79">
        <f>Protokolas!I9</f>
        <v>56</v>
      </c>
      <c r="J9" s="83"/>
      <c r="K9" s="79"/>
      <c r="L9" s="60">
        <f aca="true" t="shared" si="0" ref="L9:L14">SUM(E9+G9+I9+K9)</f>
        <v>131</v>
      </c>
    </row>
    <row r="10" spans="1:12" ht="12.75">
      <c r="A10" s="60">
        <f>Protokolas!A10</f>
        <v>0</v>
      </c>
      <c r="B10" s="104" t="str">
        <f>Protokolas!B13</f>
        <v>Gintarė Jurkūnaitė</v>
      </c>
      <c r="C10" s="25">
        <f>Protokolas!C13</f>
        <v>0</v>
      </c>
      <c r="D10" s="45">
        <f>Protokolas!D13</f>
        <v>9.61</v>
      </c>
      <c r="E10" s="19">
        <f>Protokolas!E13</f>
        <v>57</v>
      </c>
      <c r="F10" s="27"/>
      <c r="G10" s="21"/>
      <c r="H10" s="48">
        <f>Protokolas!H13</f>
        <v>19.9</v>
      </c>
      <c r="I10" s="19">
        <f>Protokolas!I13</f>
        <v>24</v>
      </c>
      <c r="J10" s="28"/>
      <c r="K10" s="19"/>
      <c r="L10" s="24">
        <f t="shared" si="0"/>
        <v>81</v>
      </c>
    </row>
    <row r="11" spans="1:12" ht="12.75">
      <c r="A11" s="60">
        <f>Protokolas!A11</f>
        <v>0</v>
      </c>
      <c r="B11" s="104" t="str">
        <f>Protokolas!B14</f>
        <v>Ugnė Moliejūtė</v>
      </c>
      <c r="C11" s="25">
        <f>Protokolas!C14</f>
        <v>0</v>
      </c>
      <c r="D11" s="45">
        <f>Protokolas!D14</f>
        <v>9.61</v>
      </c>
      <c r="E11" s="19">
        <f>Protokolas!E14</f>
        <v>57</v>
      </c>
      <c r="F11" s="27"/>
      <c r="G11" s="21"/>
      <c r="H11" s="48">
        <f>Protokolas!H14</f>
        <v>24</v>
      </c>
      <c r="I11" s="19">
        <f>Protokolas!I14</f>
        <v>31</v>
      </c>
      <c r="J11" s="28"/>
      <c r="K11" s="19"/>
      <c r="L11" s="24">
        <f t="shared" si="0"/>
        <v>88</v>
      </c>
    </row>
    <row r="12" spans="1:12" ht="12.75">
      <c r="A12" s="60">
        <f>Protokolas!A12</f>
        <v>0</v>
      </c>
      <c r="B12" s="104" t="str">
        <f>Protokolas!B11</f>
        <v>Sandra Karaliūtė</v>
      </c>
      <c r="C12" s="25">
        <f>Protokolas!C11</f>
        <v>0</v>
      </c>
      <c r="D12" s="45">
        <f>Protokolas!D11</f>
        <v>8.85</v>
      </c>
      <c r="E12" s="19">
        <f>Protokolas!E11</f>
        <v>82</v>
      </c>
      <c r="F12" s="27"/>
      <c r="G12" s="21"/>
      <c r="H12" s="48">
        <f>Protokolas!H11</f>
        <v>39.7</v>
      </c>
      <c r="I12" s="19">
        <f>Protokolas!I11</f>
        <v>62</v>
      </c>
      <c r="J12" s="28"/>
      <c r="K12" s="19"/>
      <c r="L12" s="24">
        <f t="shared" si="0"/>
        <v>144</v>
      </c>
    </row>
    <row r="13" spans="1:12" ht="12.75">
      <c r="A13" s="60">
        <f>Protokolas!A13</f>
        <v>0</v>
      </c>
      <c r="B13" s="104" t="str">
        <f>Protokolas!B12</f>
        <v>Greta Gervytė</v>
      </c>
      <c r="C13" s="25">
        <f>Protokolas!C12</f>
        <v>0</v>
      </c>
      <c r="D13" s="45">
        <f>Protokolas!D12</f>
        <v>9.58</v>
      </c>
      <c r="E13" s="19">
        <f>Protokolas!E12</f>
        <v>60</v>
      </c>
      <c r="F13" s="27"/>
      <c r="G13" s="21"/>
      <c r="H13" s="48">
        <f>Protokolas!H12</f>
        <v>27.4</v>
      </c>
      <c r="I13" s="19">
        <f>Protokolas!I12</f>
        <v>38</v>
      </c>
      <c r="J13" s="28"/>
      <c r="K13" s="19"/>
      <c r="L13" s="24">
        <f t="shared" si="0"/>
        <v>98</v>
      </c>
    </row>
    <row r="14" spans="1:12" ht="13.5" thickBot="1">
      <c r="A14" s="63">
        <f>Protokolas!A14</f>
        <v>0</v>
      </c>
      <c r="B14" s="105" t="str">
        <f>Protokolas!B10</f>
        <v>Eglė Derilovaitė</v>
      </c>
      <c r="C14" s="31">
        <f>Protokolas!C10</f>
        <v>0</v>
      </c>
      <c r="D14" s="46">
        <f>Protokolas!D10</f>
        <v>9.44</v>
      </c>
      <c r="E14" s="33">
        <f>Protokolas!E10</f>
        <v>63</v>
      </c>
      <c r="F14" s="34"/>
      <c r="G14" s="84"/>
      <c r="H14" s="99">
        <f>Protokolas!H10</f>
        <v>32.8</v>
      </c>
      <c r="I14" s="100">
        <f>Protokolas!I10</f>
        <v>49</v>
      </c>
      <c r="J14" s="101"/>
      <c r="K14" s="100"/>
      <c r="L14" s="102">
        <f t="shared" si="0"/>
        <v>112</v>
      </c>
    </row>
    <row r="15" spans="1:12" ht="13.5" thickBot="1">
      <c r="A15" s="1"/>
      <c r="B15" s="1"/>
      <c r="C15" s="1"/>
      <c r="D15" s="37"/>
      <c r="E15" s="37"/>
      <c r="F15" s="37"/>
      <c r="G15" s="37"/>
      <c r="H15" s="364" t="s">
        <v>22</v>
      </c>
      <c r="I15" s="365"/>
      <c r="J15" s="365"/>
      <c r="K15" s="366"/>
      <c r="L15" s="62">
        <f>SUM(L9:L14)-MIN(L9:L14)</f>
        <v>573</v>
      </c>
    </row>
    <row r="16" spans="1:12" ht="12.75">
      <c r="A16" s="1"/>
      <c r="B16" s="1"/>
      <c r="C16" s="1"/>
      <c r="D16" s="1"/>
      <c r="E16" s="1"/>
      <c r="F16" s="1"/>
      <c r="G16" s="1"/>
      <c r="H16" s="367"/>
      <c r="I16" s="367"/>
      <c r="J16" s="367"/>
      <c r="K16" s="367"/>
      <c r="L16" s="3"/>
    </row>
    <row r="17" spans="1:12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.5" thickBot="1">
      <c r="A18" s="50"/>
      <c r="B18" s="368" t="str">
        <f>Protokolas!$B$18</f>
        <v>Kalvarijos Jungėnų pagfrindinė mokykla</v>
      </c>
      <c r="C18" s="369"/>
      <c r="D18" s="369"/>
      <c r="E18" s="369"/>
      <c r="F18" s="369"/>
      <c r="G18" s="369"/>
      <c r="H18" s="369"/>
      <c r="I18" s="369"/>
      <c r="J18" s="369"/>
      <c r="K18" s="370"/>
      <c r="L18" s="62">
        <f>$L$28</f>
        <v>620</v>
      </c>
    </row>
    <row r="19" spans="1:12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336" t="s">
        <v>15</v>
      </c>
      <c r="B20" s="338" t="s">
        <v>8</v>
      </c>
      <c r="C20" s="340" t="s">
        <v>14</v>
      </c>
      <c r="D20" s="342" t="s">
        <v>4</v>
      </c>
      <c r="E20" s="343"/>
      <c r="F20" s="346" t="s">
        <v>3</v>
      </c>
      <c r="G20" s="347"/>
      <c r="H20" s="342" t="s">
        <v>9</v>
      </c>
      <c r="I20" s="343"/>
      <c r="J20" s="348" t="s">
        <v>5</v>
      </c>
      <c r="K20" s="349"/>
      <c r="L20" s="338" t="s">
        <v>10</v>
      </c>
    </row>
    <row r="21" spans="1:12" ht="13.5" thickBot="1">
      <c r="A21" s="337"/>
      <c r="B21" s="339"/>
      <c r="C21" s="341"/>
      <c r="D21" s="11" t="s">
        <v>12</v>
      </c>
      <c r="E21" s="12" t="s">
        <v>1</v>
      </c>
      <c r="F21" s="10" t="s">
        <v>12</v>
      </c>
      <c r="G21" s="9" t="s">
        <v>1</v>
      </c>
      <c r="H21" s="11" t="s">
        <v>12</v>
      </c>
      <c r="I21" s="12" t="s">
        <v>1</v>
      </c>
      <c r="J21" s="13" t="s">
        <v>12</v>
      </c>
      <c r="K21" s="9" t="s">
        <v>1</v>
      </c>
      <c r="L21" s="339"/>
    </row>
    <row r="22" spans="1:12" ht="12.75">
      <c r="A22" s="16" t="str">
        <f>Protokolas!A22</f>
        <v>Jungėnai</v>
      </c>
      <c r="B22" s="103" t="str">
        <f>Protokolas!B22</f>
        <v>Ernesta Čekanavičiūtė</v>
      </c>
      <c r="C22" s="17">
        <f>Protokolas!C22</f>
        <v>0</v>
      </c>
      <c r="D22" s="44">
        <f>Protokolas!D22</f>
        <v>8.33</v>
      </c>
      <c r="E22" s="19">
        <f>Protokolas!E22</f>
        <v>99</v>
      </c>
      <c r="F22" s="20"/>
      <c r="G22" s="21"/>
      <c r="H22" s="47">
        <f>Protokolas!H22</f>
        <v>26.7</v>
      </c>
      <c r="I22" s="19">
        <f>Protokolas!I22</f>
        <v>37</v>
      </c>
      <c r="J22" s="22"/>
      <c r="K22" s="21"/>
      <c r="L22" s="60">
        <f aca="true" t="shared" si="1" ref="L22:L27">SUM(E22+G22+I22+K22)</f>
        <v>136</v>
      </c>
    </row>
    <row r="23" spans="1:12" ht="12.75">
      <c r="A23" s="23">
        <f>Protokolas!A23</f>
        <v>0</v>
      </c>
      <c r="B23" s="104" t="str">
        <f>Protokolas!B25</f>
        <v>Laura Busilaitė</v>
      </c>
      <c r="C23" s="25">
        <f>Protokolas!C25</f>
        <v>0</v>
      </c>
      <c r="D23" s="45">
        <f>Protokolas!D25</f>
        <v>9.41</v>
      </c>
      <c r="E23" s="19">
        <f>Protokolas!E25</f>
        <v>63</v>
      </c>
      <c r="F23" s="27"/>
      <c r="G23" s="21"/>
      <c r="H23" s="48">
        <f>Protokolas!H25</f>
        <v>26.1</v>
      </c>
      <c r="I23" s="19">
        <f>Protokolas!I25</f>
        <v>35</v>
      </c>
      <c r="J23" s="28"/>
      <c r="K23" s="21"/>
      <c r="L23" s="24">
        <f t="shared" si="1"/>
        <v>98</v>
      </c>
    </row>
    <row r="24" spans="1:12" ht="12.75">
      <c r="A24" s="23">
        <f>Protokolas!A24</f>
        <v>0</v>
      </c>
      <c r="B24" s="104" t="str">
        <f>Protokolas!B24</f>
        <v>Greta Pilipčikaitė</v>
      </c>
      <c r="C24" s="25">
        <f>Protokolas!C24</f>
        <v>0</v>
      </c>
      <c r="D24" s="45">
        <f>Protokolas!D24</f>
        <v>9.18</v>
      </c>
      <c r="E24" s="19">
        <f>Protokolas!E24</f>
        <v>72</v>
      </c>
      <c r="F24" s="27"/>
      <c r="G24" s="21"/>
      <c r="H24" s="48">
        <f>Protokolas!H24</f>
        <v>25</v>
      </c>
      <c r="I24" s="19">
        <f>Protokolas!I24</f>
        <v>33</v>
      </c>
      <c r="J24" s="28"/>
      <c r="K24" s="21"/>
      <c r="L24" s="24">
        <f t="shared" si="1"/>
        <v>105</v>
      </c>
    </row>
    <row r="25" spans="1:12" ht="12.75">
      <c r="A25" s="23">
        <f>Protokolas!A25</f>
        <v>0</v>
      </c>
      <c r="B25" s="104" t="str">
        <f>Protokolas!B26</f>
        <v>Rūta Rinkevičiūtė</v>
      </c>
      <c r="C25" s="25">
        <f>Protokolas!C26</f>
        <v>0</v>
      </c>
      <c r="D25" s="45">
        <f>Protokolas!D26</f>
        <v>9.8</v>
      </c>
      <c r="E25" s="19">
        <f>Protokolas!E26</f>
        <v>51</v>
      </c>
      <c r="F25" s="27"/>
      <c r="G25" s="21"/>
      <c r="H25" s="48">
        <f>Protokolas!H26</f>
        <v>19</v>
      </c>
      <c r="I25" s="19">
        <f>Protokolas!I26</f>
        <v>23</v>
      </c>
      <c r="J25" s="28"/>
      <c r="K25" s="21"/>
      <c r="L25" s="24">
        <f t="shared" si="1"/>
        <v>74</v>
      </c>
    </row>
    <row r="26" spans="1:12" ht="12.75">
      <c r="A26" s="23">
        <f>Protokolas!A26</f>
        <v>0</v>
      </c>
      <c r="B26" s="104" t="str">
        <f>Protokolas!B23</f>
        <v>Gintarė Surdokaitė</v>
      </c>
      <c r="C26" s="25">
        <f>Protokolas!C23</f>
        <v>0</v>
      </c>
      <c r="D26" s="45">
        <f>Protokolas!D23</f>
        <v>8.78</v>
      </c>
      <c r="E26" s="19">
        <f>Protokolas!E23</f>
        <v>85</v>
      </c>
      <c r="F26" s="27"/>
      <c r="G26" s="21"/>
      <c r="H26" s="48">
        <f>Protokolas!H23</f>
        <v>56.8</v>
      </c>
      <c r="I26" s="19">
        <f>Protokolas!I23</f>
        <v>97</v>
      </c>
      <c r="J26" s="28"/>
      <c r="K26" s="21"/>
      <c r="L26" s="24">
        <f t="shared" si="1"/>
        <v>182</v>
      </c>
    </row>
    <row r="27" spans="1:12" ht="13.5" thickBot="1">
      <c r="A27" s="29">
        <f>Protokolas!A27</f>
        <v>0</v>
      </c>
      <c r="B27" s="105" t="str">
        <f>Protokolas!B27</f>
        <v>Karolina Žaliauskaitė</v>
      </c>
      <c r="C27" s="31">
        <f>Protokolas!C27</f>
        <v>0</v>
      </c>
      <c r="D27" s="46">
        <f>Protokolas!D27</f>
        <v>9.97</v>
      </c>
      <c r="E27" s="33">
        <f>Protokolas!E27</f>
        <v>49</v>
      </c>
      <c r="F27" s="34"/>
      <c r="G27" s="35"/>
      <c r="H27" s="49">
        <f>Protokolas!H27</f>
        <v>33.6</v>
      </c>
      <c r="I27" s="35">
        <f>Protokolas!I27</f>
        <v>50</v>
      </c>
      <c r="J27" s="36"/>
      <c r="K27" s="21"/>
      <c r="L27" s="30">
        <f t="shared" si="1"/>
        <v>99</v>
      </c>
    </row>
    <row r="28" spans="1:12" ht="13.5" thickBot="1">
      <c r="A28" s="1"/>
      <c r="B28" s="1"/>
      <c r="C28" s="1"/>
      <c r="D28" s="37"/>
      <c r="E28" s="37"/>
      <c r="F28" s="37"/>
      <c r="G28" s="37"/>
      <c r="H28" s="364" t="s">
        <v>22</v>
      </c>
      <c r="I28" s="365"/>
      <c r="J28" s="365"/>
      <c r="K28" s="366"/>
      <c r="L28" s="62">
        <f>SUM(L22:L27)-MIN(L22:L27)</f>
        <v>620</v>
      </c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50"/>
      <c r="B31" s="368" t="str">
        <f>Protokolas!$B$31</f>
        <v>Kauno rajono Domeikavos gimnazija</v>
      </c>
      <c r="C31" s="369"/>
      <c r="D31" s="369"/>
      <c r="E31" s="369"/>
      <c r="F31" s="369"/>
      <c r="G31" s="369"/>
      <c r="H31" s="369"/>
      <c r="I31" s="369"/>
      <c r="J31" s="369"/>
      <c r="K31" s="370"/>
      <c r="L31" s="50">
        <f>$L$41</f>
        <v>600</v>
      </c>
    </row>
    <row r="32" spans="1:12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336" t="s">
        <v>15</v>
      </c>
      <c r="B33" s="338" t="s">
        <v>8</v>
      </c>
      <c r="C33" s="340" t="s">
        <v>14</v>
      </c>
      <c r="D33" s="342" t="s">
        <v>4</v>
      </c>
      <c r="E33" s="343"/>
      <c r="F33" s="346" t="s">
        <v>3</v>
      </c>
      <c r="G33" s="347"/>
      <c r="H33" s="342" t="s">
        <v>9</v>
      </c>
      <c r="I33" s="343"/>
      <c r="J33" s="348" t="s">
        <v>5</v>
      </c>
      <c r="K33" s="349"/>
      <c r="L33" s="338" t="s">
        <v>10</v>
      </c>
    </row>
    <row r="34" spans="1:12" ht="13.5" thickBot="1">
      <c r="A34" s="337"/>
      <c r="B34" s="339"/>
      <c r="C34" s="341"/>
      <c r="D34" s="11" t="s">
        <v>12</v>
      </c>
      <c r="E34" s="12" t="s">
        <v>1</v>
      </c>
      <c r="F34" s="10" t="s">
        <v>12</v>
      </c>
      <c r="G34" s="9" t="s">
        <v>1</v>
      </c>
      <c r="H34" s="11" t="s">
        <v>12</v>
      </c>
      <c r="I34" s="12" t="s">
        <v>1</v>
      </c>
      <c r="J34" s="13" t="s">
        <v>12</v>
      </c>
      <c r="K34" s="9" t="s">
        <v>1</v>
      </c>
      <c r="L34" s="339"/>
    </row>
    <row r="35" spans="1:12" ht="12.75">
      <c r="A35" s="16" t="str">
        <f>Protokolas!A35</f>
        <v>Domeikava</v>
      </c>
      <c r="B35" s="103" t="str">
        <f>Protokolas!B35</f>
        <v>Justina Grivačiauskaitė</v>
      </c>
      <c r="C35" s="17">
        <f>Protokolas!C35</f>
        <v>0</v>
      </c>
      <c r="D35" s="44">
        <f>Protokolas!D35</f>
        <v>9.19</v>
      </c>
      <c r="E35" s="19">
        <f>Protokolas!E35</f>
        <v>72</v>
      </c>
      <c r="F35" s="20"/>
      <c r="G35" s="21"/>
      <c r="H35" s="18">
        <f>Protokolas!H35</f>
        <v>41.3</v>
      </c>
      <c r="I35" s="19">
        <f>Protokolas!I35</f>
        <v>65</v>
      </c>
      <c r="J35" s="22"/>
      <c r="K35" s="21"/>
      <c r="L35" s="60">
        <f aca="true" t="shared" si="2" ref="L35:L40">SUM(E35+G35+I35+K35)</f>
        <v>137</v>
      </c>
    </row>
    <row r="36" spans="1:12" ht="12.75">
      <c r="A36" s="23">
        <f>Protokolas!A36</f>
        <v>0</v>
      </c>
      <c r="B36" s="104" t="str">
        <f>Protokolas!B36</f>
        <v>Gabrielė Sapagovaitė</v>
      </c>
      <c r="C36" s="25">
        <f>Protokolas!C36</f>
        <v>0</v>
      </c>
      <c r="D36" s="45">
        <f>Protokolas!D36</f>
        <v>9.91</v>
      </c>
      <c r="E36" s="19">
        <f>Protokolas!E36</f>
        <v>49</v>
      </c>
      <c r="F36" s="27"/>
      <c r="G36" s="21"/>
      <c r="H36" s="26">
        <f>Protokolas!H36</f>
        <v>35</v>
      </c>
      <c r="I36" s="19">
        <f>Protokolas!I36</f>
        <v>53</v>
      </c>
      <c r="J36" s="28"/>
      <c r="K36" s="21"/>
      <c r="L36" s="24">
        <f t="shared" si="2"/>
        <v>102</v>
      </c>
    </row>
    <row r="37" spans="1:12" ht="12.75">
      <c r="A37" s="23">
        <f>Protokolas!A37</f>
        <v>0</v>
      </c>
      <c r="B37" s="104" t="str">
        <f>Protokolas!B37</f>
        <v>Leta Navickaitė</v>
      </c>
      <c r="C37" s="25">
        <f>Protokolas!C37</f>
        <v>0</v>
      </c>
      <c r="D37" s="45">
        <f>Protokolas!D37</f>
        <v>10.08</v>
      </c>
      <c r="E37" s="19">
        <f>Protokolas!E37</f>
        <v>46</v>
      </c>
      <c r="F37" s="27"/>
      <c r="G37" s="21"/>
      <c r="H37" s="26">
        <f>Protokolas!H37</f>
        <v>30.3</v>
      </c>
      <c r="I37" s="19">
        <f>Protokolas!I37</f>
        <v>44</v>
      </c>
      <c r="J37" s="28"/>
      <c r="K37" s="21"/>
      <c r="L37" s="24">
        <f t="shared" si="2"/>
        <v>90</v>
      </c>
    </row>
    <row r="38" spans="1:12" ht="12.75">
      <c r="A38" s="23">
        <f>Protokolas!A38</f>
        <v>0</v>
      </c>
      <c r="B38" s="104" t="str">
        <f>Protokolas!B38</f>
        <v>Edita Jegorovaitė</v>
      </c>
      <c r="C38" s="25">
        <f>Protokolas!C38</f>
        <v>0</v>
      </c>
      <c r="D38" s="45">
        <f>Protokolas!D38</f>
        <v>8.91</v>
      </c>
      <c r="E38" s="19">
        <f>Protokolas!E38</f>
        <v>78</v>
      </c>
      <c r="F38" s="27"/>
      <c r="G38" s="21"/>
      <c r="H38" s="26">
        <f>Protokolas!H38</f>
        <v>39.5</v>
      </c>
      <c r="I38" s="19">
        <f>Protokolas!I38</f>
        <v>62</v>
      </c>
      <c r="J38" s="28"/>
      <c r="K38" s="21"/>
      <c r="L38" s="24">
        <f t="shared" si="2"/>
        <v>140</v>
      </c>
    </row>
    <row r="39" spans="1:12" ht="12.75">
      <c r="A39" s="23">
        <f>Protokolas!A39</f>
        <v>0</v>
      </c>
      <c r="B39" s="104" t="str">
        <f>Protokolas!B39</f>
        <v>Karolina Lapinsakitė</v>
      </c>
      <c r="C39" s="25">
        <f>Protokolas!C39</f>
        <v>0</v>
      </c>
      <c r="D39" s="45">
        <f>Protokolas!D39</f>
        <v>9.6</v>
      </c>
      <c r="E39" s="19">
        <f>Protokolas!E39</f>
        <v>57</v>
      </c>
      <c r="F39" s="27"/>
      <c r="G39" s="21"/>
      <c r="H39" s="26">
        <f>Protokolas!H39</f>
        <v>35</v>
      </c>
      <c r="I39" s="19">
        <f>Protokolas!I39</f>
        <v>53</v>
      </c>
      <c r="J39" s="28"/>
      <c r="K39" s="21"/>
      <c r="L39" s="24">
        <f t="shared" si="2"/>
        <v>110</v>
      </c>
    </row>
    <row r="40" spans="1:12" ht="13.5" thickBot="1">
      <c r="A40" s="29">
        <f>Protokolas!A40</f>
        <v>0</v>
      </c>
      <c r="B40" s="105" t="str">
        <f>Protokolas!B40</f>
        <v>Raminta Stundytė</v>
      </c>
      <c r="C40" s="31">
        <f>Protokolas!C40</f>
        <v>0</v>
      </c>
      <c r="D40" s="46">
        <f>Protokolas!D40</f>
        <v>9.35</v>
      </c>
      <c r="E40" s="33">
        <f>Protokolas!E40</f>
        <v>66</v>
      </c>
      <c r="F40" s="34"/>
      <c r="G40" s="35"/>
      <c r="H40" s="32">
        <f>Protokolas!H40</f>
        <v>30.8</v>
      </c>
      <c r="I40" s="35">
        <f>Protokolas!I40</f>
        <v>45</v>
      </c>
      <c r="J40" s="36"/>
      <c r="K40" s="21"/>
      <c r="L40" s="30">
        <f t="shared" si="2"/>
        <v>111</v>
      </c>
    </row>
    <row r="41" spans="1:12" ht="13.5" thickBot="1">
      <c r="A41" s="1"/>
      <c r="B41" s="1"/>
      <c r="C41" s="1"/>
      <c r="D41" s="37"/>
      <c r="E41" s="37"/>
      <c r="F41" s="37"/>
      <c r="G41" s="37"/>
      <c r="H41" s="364" t="s">
        <v>22</v>
      </c>
      <c r="I41" s="365"/>
      <c r="J41" s="365"/>
      <c r="K41" s="366"/>
      <c r="L41" s="62">
        <f>SUM(L35:L40)-MIN(L35:L40)</f>
        <v>600</v>
      </c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50"/>
      <c r="B44" s="371" t="str">
        <f>Protokolas!$B$44</f>
        <v>Šakių ,,Varpo" vidurinė mokykla</v>
      </c>
      <c r="C44" s="372"/>
      <c r="D44" s="372"/>
      <c r="E44" s="372"/>
      <c r="F44" s="372"/>
      <c r="G44" s="372"/>
      <c r="H44" s="372"/>
      <c r="I44" s="372"/>
      <c r="J44" s="372"/>
      <c r="K44" s="373"/>
      <c r="L44" s="50">
        <f>$L$54</f>
        <v>700</v>
      </c>
    </row>
    <row r="45" spans="1:12" ht="13.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336" t="s">
        <v>15</v>
      </c>
      <c r="B46" s="338" t="s">
        <v>8</v>
      </c>
      <c r="C46" s="340" t="s">
        <v>14</v>
      </c>
      <c r="D46" s="342" t="s">
        <v>4</v>
      </c>
      <c r="E46" s="343"/>
      <c r="F46" s="346" t="s">
        <v>3</v>
      </c>
      <c r="G46" s="347"/>
      <c r="H46" s="342" t="s">
        <v>9</v>
      </c>
      <c r="I46" s="343"/>
      <c r="J46" s="348" t="s">
        <v>5</v>
      </c>
      <c r="K46" s="349"/>
      <c r="L46" s="338" t="s">
        <v>10</v>
      </c>
    </row>
    <row r="47" spans="1:12" ht="13.5" thickBot="1">
      <c r="A47" s="337"/>
      <c r="B47" s="339"/>
      <c r="C47" s="341"/>
      <c r="D47" s="11" t="s">
        <v>12</v>
      </c>
      <c r="E47" s="12" t="s">
        <v>1</v>
      </c>
      <c r="F47" s="10" t="s">
        <v>12</v>
      </c>
      <c r="G47" s="9" t="s">
        <v>1</v>
      </c>
      <c r="H47" s="11" t="s">
        <v>12</v>
      </c>
      <c r="I47" s="12" t="s">
        <v>1</v>
      </c>
      <c r="J47" s="13" t="s">
        <v>12</v>
      </c>
      <c r="K47" s="9" t="s">
        <v>1</v>
      </c>
      <c r="L47" s="339"/>
    </row>
    <row r="48" spans="1:12" ht="12.75">
      <c r="A48" s="16" t="str">
        <f>Protokolas!A48</f>
        <v>Šakiai</v>
      </c>
      <c r="B48" s="103" t="str">
        <f>Protokolas!B48</f>
        <v>Neringa Gudaitytė</v>
      </c>
      <c r="C48" s="17">
        <f>Protokolas!C48</f>
        <v>0</v>
      </c>
      <c r="D48" s="44">
        <f>Protokolas!D48</f>
        <v>8.96</v>
      </c>
      <c r="E48" s="19">
        <f>Protokolas!E48</f>
        <v>78</v>
      </c>
      <c r="F48" s="20"/>
      <c r="G48" s="21"/>
      <c r="H48" s="18">
        <f>Protokolas!H48</f>
        <v>44.7</v>
      </c>
      <c r="I48" s="19">
        <f>Protokolas!I48</f>
        <v>72</v>
      </c>
      <c r="J48" s="22"/>
      <c r="K48" s="21"/>
      <c r="L48" s="60">
        <f aca="true" t="shared" si="3" ref="L48:L53">SUM(E48,I48)</f>
        <v>150</v>
      </c>
    </row>
    <row r="49" spans="1:12" ht="12.75">
      <c r="A49" s="23">
        <f>Protokolas!A49</f>
        <v>0</v>
      </c>
      <c r="B49" s="104" t="str">
        <f>Protokolas!B49</f>
        <v>Paulina Martinkevičūtė</v>
      </c>
      <c r="C49" s="25">
        <f>Protokolas!C49</f>
        <v>0</v>
      </c>
      <c r="D49" s="45">
        <f>Protokolas!D49</f>
        <v>13</v>
      </c>
      <c r="E49" s="19">
        <f>Protokolas!E49</f>
        <v>0</v>
      </c>
      <c r="F49" s="27"/>
      <c r="G49" s="21"/>
      <c r="H49" s="26">
        <f>Protokolas!H49</f>
        <v>8.34</v>
      </c>
      <c r="I49" s="19">
        <f>Protokolas!I49</f>
        <v>2</v>
      </c>
      <c r="J49" s="28"/>
      <c r="K49" s="21"/>
      <c r="L49" s="60">
        <f t="shared" si="3"/>
        <v>2</v>
      </c>
    </row>
    <row r="50" spans="1:12" ht="12.75">
      <c r="A50" s="23">
        <f>Protokolas!A50</f>
        <v>0</v>
      </c>
      <c r="B50" s="104" t="str">
        <f>Protokolas!B50</f>
        <v>Rudokaitė Dovilė</v>
      </c>
      <c r="C50" s="25">
        <f>Protokolas!C50</f>
        <v>0</v>
      </c>
      <c r="D50" s="45">
        <f>Protokolas!D50</f>
        <v>8.38</v>
      </c>
      <c r="E50" s="19">
        <f>Protokolas!E50</f>
        <v>99</v>
      </c>
      <c r="F50" s="27"/>
      <c r="G50" s="21"/>
      <c r="H50" s="26">
        <f>Protokolas!H50</f>
        <v>39.9</v>
      </c>
      <c r="I50" s="19">
        <f>Protokolas!I50</f>
        <v>63</v>
      </c>
      <c r="J50" s="28"/>
      <c r="K50" s="21"/>
      <c r="L50" s="60">
        <f t="shared" si="3"/>
        <v>162</v>
      </c>
    </row>
    <row r="51" spans="1:12" ht="12.75">
      <c r="A51" s="23">
        <f>Protokolas!A51</f>
        <v>0</v>
      </c>
      <c r="B51" s="104" t="str">
        <f>Protokolas!B51</f>
        <v>Eglė Šlėderytė</v>
      </c>
      <c r="C51" s="25">
        <f>Protokolas!C51</f>
        <v>0</v>
      </c>
      <c r="D51" s="45">
        <f>Protokolas!D51</f>
        <v>9.13</v>
      </c>
      <c r="E51" s="19">
        <f>Protokolas!E51</f>
        <v>72</v>
      </c>
      <c r="F51" s="27"/>
      <c r="G51" s="21"/>
      <c r="H51" s="26">
        <f>Protokolas!H51</f>
        <v>40.7</v>
      </c>
      <c r="I51" s="19">
        <f>Protokolas!I51</f>
        <v>64</v>
      </c>
      <c r="J51" s="28"/>
      <c r="K51" s="21"/>
      <c r="L51" s="60">
        <f t="shared" si="3"/>
        <v>136</v>
      </c>
    </row>
    <row r="52" spans="1:12" ht="12.75">
      <c r="A52" s="23">
        <f>Protokolas!A52</f>
        <v>0</v>
      </c>
      <c r="B52" s="104" t="str">
        <f>Protokolas!B52</f>
        <v>Agnė Pranckevičiūtė</v>
      </c>
      <c r="C52" s="25">
        <f>Protokolas!C52</f>
        <v>0</v>
      </c>
      <c r="D52" s="45">
        <f>Protokolas!D52</f>
        <v>8.82</v>
      </c>
      <c r="E52" s="19">
        <f>Protokolas!E52</f>
        <v>82</v>
      </c>
      <c r="F52" s="27"/>
      <c r="G52" s="21"/>
      <c r="H52" s="26">
        <f>Protokolas!H52</f>
        <v>24.7</v>
      </c>
      <c r="I52" s="19">
        <f>Protokolas!I52</f>
        <v>33</v>
      </c>
      <c r="J52" s="28"/>
      <c r="K52" s="21"/>
      <c r="L52" s="60">
        <f t="shared" si="3"/>
        <v>115</v>
      </c>
    </row>
    <row r="53" spans="1:12" ht="13.5" thickBot="1">
      <c r="A53" s="29">
        <f>Protokolas!A53</f>
        <v>0</v>
      </c>
      <c r="B53" s="105" t="str">
        <f>Protokolas!B53</f>
        <v>Domeikaitė Modesta</v>
      </c>
      <c r="C53" s="31">
        <f>Protokolas!C53</f>
        <v>0</v>
      </c>
      <c r="D53" s="46">
        <f>Protokolas!D53</f>
        <v>9.04</v>
      </c>
      <c r="E53" s="33">
        <f>Protokolas!E53</f>
        <v>75</v>
      </c>
      <c r="F53" s="34"/>
      <c r="G53" s="35"/>
      <c r="H53" s="32">
        <f>Protokolas!H53</f>
        <v>39.5</v>
      </c>
      <c r="I53" s="35">
        <f>Protokolas!I53</f>
        <v>62</v>
      </c>
      <c r="J53" s="36"/>
      <c r="K53" s="21"/>
      <c r="L53" s="60">
        <f t="shared" si="3"/>
        <v>137</v>
      </c>
    </row>
    <row r="54" spans="1:12" ht="13.5" thickBot="1">
      <c r="A54" s="1"/>
      <c r="B54" s="1"/>
      <c r="C54" s="1"/>
      <c r="D54" s="37"/>
      <c r="E54" s="37"/>
      <c r="F54" s="37"/>
      <c r="G54" s="37"/>
      <c r="H54" s="364" t="s">
        <v>22</v>
      </c>
      <c r="I54" s="365"/>
      <c r="J54" s="365"/>
      <c r="K54" s="366"/>
      <c r="L54" s="62">
        <f>SUM(L48:L53)-MIN(L48:L53)</f>
        <v>700</v>
      </c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50"/>
      <c r="B57" s="368" t="str">
        <f>Protokolas!$B$57</f>
        <v>Vlkaviškio Salomėjos Nėries vidurinė mokykla</v>
      </c>
      <c r="C57" s="369"/>
      <c r="D57" s="369"/>
      <c r="E57" s="369"/>
      <c r="F57" s="369"/>
      <c r="G57" s="369"/>
      <c r="H57" s="369"/>
      <c r="I57" s="369"/>
      <c r="J57" s="369"/>
      <c r="K57" s="370"/>
      <c r="L57" s="50">
        <f>$L$67</f>
        <v>494</v>
      </c>
    </row>
    <row r="58" spans="1:12" ht="13.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336" t="s">
        <v>15</v>
      </c>
      <c r="B59" s="338" t="s">
        <v>8</v>
      </c>
      <c r="C59" s="340" t="s">
        <v>14</v>
      </c>
      <c r="D59" s="342" t="s">
        <v>4</v>
      </c>
      <c r="E59" s="343"/>
      <c r="F59" s="346" t="s">
        <v>3</v>
      </c>
      <c r="G59" s="347"/>
      <c r="H59" s="342" t="s">
        <v>9</v>
      </c>
      <c r="I59" s="343"/>
      <c r="J59" s="348" t="s">
        <v>5</v>
      </c>
      <c r="K59" s="349"/>
      <c r="L59" s="338" t="s">
        <v>10</v>
      </c>
    </row>
    <row r="60" spans="1:12" ht="13.5" thickBot="1">
      <c r="A60" s="337"/>
      <c r="B60" s="339"/>
      <c r="C60" s="341"/>
      <c r="D60" s="11" t="s">
        <v>12</v>
      </c>
      <c r="E60" s="12" t="s">
        <v>1</v>
      </c>
      <c r="F60" s="10" t="s">
        <v>12</v>
      </c>
      <c r="G60" s="9" t="s">
        <v>1</v>
      </c>
      <c r="H60" s="11" t="s">
        <v>12</v>
      </c>
      <c r="I60" s="12" t="s">
        <v>1</v>
      </c>
      <c r="J60" s="13" t="s">
        <v>12</v>
      </c>
      <c r="K60" s="9" t="s">
        <v>1</v>
      </c>
      <c r="L60" s="339"/>
    </row>
    <row r="61" spans="1:12" ht="12.75">
      <c r="A61" s="16" t="str">
        <f>Protokolas!A61</f>
        <v>Vilkaviškis</v>
      </c>
      <c r="B61" s="103" t="str">
        <f>Protokolas!B61</f>
        <v>Viktorija Žemaitytė</v>
      </c>
      <c r="C61" s="17">
        <f>Protokolas!C61</f>
        <v>0</v>
      </c>
      <c r="D61" s="44">
        <f>Protokolas!D61</f>
        <v>9.28</v>
      </c>
      <c r="E61" s="19">
        <f>Protokolas!E61</f>
        <v>69</v>
      </c>
      <c r="F61" s="20"/>
      <c r="G61" s="21"/>
      <c r="H61" s="18">
        <f>Protokolas!H61</f>
        <v>29.4</v>
      </c>
      <c r="I61" s="19">
        <f>Protokolas!I61</f>
        <v>42</v>
      </c>
      <c r="J61" s="22"/>
      <c r="K61" s="21"/>
      <c r="L61" s="60">
        <f aca="true" t="shared" si="4" ref="L61:L66">SUM(E61+G61+I61+K61)</f>
        <v>111</v>
      </c>
    </row>
    <row r="62" spans="1:12" ht="12.75">
      <c r="A62" s="23">
        <f>Protokolas!A62</f>
        <v>0</v>
      </c>
      <c r="B62" s="104" t="str">
        <f>Protokolas!B62</f>
        <v>Diana Daugėlaitė</v>
      </c>
      <c r="C62" s="25">
        <f>Protokolas!C62</f>
        <v>0</v>
      </c>
      <c r="D62" s="45">
        <f>Protokolas!D62</f>
        <v>10.12</v>
      </c>
      <c r="E62" s="19">
        <f>Protokolas!E62</f>
        <v>43</v>
      </c>
      <c r="F62" s="27"/>
      <c r="G62" s="21"/>
      <c r="H62" s="26">
        <f>Protokolas!H62</f>
        <v>23.3</v>
      </c>
      <c r="I62" s="19">
        <f>Protokolas!I62</f>
        <v>30</v>
      </c>
      <c r="J62" s="28"/>
      <c r="K62" s="21"/>
      <c r="L62" s="24">
        <f t="shared" si="4"/>
        <v>73</v>
      </c>
    </row>
    <row r="63" spans="1:12" ht="12.75">
      <c r="A63" s="23">
        <f>Protokolas!A63</f>
        <v>0</v>
      </c>
      <c r="B63" s="104" t="str">
        <f>Protokolas!B63</f>
        <v>Laura Šarkauskaitė</v>
      </c>
      <c r="C63" s="25">
        <f>Protokolas!C63</f>
        <v>0</v>
      </c>
      <c r="D63" s="45">
        <f>Protokolas!D63</f>
        <v>9.72</v>
      </c>
      <c r="E63" s="19">
        <f>Protokolas!E63</f>
        <v>54</v>
      </c>
      <c r="F63" s="27"/>
      <c r="G63" s="21"/>
      <c r="H63" s="26">
        <f>Protokolas!H63</f>
        <v>35.4</v>
      </c>
      <c r="I63" s="19">
        <f>Protokolas!I63</f>
        <v>54</v>
      </c>
      <c r="J63" s="28"/>
      <c r="K63" s="21"/>
      <c r="L63" s="24">
        <f t="shared" si="4"/>
        <v>108</v>
      </c>
    </row>
    <row r="64" spans="1:12" ht="12.75">
      <c r="A64" s="23">
        <f>Protokolas!A64</f>
        <v>0</v>
      </c>
      <c r="B64" s="104" t="str">
        <f>Protokolas!B64</f>
        <v>Aušra Vyšniauskaitė</v>
      </c>
      <c r="C64" s="25">
        <f>Protokolas!C64</f>
        <v>0</v>
      </c>
      <c r="D64" s="45">
        <f>Protokolas!D64</f>
        <v>10.06</v>
      </c>
      <c r="E64" s="19">
        <f>Protokolas!E64</f>
        <v>46</v>
      </c>
      <c r="F64" s="27"/>
      <c r="G64" s="21"/>
      <c r="H64" s="26">
        <f>Protokolas!H64</f>
        <v>32.2</v>
      </c>
      <c r="I64" s="19">
        <f>Protokolas!I64</f>
        <v>47</v>
      </c>
      <c r="J64" s="28"/>
      <c r="K64" s="21"/>
      <c r="L64" s="24">
        <f t="shared" si="4"/>
        <v>93</v>
      </c>
    </row>
    <row r="65" spans="1:12" ht="12.75">
      <c r="A65" s="23">
        <f>Protokolas!A65</f>
        <v>0</v>
      </c>
      <c r="B65" s="104" t="str">
        <f>Protokolas!B65</f>
        <v>Viktorija Miliauskaitė</v>
      </c>
      <c r="C65" s="25">
        <f>Protokolas!C65</f>
        <v>0</v>
      </c>
      <c r="D65" s="45">
        <f>Protokolas!D65</f>
        <v>9.92</v>
      </c>
      <c r="E65" s="19">
        <f>Protokolas!E65</f>
        <v>49</v>
      </c>
      <c r="F65" s="27"/>
      <c r="G65" s="21"/>
      <c r="H65" s="26">
        <f>Protokolas!H65</f>
        <v>29.9</v>
      </c>
      <c r="I65" s="19">
        <f>Protokolas!I65</f>
        <v>43</v>
      </c>
      <c r="J65" s="28"/>
      <c r="K65" s="21"/>
      <c r="L65" s="24">
        <f t="shared" si="4"/>
        <v>92</v>
      </c>
    </row>
    <row r="66" spans="1:12" ht="13.5" thickBot="1">
      <c r="A66" s="29">
        <f>Protokolas!A66</f>
        <v>0</v>
      </c>
      <c r="B66" s="105" t="str">
        <f>Protokolas!B66</f>
        <v>Ugnė Kynaitė</v>
      </c>
      <c r="C66" s="31">
        <f>Protokolas!C66</f>
        <v>0</v>
      </c>
      <c r="D66" s="46">
        <f>Protokolas!D66</f>
        <v>10.15</v>
      </c>
      <c r="E66" s="33">
        <f>Protokolas!E66</f>
        <v>43</v>
      </c>
      <c r="F66" s="34"/>
      <c r="G66" s="35"/>
      <c r="H66" s="32">
        <f>Protokolas!H66</f>
        <v>32</v>
      </c>
      <c r="I66" s="35">
        <f>Protokolas!I66</f>
        <v>47</v>
      </c>
      <c r="J66" s="36"/>
      <c r="K66" s="21"/>
      <c r="L66" s="30">
        <f t="shared" si="4"/>
        <v>90</v>
      </c>
    </row>
    <row r="67" spans="1:12" ht="13.5" thickBot="1">
      <c r="A67" s="1"/>
      <c r="B67" s="1"/>
      <c r="C67" s="1"/>
      <c r="D67" s="37"/>
      <c r="E67" s="37"/>
      <c r="F67" s="37"/>
      <c r="G67" s="37"/>
      <c r="H67" s="364" t="s">
        <v>22</v>
      </c>
      <c r="I67" s="365"/>
      <c r="J67" s="365"/>
      <c r="K67" s="366"/>
      <c r="L67" s="62">
        <f>SUM(L61:L66)-MIN(L61:L66)</f>
        <v>494</v>
      </c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50"/>
      <c r="B70" s="368" t="str">
        <f>Protokolas!$B$70</f>
        <v>Kėdainių raj ,,Atžalyno" vidurinė mokykla</v>
      </c>
      <c r="C70" s="369"/>
      <c r="D70" s="369"/>
      <c r="E70" s="369"/>
      <c r="F70" s="369"/>
      <c r="G70" s="369"/>
      <c r="H70" s="369"/>
      <c r="I70" s="369"/>
      <c r="J70" s="369"/>
      <c r="K70" s="370"/>
      <c r="L70" s="50">
        <f>$L$80</f>
        <v>598</v>
      </c>
    </row>
    <row r="71" spans="1:12" ht="13.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336" t="s">
        <v>15</v>
      </c>
      <c r="B72" s="338" t="s">
        <v>8</v>
      </c>
      <c r="C72" s="340" t="s">
        <v>14</v>
      </c>
      <c r="D72" s="342" t="s">
        <v>4</v>
      </c>
      <c r="E72" s="343"/>
      <c r="F72" s="346" t="s">
        <v>3</v>
      </c>
      <c r="G72" s="347"/>
      <c r="H72" s="342" t="s">
        <v>9</v>
      </c>
      <c r="I72" s="343"/>
      <c r="J72" s="348" t="s">
        <v>5</v>
      </c>
      <c r="K72" s="349"/>
      <c r="L72" s="338" t="s">
        <v>10</v>
      </c>
    </row>
    <row r="73" spans="1:12" ht="13.5" thickBot="1">
      <c r="A73" s="337"/>
      <c r="B73" s="339"/>
      <c r="C73" s="341"/>
      <c r="D73" s="11" t="s">
        <v>12</v>
      </c>
      <c r="E73" s="12" t="s">
        <v>1</v>
      </c>
      <c r="F73" s="10" t="s">
        <v>12</v>
      </c>
      <c r="G73" s="9" t="s">
        <v>1</v>
      </c>
      <c r="H73" s="11" t="s">
        <v>12</v>
      </c>
      <c r="I73" s="12" t="s">
        <v>1</v>
      </c>
      <c r="J73" s="13" t="s">
        <v>12</v>
      </c>
      <c r="K73" s="9" t="s">
        <v>1</v>
      </c>
      <c r="L73" s="339"/>
    </row>
    <row r="74" spans="1:12" ht="12.75">
      <c r="A74" s="16" t="str">
        <f>Protokolas!A74</f>
        <v>Kėdainiai</v>
      </c>
      <c r="B74" s="103" t="str">
        <f>Protokolas!B74</f>
        <v>Kasperavičiūtė Šarūnė</v>
      </c>
      <c r="C74" s="17">
        <f>Protokolas!C74</f>
        <v>0</v>
      </c>
      <c r="D74" s="44">
        <f>Protokolas!D74</f>
        <v>8.76</v>
      </c>
      <c r="E74" s="19">
        <f>Protokolas!E74</f>
        <v>85</v>
      </c>
      <c r="F74" s="20"/>
      <c r="G74" s="21"/>
      <c r="H74" s="47">
        <f>Protokolas!H74</f>
        <v>35.4</v>
      </c>
      <c r="I74" s="19">
        <f>Protokolas!I74</f>
        <v>54</v>
      </c>
      <c r="J74" s="22"/>
      <c r="K74" s="21"/>
      <c r="L74" s="60">
        <f aca="true" t="shared" si="5" ref="L74:L79">SUM(E74+G74+I74+K74)</f>
        <v>139</v>
      </c>
    </row>
    <row r="75" spans="1:12" ht="12.75">
      <c r="A75" s="23">
        <f>Protokolas!A75</f>
        <v>0</v>
      </c>
      <c r="B75" s="104" t="str">
        <f>Protokolas!B75</f>
        <v>Krasauskaitė Gabrielė</v>
      </c>
      <c r="C75" s="25">
        <f>Protokolas!C75</f>
        <v>0</v>
      </c>
      <c r="D75" s="45">
        <f>Protokolas!D75</f>
        <v>8.77</v>
      </c>
      <c r="E75" s="19">
        <f>Protokolas!E75</f>
        <v>85</v>
      </c>
      <c r="F75" s="27"/>
      <c r="G75" s="21"/>
      <c r="H75" s="48">
        <f>Protokolas!H75</f>
        <v>33.5</v>
      </c>
      <c r="I75" s="19">
        <f>Protokolas!I75</f>
        <v>50</v>
      </c>
      <c r="J75" s="28"/>
      <c r="K75" s="21"/>
      <c r="L75" s="24">
        <f t="shared" si="5"/>
        <v>135</v>
      </c>
    </row>
    <row r="76" spans="1:12" ht="12.75">
      <c r="A76" s="23">
        <f>Protokolas!A76</f>
        <v>0</v>
      </c>
      <c r="B76" s="104" t="str">
        <f>Protokolas!B76</f>
        <v>Pavidytė Justina</v>
      </c>
      <c r="C76" s="25">
        <f>Protokolas!C76</f>
        <v>0</v>
      </c>
      <c r="D76" s="45">
        <f>Protokolas!D76</f>
        <v>9.07</v>
      </c>
      <c r="E76" s="19">
        <f>Protokolas!E76</f>
        <v>75</v>
      </c>
      <c r="F76" s="27"/>
      <c r="G76" s="21"/>
      <c r="H76" s="48">
        <f>Protokolas!H76</f>
        <v>19</v>
      </c>
      <c r="I76" s="19">
        <f>Protokolas!I76</f>
        <v>23</v>
      </c>
      <c r="J76" s="28"/>
      <c r="K76" s="21"/>
      <c r="L76" s="24">
        <f t="shared" si="5"/>
        <v>98</v>
      </c>
    </row>
    <row r="77" spans="1:12" ht="12.75">
      <c r="A77" s="23">
        <f>Protokolas!A77</f>
        <v>0</v>
      </c>
      <c r="B77" s="104" t="str">
        <f>Protokolas!B77</f>
        <v>Žemulytė Gintarė</v>
      </c>
      <c r="C77" s="25">
        <f>Protokolas!C77</f>
        <v>0</v>
      </c>
      <c r="D77" s="45">
        <f>Protokolas!D77</f>
        <v>9.12</v>
      </c>
      <c r="E77" s="19">
        <f>Protokolas!E77</f>
        <v>72</v>
      </c>
      <c r="F77" s="27"/>
      <c r="G77" s="21"/>
      <c r="H77" s="48">
        <f>Protokolas!H77</f>
        <v>24</v>
      </c>
      <c r="I77" s="19">
        <f>Protokolas!I77</f>
        <v>31</v>
      </c>
      <c r="J77" s="28"/>
      <c r="K77" s="21"/>
      <c r="L77" s="24">
        <f t="shared" si="5"/>
        <v>103</v>
      </c>
    </row>
    <row r="78" spans="1:12" ht="12.75">
      <c r="A78" s="23">
        <f>Protokolas!A78</f>
        <v>0</v>
      </c>
      <c r="B78" s="104" t="str">
        <f>Protokolas!B78</f>
        <v>Saldytė Eglė</v>
      </c>
      <c r="C78" s="25">
        <f>Protokolas!C78</f>
        <v>0</v>
      </c>
      <c r="D78" s="45">
        <f>Protokolas!D78</f>
        <v>9.4</v>
      </c>
      <c r="E78" s="19">
        <f>Protokolas!E78</f>
        <v>63</v>
      </c>
      <c r="F78" s="27"/>
      <c r="G78" s="21"/>
      <c r="H78" s="48">
        <f>Protokolas!H78</f>
        <v>26</v>
      </c>
      <c r="I78" s="19">
        <f>Protokolas!I78</f>
        <v>35</v>
      </c>
      <c r="J78" s="28"/>
      <c r="K78" s="21"/>
      <c r="L78" s="24">
        <f t="shared" si="5"/>
        <v>98</v>
      </c>
    </row>
    <row r="79" spans="1:12" ht="13.5" thickBot="1">
      <c r="A79" s="29">
        <f>Protokolas!A79</f>
        <v>0</v>
      </c>
      <c r="B79" s="105" t="str">
        <f>Protokolas!B79</f>
        <v>Berankytė Giedrė</v>
      </c>
      <c r="C79" s="31">
        <f>Protokolas!C79</f>
        <v>0</v>
      </c>
      <c r="D79" s="46">
        <f>Protokolas!D79</f>
        <v>9.1</v>
      </c>
      <c r="E79" s="33">
        <f>Protokolas!E79</f>
        <v>72</v>
      </c>
      <c r="F79" s="34"/>
      <c r="G79" s="35"/>
      <c r="H79" s="49">
        <f>Protokolas!H79</f>
        <v>34</v>
      </c>
      <c r="I79" s="35">
        <f>Protokolas!I79</f>
        <v>51</v>
      </c>
      <c r="J79" s="36"/>
      <c r="K79" s="21"/>
      <c r="L79" s="30">
        <f t="shared" si="5"/>
        <v>123</v>
      </c>
    </row>
    <row r="80" spans="1:12" ht="13.5" thickBot="1">
      <c r="A80" s="1"/>
      <c r="B80" s="1"/>
      <c r="C80" s="1"/>
      <c r="D80" s="37"/>
      <c r="E80" s="37"/>
      <c r="F80" s="37"/>
      <c r="G80" s="37"/>
      <c r="H80" s="364" t="s">
        <v>22</v>
      </c>
      <c r="I80" s="365"/>
      <c r="J80" s="365"/>
      <c r="K80" s="366"/>
      <c r="L80" s="62">
        <f>SUM(L74:L79)-MIN(L74:L79)</f>
        <v>598</v>
      </c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66"/>
      <c r="B83" s="368" t="str">
        <f>Protokolas!$B$83</f>
        <v>Jurbarko Vytauto Didžiojo vidurinė mokykla</v>
      </c>
      <c r="C83" s="369"/>
      <c r="D83" s="369"/>
      <c r="E83" s="369"/>
      <c r="F83" s="369"/>
      <c r="G83" s="369"/>
      <c r="H83" s="369"/>
      <c r="I83" s="369"/>
      <c r="J83" s="369"/>
      <c r="K83" s="370"/>
      <c r="L83" s="50">
        <f>$L$93</f>
        <v>632</v>
      </c>
    </row>
    <row r="84" spans="1:12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336" t="s">
        <v>15</v>
      </c>
      <c r="B85" s="338" t="s">
        <v>8</v>
      </c>
      <c r="C85" s="340" t="s">
        <v>14</v>
      </c>
      <c r="D85" s="342" t="s">
        <v>4</v>
      </c>
      <c r="E85" s="343"/>
      <c r="F85" s="346" t="s">
        <v>3</v>
      </c>
      <c r="G85" s="347"/>
      <c r="H85" s="342" t="s">
        <v>9</v>
      </c>
      <c r="I85" s="343"/>
      <c r="J85" s="348" t="s">
        <v>5</v>
      </c>
      <c r="K85" s="349"/>
      <c r="L85" s="338" t="s">
        <v>10</v>
      </c>
    </row>
    <row r="86" spans="1:12" ht="13.5" thickBot="1">
      <c r="A86" s="337"/>
      <c r="B86" s="339"/>
      <c r="C86" s="341"/>
      <c r="D86" s="11" t="s">
        <v>12</v>
      </c>
      <c r="E86" s="12" t="s">
        <v>1</v>
      </c>
      <c r="F86" s="10" t="s">
        <v>12</v>
      </c>
      <c r="G86" s="9" t="s">
        <v>1</v>
      </c>
      <c r="H86" s="11" t="s">
        <v>12</v>
      </c>
      <c r="I86" s="12" t="s">
        <v>1</v>
      </c>
      <c r="J86" s="13" t="s">
        <v>12</v>
      </c>
      <c r="K86" s="9" t="s">
        <v>1</v>
      </c>
      <c r="L86" s="339"/>
    </row>
    <row r="87" spans="1:12" ht="12.75">
      <c r="A87" s="16" t="str">
        <f>Protokolas!A87</f>
        <v>Jurbarkas</v>
      </c>
      <c r="B87" s="103" t="str">
        <f>Protokolas!B87</f>
        <v>Maskolaitytė Vaida</v>
      </c>
      <c r="C87" s="17">
        <f>Protokolas!C87</f>
        <v>0</v>
      </c>
      <c r="D87" s="44">
        <f>Protokolas!D87</f>
        <v>9.03</v>
      </c>
      <c r="E87" s="19">
        <f>Protokolas!E87</f>
        <v>75</v>
      </c>
      <c r="F87" s="20"/>
      <c r="G87" s="21"/>
      <c r="H87" s="18">
        <f>Protokolas!H87</f>
        <v>26</v>
      </c>
      <c r="I87" s="19">
        <f>Protokolas!I87</f>
        <v>35</v>
      </c>
      <c r="J87" s="22"/>
      <c r="K87" s="21"/>
      <c r="L87" s="60">
        <f aca="true" t="shared" si="6" ref="L87:L92">SUM(E87+G87+I87+K87)</f>
        <v>110</v>
      </c>
    </row>
    <row r="88" spans="1:12" ht="12.75">
      <c r="A88" s="23">
        <f>Protokolas!A88</f>
        <v>0</v>
      </c>
      <c r="B88" s="104" t="str">
        <f>Protokolas!B88</f>
        <v>Pociutė Indrė</v>
      </c>
      <c r="C88" s="25">
        <f>Protokolas!C88</f>
        <v>0</v>
      </c>
      <c r="D88" s="45">
        <f>Protokolas!D88</f>
        <v>9.06</v>
      </c>
      <c r="E88" s="19">
        <f>Protokolas!E88</f>
        <v>75</v>
      </c>
      <c r="F88" s="27"/>
      <c r="G88" s="21"/>
      <c r="H88" s="26">
        <f>Protokolas!H88</f>
        <v>29.2</v>
      </c>
      <c r="I88" s="19">
        <f>Protokolas!I88</f>
        <v>41</v>
      </c>
      <c r="J88" s="28"/>
      <c r="K88" s="21"/>
      <c r="L88" s="24">
        <f t="shared" si="6"/>
        <v>116</v>
      </c>
    </row>
    <row r="89" spans="1:12" ht="12.75">
      <c r="A89" s="23">
        <f>Protokolas!A89</f>
        <v>0</v>
      </c>
      <c r="B89" s="104" t="str">
        <f>Protokolas!B89</f>
        <v>Reičiūnaitė Simona</v>
      </c>
      <c r="C89" s="25">
        <f>Protokolas!C89</f>
        <v>0</v>
      </c>
      <c r="D89" s="45">
        <f>Protokolas!D89</f>
        <v>8.74</v>
      </c>
      <c r="E89" s="19">
        <f>Protokolas!E89</f>
        <v>85</v>
      </c>
      <c r="F89" s="27"/>
      <c r="G89" s="21"/>
      <c r="H89" s="26">
        <f>Protokolas!H89</f>
        <v>31.85</v>
      </c>
      <c r="I89" s="19">
        <f>Protokolas!I89</f>
        <v>47</v>
      </c>
      <c r="J89" s="28"/>
      <c r="K89" s="21"/>
      <c r="L89" s="24">
        <f t="shared" si="6"/>
        <v>132</v>
      </c>
    </row>
    <row r="90" spans="1:12" ht="12.75">
      <c r="A90" s="23">
        <f>Protokolas!A90</f>
        <v>0</v>
      </c>
      <c r="B90" s="104" t="str">
        <f>Protokolas!B90</f>
        <v>Stanislovaitytė Orinta</v>
      </c>
      <c r="C90" s="25">
        <f>Protokolas!C90</f>
        <v>0</v>
      </c>
      <c r="D90" s="45">
        <f>Protokolas!D90</f>
        <v>9</v>
      </c>
      <c r="E90" s="19">
        <f>Protokolas!E90</f>
        <v>75</v>
      </c>
      <c r="F90" s="27"/>
      <c r="G90" s="21"/>
      <c r="H90" s="26">
        <f>Protokolas!H90</f>
        <v>28</v>
      </c>
      <c r="I90" s="19">
        <f>Protokolas!I90</f>
        <v>39</v>
      </c>
      <c r="J90" s="28"/>
      <c r="K90" s="21"/>
      <c r="L90" s="24">
        <f t="shared" si="6"/>
        <v>114</v>
      </c>
    </row>
    <row r="91" spans="1:12" ht="12.75">
      <c r="A91" s="23">
        <f>Protokolas!A91</f>
        <v>0</v>
      </c>
      <c r="B91" s="104" t="str">
        <f>Protokolas!B91</f>
        <v>Stulgaitytė Vaiva</v>
      </c>
      <c r="C91" s="25">
        <f>Protokolas!C91</f>
        <v>0</v>
      </c>
      <c r="D91" s="45">
        <f>Protokolas!D91</f>
        <v>9.45</v>
      </c>
      <c r="E91" s="19">
        <f>Protokolas!E91</f>
        <v>63</v>
      </c>
      <c r="F91" s="27"/>
      <c r="G91" s="21"/>
      <c r="H91" s="26">
        <f>Protokolas!H91</f>
        <v>39.7</v>
      </c>
      <c r="I91" s="19">
        <f>Protokolas!I91</f>
        <v>62</v>
      </c>
      <c r="J91" s="28"/>
      <c r="K91" s="21"/>
      <c r="L91" s="24">
        <f t="shared" si="6"/>
        <v>125</v>
      </c>
    </row>
    <row r="92" spans="1:12" ht="13.5" thickBot="1">
      <c r="A92" s="29">
        <f>Protokolas!A92</f>
        <v>0</v>
      </c>
      <c r="B92" s="105" t="str">
        <f>Protokolas!B92</f>
        <v>Šneideraitytė Deimantė</v>
      </c>
      <c r="C92" s="31">
        <f>Protokolas!C92</f>
        <v>0</v>
      </c>
      <c r="D92" s="46">
        <f>Protokolas!D92</f>
        <v>8.87</v>
      </c>
      <c r="E92" s="33">
        <f>Protokolas!E92</f>
        <v>82</v>
      </c>
      <c r="F92" s="34"/>
      <c r="G92" s="35"/>
      <c r="H92" s="32">
        <f>Protokolas!H92</f>
        <v>40</v>
      </c>
      <c r="I92" s="35">
        <f>Protokolas!I92</f>
        <v>63</v>
      </c>
      <c r="J92" s="36"/>
      <c r="K92" s="21"/>
      <c r="L92" s="30">
        <f t="shared" si="6"/>
        <v>145</v>
      </c>
    </row>
    <row r="93" spans="1:12" ht="13.5" thickBot="1">
      <c r="A93" s="1"/>
      <c r="B93" s="1"/>
      <c r="C93" s="1"/>
      <c r="D93" s="37"/>
      <c r="E93" s="37"/>
      <c r="F93" s="37"/>
      <c r="G93" s="37"/>
      <c r="H93" s="364" t="s">
        <v>22</v>
      </c>
      <c r="I93" s="365"/>
      <c r="J93" s="365"/>
      <c r="K93" s="366"/>
      <c r="L93" s="62">
        <f>SUM(L87:L92)-MIN(L87:L92)</f>
        <v>632</v>
      </c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50"/>
      <c r="B96" s="368" t="str">
        <f>Protokolas!$B$96</f>
        <v>Kazlų Rūdos savivaldybės Plutiškių vidurinė mokykla</v>
      </c>
      <c r="C96" s="369"/>
      <c r="D96" s="369"/>
      <c r="E96" s="369"/>
      <c r="F96" s="369"/>
      <c r="G96" s="369"/>
      <c r="H96" s="369"/>
      <c r="I96" s="369"/>
      <c r="J96" s="369"/>
      <c r="K96" s="370"/>
      <c r="L96" s="50">
        <f>$L$106</f>
        <v>577</v>
      </c>
    </row>
    <row r="97" spans="1:12" ht="13.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336" t="s">
        <v>15</v>
      </c>
      <c r="B98" s="338" t="s">
        <v>8</v>
      </c>
      <c r="C98" s="340" t="s">
        <v>14</v>
      </c>
      <c r="D98" s="342" t="s">
        <v>4</v>
      </c>
      <c r="E98" s="343"/>
      <c r="F98" s="346" t="s">
        <v>3</v>
      </c>
      <c r="G98" s="347"/>
      <c r="H98" s="342" t="s">
        <v>9</v>
      </c>
      <c r="I98" s="343"/>
      <c r="J98" s="348" t="s">
        <v>5</v>
      </c>
      <c r="K98" s="349"/>
      <c r="L98" s="338" t="s">
        <v>10</v>
      </c>
    </row>
    <row r="99" spans="1:12" ht="13.5" thickBot="1">
      <c r="A99" s="337"/>
      <c r="B99" s="339"/>
      <c r="C99" s="341"/>
      <c r="D99" s="11" t="s">
        <v>12</v>
      </c>
      <c r="E99" s="12" t="s">
        <v>1</v>
      </c>
      <c r="F99" s="10" t="s">
        <v>12</v>
      </c>
      <c r="G99" s="9" t="s">
        <v>1</v>
      </c>
      <c r="H99" s="11" t="s">
        <v>12</v>
      </c>
      <c r="I99" s="12" t="s">
        <v>1</v>
      </c>
      <c r="J99" s="13" t="s">
        <v>12</v>
      </c>
      <c r="K99" s="9" t="s">
        <v>1</v>
      </c>
      <c r="L99" s="339"/>
    </row>
    <row r="100" spans="1:12" ht="12.75">
      <c r="A100" s="16" t="str">
        <f>Protokolas!A100</f>
        <v>Kazlų Rūda</v>
      </c>
      <c r="B100" s="106" t="str">
        <f>Protokolas!B100</f>
        <v>Rūta Bridžiūtė</v>
      </c>
      <c r="C100" s="53">
        <f>Protokolas!C100</f>
        <v>0</v>
      </c>
      <c r="D100" s="44">
        <f>Protokolas!D100</f>
        <v>9.38</v>
      </c>
      <c r="E100" s="19">
        <f>Protokolas!E100</f>
        <v>66</v>
      </c>
      <c r="F100" s="20"/>
      <c r="G100" s="21"/>
      <c r="H100" s="18">
        <f>Protokolas!H100</f>
        <v>56.1</v>
      </c>
      <c r="I100" s="19">
        <f>Protokolas!I100</f>
        <v>95</v>
      </c>
      <c r="J100" s="22"/>
      <c r="K100" s="21"/>
      <c r="L100" s="60">
        <f aca="true" t="shared" si="7" ref="L100:L105">SUM(E100+G100+I100+K100)</f>
        <v>161</v>
      </c>
    </row>
    <row r="101" spans="1:12" ht="12.75">
      <c r="A101" s="23">
        <f>Protokolas!A101</f>
        <v>0</v>
      </c>
      <c r="B101" s="107" t="str">
        <f>Protokolas!B101</f>
        <v>Agnė Babravičiūtė</v>
      </c>
      <c r="C101" s="54">
        <f>Protokolas!C101</f>
        <v>0</v>
      </c>
      <c r="D101" s="45">
        <f>Protokolas!D101</f>
        <v>10.27</v>
      </c>
      <c r="E101" s="19">
        <f>Protokolas!E101</f>
        <v>41</v>
      </c>
      <c r="F101" s="27"/>
      <c r="G101" s="21"/>
      <c r="H101" s="26">
        <f>Protokolas!H101</f>
        <v>32.1</v>
      </c>
      <c r="I101" s="19">
        <f>Protokolas!I101</f>
        <v>47</v>
      </c>
      <c r="J101" s="28"/>
      <c r="K101" s="21"/>
      <c r="L101" s="24">
        <f t="shared" si="7"/>
        <v>88</v>
      </c>
    </row>
    <row r="102" spans="1:12" ht="12.75">
      <c r="A102" s="23">
        <f>Protokolas!A102</f>
        <v>0</v>
      </c>
      <c r="B102" s="107" t="str">
        <f>Protokolas!B102</f>
        <v>Monika Garkauskaitė</v>
      </c>
      <c r="C102" s="54">
        <f>Protokolas!C102</f>
        <v>0</v>
      </c>
      <c r="D102" s="45">
        <f>Protokolas!D102</f>
        <v>9.01</v>
      </c>
      <c r="E102" s="19">
        <f>Protokolas!E102</f>
        <v>75</v>
      </c>
      <c r="F102" s="27"/>
      <c r="G102" s="21"/>
      <c r="H102" s="26">
        <f>Protokolas!H102</f>
        <v>31</v>
      </c>
      <c r="I102" s="19">
        <f>Protokolas!I102</f>
        <v>45</v>
      </c>
      <c r="J102" s="28"/>
      <c r="K102" s="21"/>
      <c r="L102" s="24">
        <f t="shared" si="7"/>
        <v>120</v>
      </c>
    </row>
    <row r="103" spans="1:12" ht="12.75">
      <c r="A103" s="23">
        <f>Protokolas!A103</f>
        <v>0</v>
      </c>
      <c r="B103" s="107" t="str">
        <f>Protokolas!B103</f>
        <v>Brigita Karčiauskaitė</v>
      </c>
      <c r="C103" s="54">
        <f>Protokolas!C103</f>
        <v>0</v>
      </c>
      <c r="D103" s="45">
        <f>Protokolas!D103</f>
        <v>9.73</v>
      </c>
      <c r="E103" s="19">
        <f>Protokolas!E103</f>
        <v>54</v>
      </c>
      <c r="F103" s="27"/>
      <c r="G103" s="21"/>
      <c r="H103" s="26">
        <f>Protokolas!H103</f>
        <v>35</v>
      </c>
      <c r="I103" s="19">
        <f>Protokolas!I103</f>
        <v>53</v>
      </c>
      <c r="J103" s="28"/>
      <c r="K103" s="21"/>
      <c r="L103" s="24">
        <f t="shared" si="7"/>
        <v>107</v>
      </c>
    </row>
    <row r="104" spans="1:12" ht="12.75">
      <c r="A104" s="23">
        <f>Protokolas!A104</f>
        <v>0</v>
      </c>
      <c r="B104" s="107" t="str">
        <f>Protokolas!B104</f>
        <v>Simona Juozaitytė</v>
      </c>
      <c r="C104" s="54">
        <f>Protokolas!C104</f>
        <v>0</v>
      </c>
      <c r="D104" s="45">
        <f>Protokolas!D104</f>
        <v>9.45</v>
      </c>
      <c r="E104" s="19">
        <f>Protokolas!E104</f>
        <v>63</v>
      </c>
      <c r="F104" s="27"/>
      <c r="G104" s="21"/>
      <c r="H104" s="26">
        <f>Protokolas!H104</f>
        <v>23.1</v>
      </c>
      <c r="I104" s="19">
        <f>Protokolas!I104</f>
        <v>30</v>
      </c>
      <c r="J104" s="28"/>
      <c r="K104" s="21"/>
      <c r="L104" s="24">
        <f t="shared" si="7"/>
        <v>93</v>
      </c>
    </row>
    <row r="105" spans="1:12" ht="13.5" thickBot="1">
      <c r="A105" s="29">
        <f>Protokolas!A105</f>
        <v>0</v>
      </c>
      <c r="B105" s="108" t="str">
        <f>Protokolas!B105</f>
        <v>Lauryna Tamkvaitytė</v>
      </c>
      <c r="C105" s="55">
        <f>Protokolas!C105</f>
        <v>0</v>
      </c>
      <c r="D105" s="46">
        <f>Protokolas!D105</f>
        <v>9.61</v>
      </c>
      <c r="E105" s="33">
        <f>Protokolas!E105</f>
        <v>57</v>
      </c>
      <c r="F105" s="34"/>
      <c r="G105" s="35"/>
      <c r="H105" s="32">
        <f>Protokolas!H105</f>
        <v>28</v>
      </c>
      <c r="I105" s="35">
        <f>Protokolas!I105</f>
        <v>39</v>
      </c>
      <c r="J105" s="36"/>
      <c r="K105" s="21"/>
      <c r="L105" s="30">
        <f t="shared" si="7"/>
        <v>96</v>
      </c>
    </row>
    <row r="106" spans="1:12" ht="13.5" thickBot="1">
      <c r="A106" s="1"/>
      <c r="B106" s="43"/>
      <c r="C106" s="1"/>
      <c r="D106" s="37"/>
      <c r="E106" s="37"/>
      <c r="F106" s="37"/>
      <c r="G106" s="37"/>
      <c r="H106" s="364" t="s">
        <v>22</v>
      </c>
      <c r="I106" s="365"/>
      <c r="J106" s="365"/>
      <c r="K106" s="366"/>
      <c r="L106" s="62">
        <f>SUM(L100:L105)-MIN(L100:L105)</f>
        <v>577</v>
      </c>
    </row>
    <row r="107" spans="1:12" ht="12.75">
      <c r="A107" s="1"/>
      <c r="B107" s="43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50"/>
      <c r="B113" s="368" t="str">
        <f>Protokolas!$B$113</f>
        <v>Prienų rajono Stakliškių vidurinė mokykla</v>
      </c>
      <c r="C113" s="369"/>
      <c r="D113" s="369"/>
      <c r="E113" s="369"/>
      <c r="F113" s="369"/>
      <c r="G113" s="369"/>
      <c r="H113" s="369"/>
      <c r="I113" s="369"/>
      <c r="J113" s="369"/>
      <c r="K113" s="370"/>
      <c r="L113" s="50">
        <f>$L$123</f>
        <v>505</v>
      </c>
    </row>
    <row r="114" spans="1:12" ht="13.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336" t="s">
        <v>15</v>
      </c>
      <c r="B115" s="338" t="s">
        <v>8</v>
      </c>
      <c r="C115" s="340" t="s">
        <v>14</v>
      </c>
      <c r="D115" s="342" t="s">
        <v>4</v>
      </c>
      <c r="E115" s="343"/>
      <c r="F115" s="346" t="s">
        <v>3</v>
      </c>
      <c r="G115" s="347"/>
      <c r="H115" s="342" t="s">
        <v>9</v>
      </c>
      <c r="I115" s="343"/>
      <c r="J115" s="348" t="s">
        <v>5</v>
      </c>
      <c r="K115" s="349"/>
      <c r="L115" s="338" t="s">
        <v>10</v>
      </c>
    </row>
    <row r="116" spans="1:12" ht="13.5" thickBot="1">
      <c r="A116" s="337"/>
      <c r="B116" s="339"/>
      <c r="C116" s="374"/>
      <c r="D116" s="11" t="s">
        <v>12</v>
      </c>
      <c r="E116" s="12" t="s">
        <v>1</v>
      </c>
      <c r="F116" s="10" t="s">
        <v>12</v>
      </c>
      <c r="G116" s="9" t="s">
        <v>1</v>
      </c>
      <c r="H116" s="11" t="s">
        <v>12</v>
      </c>
      <c r="I116" s="12" t="s">
        <v>1</v>
      </c>
      <c r="J116" s="13" t="s">
        <v>12</v>
      </c>
      <c r="K116" s="9" t="s">
        <v>1</v>
      </c>
      <c r="L116" s="339"/>
    </row>
    <row r="117" spans="1:12" ht="12.75">
      <c r="A117" s="61" t="str">
        <f>Protokolas!A117</f>
        <v>Prienai</v>
      </c>
      <c r="B117" s="109" t="str">
        <f>Protokolas!B117</f>
        <v>Agnė Bieliauskaitė</v>
      </c>
      <c r="C117" s="59">
        <f>Protokolas!C117</f>
        <v>0</v>
      </c>
      <c r="D117" s="57">
        <f>Protokolas!D117</f>
        <v>10.02</v>
      </c>
      <c r="E117" s="19">
        <f>Protokolas!E117</f>
        <v>46</v>
      </c>
      <c r="F117" s="20"/>
      <c r="G117" s="21"/>
      <c r="H117" s="18">
        <f>Protokolas!H117</f>
        <v>30.25</v>
      </c>
      <c r="I117" s="19">
        <f>Protokolas!I117</f>
        <v>43</v>
      </c>
      <c r="J117" s="22"/>
      <c r="K117" s="21"/>
      <c r="L117" s="60">
        <f aca="true" t="shared" si="8" ref="L117:L122">SUM(E117+G117+I117+K117)</f>
        <v>89</v>
      </c>
    </row>
    <row r="118" spans="1:12" ht="12.75">
      <c r="A118" s="24">
        <f>Protokolas!A118</f>
        <v>0</v>
      </c>
      <c r="B118" s="110" t="str">
        <f>Protokolas!B118</f>
        <v>Neringa Saulevičiūtė</v>
      </c>
      <c r="C118" s="7">
        <f>Protokolas!C118</f>
        <v>0</v>
      </c>
      <c r="D118" s="56">
        <f>Protokolas!D118</f>
        <v>9.38</v>
      </c>
      <c r="E118" s="19">
        <f>Protokolas!E118</f>
        <v>66</v>
      </c>
      <c r="F118" s="27"/>
      <c r="G118" s="21"/>
      <c r="H118" s="26">
        <f>Protokolas!H118</f>
        <v>33.7</v>
      </c>
      <c r="I118" s="19">
        <f>Protokolas!I118</f>
        <v>50</v>
      </c>
      <c r="J118" s="28"/>
      <c r="K118" s="21"/>
      <c r="L118" s="24">
        <f t="shared" si="8"/>
        <v>116</v>
      </c>
    </row>
    <row r="119" spans="1:12" ht="12.75">
      <c r="A119" s="24">
        <f>Protokolas!A119</f>
        <v>0</v>
      </c>
      <c r="B119" s="110" t="str">
        <f>Protokolas!B119</f>
        <v>Živilė Randamanskaitė</v>
      </c>
      <c r="C119" s="7">
        <f>Protokolas!C119</f>
        <v>0</v>
      </c>
      <c r="D119" s="56">
        <f>Protokolas!D119</f>
        <v>9.59</v>
      </c>
      <c r="E119" s="19">
        <f>Protokolas!E119</f>
        <v>60</v>
      </c>
      <c r="F119" s="27"/>
      <c r="G119" s="21"/>
      <c r="H119" s="26">
        <f>Protokolas!H119</f>
        <v>23</v>
      </c>
      <c r="I119" s="19">
        <f>Protokolas!I119</f>
        <v>29</v>
      </c>
      <c r="J119" s="28"/>
      <c r="K119" s="21"/>
      <c r="L119" s="24">
        <f t="shared" si="8"/>
        <v>89</v>
      </c>
    </row>
    <row r="120" spans="1:12" ht="12.75">
      <c r="A120" s="24">
        <f>Protokolas!A120</f>
        <v>0</v>
      </c>
      <c r="B120" s="110" t="str">
        <f>Protokolas!B120</f>
        <v>Sigita Liutvinskaitė</v>
      </c>
      <c r="C120" s="7">
        <f>Protokolas!C120</f>
        <v>0</v>
      </c>
      <c r="D120" s="56">
        <f>Protokolas!D120</f>
        <v>10.03</v>
      </c>
      <c r="E120" s="19">
        <f>Protokolas!E120</f>
        <v>46</v>
      </c>
      <c r="F120" s="27"/>
      <c r="G120" s="21"/>
      <c r="H120" s="26">
        <f>Protokolas!H120</f>
        <v>24</v>
      </c>
      <c r="I120" s="19">
        <f>Protokolas!I120</f>
        <v>31</v>
      </c>
      <c r="J120" s="28"/>
      <c r="K120" s="21"/>
      <c r="L120" s="24">
        <f t="shared" si="8"/>
        <v>77</v>
      </c>
    </row>
    <row r="121" spans="1:12" ht="12.75">
      <c r="A121" s="24">
        <f>Protokolas!A121</f>
        <v>0</v>
      </c>
      <c r="B121" s="109" t="str">
        <f>Protokolas!B121</f>
        <v>Gintarė Lipkevičiūtė</v>
      </c>
      <c r="C121" s="6">
        <f>Protokolas!C121</f>
        <v>0</v>
      </c>
      <c r="D121" s="56">
        <f>Protokolas!D121</f>
        <v>9.53</v>
      </c>
      <c r="E121" s="19">
        <f>Protokolas!E121</f>
        <v>60</v>
      </c>
      <c r="F121" s="27"/>
      <c r="G121" s="21"/>
      <c r="H121" s="26">
        <f>Protokolas!H121</f>
        <v>32.5</v>
      </c>
      <c r="I121" s="19">
        <f>Protokolas!I121</f>
        <v>48</v>
      </c>
      <c r="J121" s="28"/>
      <c r="K121" s="21"/>
      <c r="L121" s="24">
        <f t="shared" si="8"/>
        <v>108</v>
      </c>
    </row>
    <row r="122" spans="1:12" ht="13.5" thickBot="1">
      <c r="A122" s="30">
        <f>Protokolas!A122</f>
        <v>0</v>
      </c>
      <c r="B122" s="111" t="str">
        <f>Protokolas!B122</f>
        <v>Lina Karpavičiūtė</v>
      </c>
      <c r="C122" s="8">
        <f>Protokolas!C122</f>
        <v>0</v>
      </c>
      <c r="D122" s="58">
        <f>Protokolas!D122</f>
        <v>9.79</v>
      </c>
      <c r="E122" s="33">
        <f>Protokolas!E122</f>
        <v>54</v>
      </c>
      <c r="F122" s="34"/>
      <c r="G122" s="35"/>
      <c r="H122" s="32">
        <f>Protokolas!H122</f>
        <v>33</v>
      </c>
      <c r="I122" s="35">
        <f>Protokolas!I122</f>
        <v>49</v>
      </c>
      <c r="J122" s="36"/>
      <c r="K122" s="21"/>
      <c r="L122" s="30">
        <f t="shared" si="8"/>
        <v>103</v>
      </c>
    </row>
    <row r="123" spans="1:12" ht="13.5" thickBot="1">
      <c r="A123" s="1"/>
      <c r="B123" s="1"/>
      <c r="C123" s="1"/>
      <c r="D123" s="37"/>
      <c r="E123" s="37"/>
      <c r="F123" s="37"/>
      <c r="G123" s="37"/>
      <c r="H123" s="364" t="s">
        <v>22</v>
      </c>
      <c r="I123" s="365"/>
      <c r="J123" s="365"/>
      <c r="K123" s="366"/>
      <c r="L123" s="62">
        <f>SUM(L117:L122)-MIN(L117:L122)</f>
        <v>505</v>
      </c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50"/>
      <c r="B126" s="368" t="str">
        <f>Protokolas!$B$126</f>
        <v>Tauragės M.Mažvydo pagrindinė mokykla</v>
      </c>
      <c r="C126" s="369"/>
      <c r="D126" s="369"/>
      <c r="E126" s="369"/>
      <c r="F126" s="369"/>
      <c r="G126" s="369"/>
      <c r="H126" s="369"/>
      <c r="I126" s="369"/>
      <c r="J126" s="369"/>
      <c r="K126" s="370"/>
      <c r="L126" s="50">
        <f>$L$136</f>
        <v>665</v>
      </c>
    </row>
    <row r="127" spans="1:12" ht="13.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336" t="s">
        <v>15</v>
      </c>
      <c r="B128" s="338" t="s">
        <v>8</v>
      </c>
      <c r="C128" s="340" t="s">
        <v>14</v>
      </c>
      <c r="D128" s="342" t="s">
        <v>4</v>
      </c>
      <c r="E128" s="343"/>
      <c r="F128" s="346" t="s">
        <v>3</v>
      </c>
      <c r="G128" s="347"/>
      <c r="H128" s="342" t="s">
        <v>9</v>
      </c>
      <c r="I128" s="343"/>
      <c r="J128" s="348" t="s">
        <v>5</v>
      </c>
      <c r="K128" s="349"/>
      <c r="L128" s="338" t="s">
        <v>10</v>
      </c>
    </row>
    <row r="129" spans="1:12" ht="13.5" thickBot="1">
      <c r="A129" s="337"/>
      <c r="B129" s="339"/>
      <c r="C129" s="341"/>
      <c r="D129" s="11" t="s">
        <v>12</v>
      </c>
      <c r="E129" s="12" t="s">
        <v>1</v>
      </c>
      <c r="F129" s="10" t="s">
        <v>12</v>
      </c>
      <c r="G129" s="9" t="s">
        <v>1</v>
      </c>
      <c r="H129" s="11" t="s">
        <v>12</v>
      </c>
      <c r="I129" s="12" t="s">
        <v>1</v>
      </c>
      <c r="J129" s="13" t="s">
        <v>12</v>
      </c>
      <c r="K129" s="9" t="s">
        <v>1</v>
      </c>
      <c r="L129" s="339"/>
    </row>
    <row r="130" spans="1:12" ht="12.75">
      <c r="A130" s="16" t="str">
        <f>Protokolas!A130</f>
        <v>Tauragė</v>
      </c>
      <c r="B130" s="106" t="str">
        <f>Protokolas!B130</f>
        <v>Kamilė Kasparavičiūtė</v>
      </c>
      <c r="C130" s="53">
        <f>Protokolas!C130</f>
        <v>0</v>
      </c>
      <c r="D130" s="44">
        <f>Protokolas!D130</f>
        <v>9.72</v>
      </c>
      <c r="E130" s="19">
        <f>Protokolas!E130</f>
        <v>54</v>
      </c>
      <c r="F130" s="20"/>
      <c r="G130" s="21"/>
      <c r="H130" s="18">
        <f>Protokolas!H130</f>
        <v>29.85</v>
      </c>
      <c r="I130" s="19">
        <f>Protokolas!I130</f>
        <v>43</v>
      </c>
      <c r="J130" s="22"/>
      <c r="K130" s="21"/>
      <c r="L130" s="60">
        <f aca="true" t="shared" si="9" ref="L130:L135">SUM(E130+G130+I130+K130)</f>
        <v>97</v>
      </c>
    </row>
    <row r="131" spans="1:12" ht="12.75">
      <c r="A131" s="23">
        <f>Protokolas!A131</f>
        <v>0</v>
      </c>
      <c r="B131" s="107" t="str">
        <f>Protokolas!B131</f>
        <v>Ieva Sakalauskaitė</v>
      </c>
      <c r="C131" s="54">
        <f>Protokolas!C131</f>
        <v>0</v>
      </c>
      <c r="D131" s="45">
        <f>Protokolas!D131</f>
        <v>8.08</v>
      </c>
      <c r="E131" s="19">
        <f>Protokolas!E131</f>
        <v>111</v>
      </c>
      <c r="F131" s="27"/>
      <c r="G131" s="21"/>
      <c r="H131" s="26">
        <f>Protokolas!H131</f>
        <v>26.05</v>
      </c>
      <c r="I131" s="19">
        <f>Protokolas!I131</f>
        <v>35</v>
      </c>
      <c r="J131" s="39"/>
      <c r="K131" s="21"/>
      <c r="L131" s="24">
        <f t="shared" si="9"/>
        <v>146</v>
      </c>
    </row>
    <row r="132" spans="1:12" ht="12.75">
      <c r="A132" s="23">
        <f>Protokolas!A132</f>
        <v>0</v>
      </c>
      <c r="B132" s="107" t="str">
        <f>Protokolas!B132</f>
        <v>Dovilė Baužaitė</v>
      </c>
      <c r="C132" s="54">
        <f>Protokolas!C132</f>
        <v>0</v>
      </c>
      <c r="D132" s="45">
        <f>Protokolas!D132</f>
        <v>8.91</v>
      </c>
      <c r="E132" s="19">
        <f>Protokolas!E132</f>
        <v>78</v>
      </c>
      <c r="F132" s="27"/>
      <c r="G132" s="21"/>
      <c r="H132" s="26">
        <f>Protokolas!H132</f>
        <v>45.8</v>
      </c>
      <c r="I132" s="19">
        <f>Protokolas!I132</f>
        <v>74</v>
      </c>
      <c r="J132" s="28"/>
      <c r="K132" s="21"/>
      <c r="L132" s="24">
        <f t="shared" si="9"/>
        <v>152</v>
      </c>
    </row>
    <row r="133" spans="1:12" ht="12.75">
      <c r="A133" s="23">
        <f>Protokolas!A133</f>
        <v>0</v>
      </c>
      <c r="B133" s="107" t="str">
        <f>Protokolas!B133</f>
        <v>Justina Vazinskaitė</v>
      </c>
      <c r="C133" s="54">
        <f>Protokolas!C133</f>
        <v>0</v>
      </c>
      <c r="D133" s="45">
        <f>Protokolas!D133</f>
        <v>9.38</v>
      </c>
      <c r="E133" s="19">
        <f>Protokolas!E133</f>
        <v>66</v>
      </c>
      <c r="F133" s="27"/>
      <c r="G133" s="21"/>
      <c r="H133" s="26">
        <f>Protokolas!H133</f>
        <v>35</v>
      </c>
      <c r="I133" s="19">
        <f>Protokolas!I133</f>
        <v>53</v>
      </c>
      <c r="J133" s="28"/>
      <c r="K133" s="21"/>
      <c r="L133" s="24">
        <f t="shared" si="9"/>
        <v>119</v>
      </c>
    </row>
    <row r="134" spans="1:12" ht="12.75">
      <c r="A134" s="23">
        <f>Protokolas!A134</f>
        <v>0</v>
      </c>
      <c r="B134" s="107" t="str">
        <f>Protokolas!B134</f>
        <v>Erika Arniulytė</v>
      </c>
      <c r="C134" s="54">
        <f>Protokolas!C134</f>
        <v>0</v>
      </c>
      <c r="D134" s="45">
        <f>Protokolas!D134</f>
        <v>9.07</v>
      </c>
      <c r="E134" s="19">
        <f>Protokolas!E134</f>
        <v>75</v>
      </c>
      <c r="F134" s="27"/>
      <c r="G134" s="21"/>
      <c r="H134" s="26">
        <f>Protokolas!H134</f>
        <v>38.8</v>
      </c>
      <c r="I134" s="19">
        <f>Protokolas!I134</f>
        <v>60</v>
      </c>
      <c r="J134" s="39"/>
      <c r="K134" s="21"/>
      <c r="L134" s="24">
        <f t="shared" si="9"/>
        <v>135</v>
      </c>
    </row>
    <row r="135" spans="1:12" ht="13.5" thickBot="1">
      <c r="A135" s="29">
        <f>Protokolas!A135</f>
        <v>0</v>
      </c>
      <c r="B135" s="108" t="str">
        <f>Protokolas!B135</f>
        <v>Julija Šimkutė</v>
      </c>
      <c r="C135" s="55">
        <f>Protokolas!C135</f>
        <v>0</v>
      </c>
      <c r="D135" s="46">
        <f>Protokolas!D135</f>
        <v>9.91</v>
      </c>
      <c r="E135" s="33">
        <f>Protokolas!E135</f>
        <v>49</v>
      </c>
      <c r="F135" s="34"/>
      <c r="G135" s="35"/>
      <c r="H135" s="32">
        <f>Protokolas!H135</f>
        <v>40.4</v>
      </c>
      <c r="I135" s="35">
        <f>Protokolas!I135</f>
        <v>64</v>
      </c>
      <c r="J135" s="36"/>
      <c r="K135" s="21"/>
      <c r="L135" s="30">
        <f t="shared" si="9"/>
        <v>113</v>
      </c>
    </row>
    <row r="136" spans="1:12" ht="13.5" thickBot="1">
      <c r="A136" s="1"/>
      <c r="B136" s="1"/>
      <c r="C136" s="1"/>
      <c r="D136" s="37"/>
      <c r="E136" s="37"/>
      <c r="F136" s="37"/>
      <c r="G136" s="37"/>
      <c r="H136" s="364" t="s">
        <v>22</v>
      </c>
      <c r="I136" s="365"/>
      <c r="J136" s="365"/>
      <c r="K136" s="366"/>
      <c r="L136" s="62">
        <f>SUM(L130:L135)-MIN(L130:L135)</f>
        <v>665</v>
      </c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67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66"/>
      <c r="B141" s="368" t="str">
        <f>Protokolas!$B$141</f>
        <v>Ariogalos vidurinė mokykla</v>
      </c>
      <c r="C141" s="369"/>
      <c r="D141" s="369"/>
      <c r="E141" s="369"/>
      <c r="F141" s="369"/>
      <c r="G141" s="369"/>
      <c r="H141" s="369"/>
      <c r="I141" s="369"/>
      <c r="J141" s="369"/>
      <c r="K141" s="370"/>
      <c r="L141" s="50">
        <f>$L$151</f>
        <v>700</v>
      </c>
    </row>
    <row r="142" spans="1:12" ht="13.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336" t="s">
        <v>15</v>
      </c>
      <c r="B143" s="338" t="s">
        <v>8</v>
      </c>
      <c r="C143" s="340" t="s">
        <v>14</v>
      </c>
      <c r="D143" s="342" t="s">
        <v>4</v>
      </c>
      <c r="E143" s="343"/>
      <c r="F143" s="346" t="s">
        <v>3</v>
      </c>
      <c r="G143" s="347"/>
      <c r="H143" s="342" t="s">
        <v>9</v>
      </c>
      <c r="I143" s="343"/>
      <c r="J143" s="348" t="s">
        <v>5</v>
      </c>
      <c r="K143" s="349"/>
      <c r="L143" s="338" t="s">
        <v>10</v>
      </c>
    </row>
    <row r="144" spans="1:12" ht="13.5" thickBot="1">
      <c r="A144" s="337"/>
      <c r="B144" s="375"/>
      <c r="C144" s="374"/>
      <c r="D144" s="11" t="s">
        <v>12</v>
      </c>
      <c r="E144" s="12" t="s">
        <v>1</v>
      </c>
      <c r="F144" s="10" t="s">
        <v>12</v>
      </c>
      <c r="G144" s="9" t="s">
        <v>1</v>
      </c>
      <c r="H144" s="11" t="s">
        <v>12</v>
      </c>
      <c r="I144" s="12" t="s">
        <v>1</v>
      </c>
      <c r="J144" s="13" t="s">
        <v>12</v>
      </c>
      <c r="K144" s="9" t="s">
        <v>1</v>
      </c>
      <c r="L144" s="339"/>
    </row>
    <row r="145" spans="1:12" ht="12.75">
      <c r="A145" s="16" t="str">
        <f>Protokolas!A145</f>
        <v>Ariogala</v>
      </c>
      <c r="B145" s="112" t="str">
        <f>Protokolas!B145</f>
        <v>Justė Valavičiūtė</v>
      </c>
      <c r="C145" s="59">
        <f>Protokolas!C145</f>
        <v>0</v>
      </c>
      <c r="D145" s="57">
        <f>Protokolas!D145</f>
        <v>8.56</v>
      </c>
      <c r="E145" s="19">
        <f>Protokolas!E145</f>
        <v>92</v>
      </c>
      <c r="F145" s="20"/>
      <c r="G145" s="21"/>
      <c r="H145" s="18">
        <f>Protokolas!H145</f>
        <v>25</v>
      </c>
      <c r="I145" s="19">
        <f>Protokolas!I145</f>
        <v>33</v>
      </c>
      <c r="J145" s="22"/>
      <c r="K145" s="21"/>
      <c r="L145" s="60">
        <f aca="true" t="shared" si="10" ref="L145:L150">SUM(E145+G145+I145+K145)</f>
        <v>125</v>
      </c>
    </row>
    <row r="146" spans="1:12" ht="12.75">
      <c r="A146" s="23">
        <f>Protokolas!A146</f>
        <v>0</v>
      </c>
      <c r="B146" s="113" t="str">
        <f>Protokolas!B146</f>
        <v>Gintarė Masaitytė</v>
      </c>
      <c r="C146" s="7">
        <f>Protokolas!C146</f>
        <v>0</v>
      </c>
      <c r="D146" s="56">
        <f>Protokolas!D146</f>
        <v>9.17</v>
      </c>
      <c r="E146" s="19">
        <f>Protokolas!E146</f>
        <v>72</v>
      </c>
      <c r="F146" s="27"/>
      <c r="G146" s="21"/>
      <c r="H146" s="26">
        <f>Protokolas!H146</f>
        <v>34.8</v>
      </c>
      <c r="I146" s="19">
        <f>Protokolas!I146</f>
        <v>52</v>
      </c>
      <c r="J146" s="28"/>
      <c r="K146" s="21"/>
      <c r="L146" s="24">
        <f t="shared" si="10"/>
        <v>124</v>
      </c>
    </row>
    <row r="147" spans="1:12" ht="12.75">
      <c r="A147" s="23">
        <f>Protokolas!A147</f>
        <v>0</v>
      </c>
      <c r="B147" s="113" t="str">
        <f>Protokolas!B147</f>
        <v>Kornelija Rimkutė</v>
      </c>
      <c r="C147" s="7">
        <f>Protokolas!C147</f>
        <v>0</v>
      </c>
      <c r="D147" s="56">
        <f>Protokolas!D147</f>
        <v>8.91</v>
      </c>
      <c r="E147" s="19">
        <f>Protokolas!E147</f>
        <v>78</v>
      </c>
      <c r="F147" s="27"/>
      <c r="G147" s="21"/>
      <c r="H147" s="26">
        <f>Protokolas!H147</f>
        <v>30</v>
      </c>
      <c r="I147" s="19">
        <f>Protokolas!I147</f>
        <v>43</v>
      </c>
      <c r="J147" s="28"/>
      <c r="K147" s="21"/>
      <c r="L147" s="24">
        <f t="shared" si="10"/>
        <v>121</v>
      </c>
    </row>
    <row r="148" spans="1:12" ht="12.75">
      <c r="A148" s="23">
        <f>Protokolas!A148</f>
        <v>0</v>
      </c>
      <c r="B148" s="113" t="str">
        <f>Protokolas!B148</f>
        <v>Austėja Venslauskaitė</v>
      </c>
      <c r="C148" s="7">
        <f>Protokolas!C148</f>
        <v>0</v>
      </c>
      <c r="D148" s="56">
        <f>Protokolas!D148</f>
        <v>8.78</v>
      </c>
      <c r="E148" s="19">
        <f>Protokolas!E148</f>
        <v>85</v>
      </c>
      <c r="F148" s="27"/>
      <c r="G148" s="21"/>
      <c r="H148" s="26">
        <f>Protokolas!H148</f>
        <v>27</v>
      </c>
      <c r="I148" s="19">
        <f>Protokolas!I148</f>
        <v>37</v>
      </c>
      <c r="J148" s="28"/>
      <c r="K148" s="21"/>
      <c r="L148" s="24">
        <f t="shared" si="10"/>
        <v>122</v>
      </c>
    </row>
    <row r="149" spans="1:12" ht="12.75">
      <c r="A149" s="23">
        <f>Protokolas!A149</f>
        <v>0</v>
      </c>
      <c r="B149" s="113" t="str">
        <f>Protokolas!B149</f>
        <v>Justė Venckutė</v>
      </c>
      <c r="C149" s="7">
        <f>Protokolas!C149</f>
        <v>0</v>
      </c>
      <c r="D149" s="56">
        <f>Protokolas!D149</f>
        <v>9.01</v>
      </c>
      <c r="E149" s="19">
        <f>Protokolas!E149</f>
        <v>75</v>
      </c>
      <c r="F149" s="27"/>
      <c r="G149" s="21"/>
      <c r="H149" s="26">
        <f>Protokolas!H149</f>
        <v>42.1</v>
      </c>
      <c r="I149" s="19">
        <f>Protokolas!I149</f>
        <v>67</v>
      </c>
      <c r="J149" s="28"/>
      <c r="K149" s="21"/>
      <c r="L149" s="24">
        <f t="shared" si="10"/>
        <v>142</v>
      </c>
    </row>
    <row r="150" spans="1:12" ht="13.5" thickBot="1">
      <c r="A150" s="29">
        <f>Protokolas!A150</f>
        <v>0</v>
      </c>
      <c r="B150" s="114" t="str">
        <f>Protokolas!B150</f>
        <v>Monika Siautilaitė</v>
      </c>
      <c r="C150" s="8">
        <f>Protokolas!C150</f>
        <v>0</v>
      </c>
      <c r="D150" s="58">
        <f>Protokolas!D150</f>
        <v>8.18</v>
      </c>
      <c r="E150" s="33">
        <f>Protokolas!E150</f>
        <v>107</v>
      </c>
      <c r="F150" s="34"/>
      <c r="G150" s="35"/>
      <c r="H150" s="32">
        <f>Protokolas!H150</f>
        <v>48.5</v>
      </c>
      <c r="I150" s="35">
        <f>Protokolas!I150</f>
        <v>80</v>
      </c>
      <c r="J150" s="36"/>
      <c r="K150" s="21"/>
      <c r="L150" s="30">
        <f t="shared" si="10"/>
        <v>187</v>
      </c>
    </row>
    <row r="151" spans="1:12" ht="13.5" thickBot="1">
      <c r="A151" s="1"/>
      <c r="B151" s="1"/>
      <c r="C151" s="1"/>
      <c r="D151" s="37"/>
      <c r="E151" s="37"/>
      <c r="F151" s="37"/>
      <c r="G151" s="37"/>
      <c r="H151" s="364" t="s">
        <v>22</v>
      </c>
      <c r="I151" s="365"/>
      <c r="J151" s="365"/>
      <c r="K151" s="366"/>
      <c r="L151" s="62">
        <f>SUM(L145:L150)-MIN(L145:L150)</f>
        <v>700</v>
      </c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50"/>
      <c r="B154" s="368">
        <f>Protokolas!$B$154</f>
        <v>0</v>
      </c>
      <c r="C154" s="369"/>
      <c r="D154" s="369"/>
      <c r="E154" s="369"/>
      <c r="F154" s="369"/>
      <c r="G154" s="369"/>
      <c r="H154" s="369"/>
      <c r="I154" s="369"/>
      <c r="J154" s="369"/>
      <c r="K154" s="370"/>
      <c r="L154" s="50" t="e">
        <f>$L$164</f>
        <v>#N/A</v>
      </c>
    </row>
    <row r="155" spans="1:12" ht="13.5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336" t="s">
        <v>15</v>
      </c>
      <c r="B156" s="338" t="s">
        <v>8</v>
      </c>
      <c r="C156" s="340" t="s">
        <v>14</v>
      </c>
      <c r="D156" s="342" t="s">
        <v>4</v>
      </c>
      <c r="E156" s="343"/>
      <c r="F156" s="346" t="s">
        <v>3</v>
      </c>
      <c r="G156" s="347"/>
      <c r="H156" s="342" t="s">
        <v>9</v>
      </c>
      <c r="I156" s="343"/>
      <c r="J156" s="348" t="s">
        <v>5</v>
      </c>
      <c r="K156" s="349"/>
      <c r="L156" s="338" t="s">
        <v>10</v>
      </c>
    </row>
    <row r="157" spans="1:12" ht="13.5" thickBot="1">
      <c r="A157" s="337"/>
      <c r="B157" s="339"/>
      <c r="C157" s="341"/>
      <c r="D157" s="11" t="s">
        <v>12</v>
      </c>
      <c r="E157" s="12" t="s">
        <v>1</v>
      </c>
      <c r="F157" s="10" t="s">
        <v>12</v>
      </c>
      <c r="G157" s="9" t="s">
        <v>1</v>
      </c>
      <c r="H157" s="11" t="s">
        <v>12</v>
      </c>
      <c r="I157" s="12" t="s">
        <v>1</v>
      </c>
      <c r="J157" s="13" t="s">
        <v>12</v>
      </c>
      <c r="K157" s="9" t="s">
        <v>1</v>
      </c>
      <c r="L157" s="339"/>
    </row>
    <row r="158" spans="1:12" ht="12.75">
      <c r="A158" s="16">
        <f>Protokolas!A158</f>
        <v>0</v>
      </c>
      <c r="B158" s="106">
        <f>Protokolas!B158</f>
        <v>0</v>
      </c>
      <c r="C158" s="53">
        <f>Protokolas!C158</f>
        <v>0</v>
      </c>
      <c r="D158" s="44">
        <f>Protokolas!D158</f>
        <v>0</v>
      </c>
      <c r="E158" s="19" t="e">
        <f>Protokolas!E158</f>
        <v>#N/A</v>
      </c>
      <c r="F158" s="20"/>
      <c r="G158" s="21"/>
      <c r="H158" s="18">
        <f>Protokolas!H158</f>
        <v>0</v>
      </c>
      <c r="I158" s="19" t="e">
        <f>Protokolas!I158</f>
        <v>#N/A</v>
      </c>
      <c r="J158" s="22"/>
      <c r="K158" s="21"/>
      <c r="L158" s="60" t="e">
        <f aca="true" t="shared" si="11" ref="L158:L163">SUM(E158+G158+I158+K158)</f>
        <v>#N/A</v>
      </c>
    </row>
    <row r="159" spans="1:12" ht="12.75">
      <c r="A159" s="23">
        <f>Protokolas!A159</f>
        <v>0</v>
      </c>
      <c r="B159" s="107">
        <f>Protokolas!B159</f>
        <v>0</v>
      </c>
      <c r="C159" s="54">
        <f>Protokolas!C159</f>
        <v>0</v>
      </c>
      <c r="D159" s="45">
        <f>Protokolas!D159</f>
        <v>0</v>
      </c>
      <c r="E159" s="19" t="e">
        <f>Protokolas!E159</f>
        <v>#N/A</v>
      </c>
      <c r="F159" s="27"/>
      <c r="G159" s="21"/>
      <c r="H159" s="26">
        <f>Protokolas!H159</f>
        <v>0</v>
      </c>
      <c r="I159" s="19" t="e">
        <f>Protokolas!I159</f>
        <v>#N/A</v>
      </c>
      <c r="J159" s="28"/>
      <c r="K159" s="21"/>
      <c r="L159" s="24" t="e">
        <f t="shared" si="11"/>
        <v>#N/A</v>
      </c>
    </row>
    <row r="160" spans="1:12" ht="12.75">
      <c r="A160" s="23">
        <f>Protokolas!A160</f>
        <v>0</v>
      </c>
      <c r="B160" s="107">
        <f>Protokolas!B160</f>
        <v>0</v>
      </c>
      <c r="C160" s="54">
        <f>Protokolas!C160</f>
        <v>0</v>
      </c>
      <c r="D160" s="45">
        <f>Protokolas!D160</f>
        <v>0</v>
      </c>
      <c r="E160" s="19" t="e">
        <f>Protokolas!E160</f>
        <v>#N/A</v>
      </c>
      <c r="F160" s="27"/>
      <c r="G160" s="21"/>
      <c r="H160" s="26">
        <f>Protokolas!H160</f>
        <v>0</v>
      </c>
      <c r="I160" s="19" t="e">
        <f>Protokolas!I160</f>
        <v>#N/A</v>
      </c>
      <c r="J160" s="28"/>
      <c r="K160" s="21"/>
      <c r="L160" s="24" t="e">
        <f t="shared" si="11"/>
        <v>#N/A</v>
      </c>
    </row>
    <row r="161" spans="1:12" ht="12.75">
      <c r="A161" s="23">
        <f>Protokolas!A161</f>
        <v>0</v>
      </c>
      <c r="B161" s="107">
        <f>Protokolas!B161</f>
        <v>0</v>
      </c>
      <c r="C161" s="54">
        <f>Protokolas!C161</f>
        <v>0</v>
      </c>
      <c r="D161" s="45">
        <f>Protokolas!D161</f>
        <v>0</v>
      </c>
      <c r="E161" s="19" t="e">
        <f>Protokolas!E161</f>
        <v>#N/A</v>
      </c>
      <c r="F161" s="27"/>
      <c r="G161" s="21"/>
      <c r="H161" s="26">
        <f>Protokolas!H161</f>
        <v>0</v>
      </c>
      <c r="I161" s="19" t="e">
        <f>Protokolas!I161</f>
        <v>#N/A</v>
      </c>
      <c r="J161" s="28"/>
      <c r="K161" s="21"/>
      <c r="L161" s="24" t="e">
        <f t="shared" si="11"/>
        <v>#N/A</v>
      </c>
    </row>
    <row r="162" spans="1:12" ht="12.75">
      <c r="A162" s="23">
        <f>Protokolas!A162</f>
        <v>0</v>
      </c>
      <c r="B162" s="107">
        <f>Protokolas!B162</f>
        <v>0</v>
      </c>
      <c r="C162" s="54">
        <f>Protokolas!C162</f>
        <v>0</v>
      </c>
      <c r="D162" s="45">
        <f>Protokolas!D162</f>
        <v>0</v>
      </c>
      <c r="E162" s="19" t="e">
        <f>Protokolas!E162</f>
        <v>#N/A</v>
      </c>
      <c r="F162" s="27"/>
      <c r="G162" s="21"/>
      <c r="H162" s="26">
        <f>Protokolas!H162</f>
        <v>0</v>
      </c>
      <c r="I162" s="19" t="e">
        <f>Protokolas!I162</f>
        <v>#N/A</v>
      </c>
      <c r="J162" s="28"/>
      <c r="K162" s="21"/>
      <c r="L162" s="24" t="e">
        <f t="shared" si="11"/>
        <v>#N/A</v>
      </c>
    </row>
    <row r="163" spans="1:12" ht="13.5" thickBot="1">
      <c r="A163" s="29">
        <f>Protokolas!A163</f>
        <v>0</v>
      </c>
      <c r="B163" s="108">
        <f>Protokolas!B163</f>
        <v>0</v>
      </c>
      <c r="C163" s="55">
        <f>Protokolas!C163</f>
        <v>0</v>
      </c>
      <c r="D163" s="46">
        <f>Protokolas!D163</f>
        <v>0</v>
      </c>
      <c r="E163" s="33" t="e">
        <f>Protokolas!E163</f>
        <v>#N/A</v>
      </c>
      <c r="F163" s="34"/>
      <c r="G163" s="35"/>
      <c r="H163" s="32">
        <f>Protokolas!H163</f>
        <v>0</v>
      </c>
      <c r="I163" s="35" t="e">
        <f>Protokolas!I163</f>
        <v>#N/A</v>
      </c>
      <c r="J163" s="36"/>
      <c r="K163" s="21"/>
      <c r="L163" s="30" t="e">
        <f t="shared" si="11"/>
        <v>#N/A</v>
      </c>
    </row>
    <row r="164" spans="1:12" ht="13.5" thickBot="1">
      <c r="A164" s="1"/>
      <c r="B164" s="1"/>
      <c r="C164" s="1"/>
      <c r="D164" s="37"/>
      <c r="E164" s="37"/>
      <c r="F164" s="37"/>
      <c r="G164" s="37"/>
      <c r="H164" s="364" t="s">
        <v>22</v>
      </c>
      <c r="I164" s="365"/>
      <c r="J164" s="365"/>
      <c r="K164" s="366"/>
      <c r="L164" s="62" t="e">
        <f>SUM(L158:L163)-MIN(L158:L163)</f>
        <v>#N/A</v>
      </c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50"/>
      <c r="B167" s="368">
        <f>Protokolas!$B$167</f>
        <v>0</v>
      </c>
      <c r="C167" s="369"/>
      <c r="D167" s="369"/>
      <c r="E167" s="369"/>
      <c r="F167" s="369"/>
      <c r="G167" s="369"/>
      <c r="H167" s="369"/>
      <c r="I167" s="369"/>
      <c r="J167" s="369"/>
      <c r="K167" s="370"/>
      <c r="L167" s="50" t="e">
        <f>$L$177</f>
        <v>#N/A</v>
      </c>
    </row>
    <row r="168" spans="1:12" ht="13.5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336" t="s">
        <v>15</v>
      </c>
      <c r="B169" s="338" t="s">
        <v>8</v>
      </c>
      <c r="C169" s="340" t="s">
        <v>14</v>
      </c>
      <c r="D169" s="342" t="s">
        <v>4</v>
      </c>
      <c r="E169" s="343"/>
      <c r="F169" s="346" t="s">
        <v>3</v>
      </c>
      <c r="G169" s="347"/>
      <c r="H169" s="342" t="s">
        <v>9</v>
      </c>
      <c r="I169" s="343"/>
      <c r="J169" s="348" t="s">
        <v>5</v>
      </c>
      <c r="K169" s="349"/>
      <c r="L169" s="338" t="s">
        <v>10</v>
      </c>
    </row>
    <row r="170" spans="1:12" ht="13.5" thickBot="1">
      <c r="A170" s="337"/>
      <c r="B170" s="339"/>
      <c r="C170" s="341"/>
      <c r="D170" s="11" t="s">
        <v>12</v>
      </c>
      <c r="E170" s="12" t="s">
        <v>1</v>
      </c>
      <c r="F170" s="10" t="s">
        <v>12</v>
      </c>
      <c r="G170" s="9" t="s">
        <v>1</v>
      </c>
      <c r="H170" s="11" t="s">
        <v>12</v>
      </c>
      <c r="I170" s="12" t="s">
        <v>1</v>
      </c>
      <c r="J170" s="13" t="s">
        <v>12</v>
      </c>
      <c r="K170" s="9" t="s">
        <v>1</v>
      </c>
      <c r="L170" s="339"/>
    </row>
    <row r="171" spans="1:12" ht="12.75">
      <c r="A171" s="16">
        <f>Protokolas!A171</f>
        <v>0</v>
      </c>
      <c r="B171" s="106">
        <f>Protokolas!B171</f>
        <v>0</v>
      </c>
      <c r="C171" s="53">
        <f>Protokolas!C171</f>
        <v>0</v>
      </c>
      <c r="D171" s="44">
        <f>Protokolas!D171</f>
        <v>0</v>
      </c>
      <c r="E171" s="19" t="e">
        <f>Protokolas!E171</f>
        <v>#N/A</v>
      </c>
      <c r="F171" s="20"/>
      <c r="G171" s="21"/>
      <c r="H171" s="18">
        <f>Protokolas!H171</f>
        <v>0</v>
      </c>
      <c r="I171" s="19" t="e">
        <f>Protokolas!I171</f>
        <v>#N/A</v>
      </c>
      <c r="J171" s="22"/>
      <c r="K171" s="21"/>
      <c r="L171" s="60" t="e">
        <f aca="true" t="shared" si="12" ref="L171:L176">SUM(E171+G171+I171+K171)</f>
        <v>#N/A</v>
      </c>
    </row>
    <row r="172" spans="1:12" ht="12.75">
      <c r="A172" s="23">
        <f>Protokolas!A172</f>
        <v>0</v>
      </c>
      <c r="B172" s="107">
        <f>Protokolas!B172</f>
        <v>0</v>
      </c>
      <c r="C172" s="54">
        <f>Protokolas!C172</f>
        <v>0</v>
      </c>
      <c r="D172" s="45">
        <f>Protokolas!D172</f>
        <v>0</v>
      </c>
      <c r="E172" s="19" t="e">
        <f>Protokolas!E172</f>
        <v>#N/A</v>
      </c>
      <c r="F172" s="27"/>
      <c r="G172" s="21"/>
      <c r="H172" s="26">
        <f>Protokolas!H172</f>
        <v>0</v>
      </c>
      <c r="I172" s="19" t="e">
        <f>Protokolas!I172</f>
        <v>#N/A</v>
      </c>
      <c r="J172" s="28"/>
      <c r="K172" s="21"/>
      <c r="L172" s="24" t="e">
        <f t="shared" si="12"/>
        <v>#N/A</v>
      </c>
    </row>
    <row r="173" spans="1:12" ht="12.75">
      <c r="A173" s="23">
        <f>Protokolas!A173</f>
        <v>0</v>
      </c>
      <c r="B173" s="107">
        <f>Protokolas!B173</f>
        <v>0</v>
      </c>
      <c r="C173" s="54">
        <f>Protokolas!C173</f>
        <v>0</v>
      </c>
      <c r="D173" s="45">
        <f>Protokolas!D173</f>
        <v>0</v>
      </c>
      <c r="E173" s="19" t="e">
        <f>Protokolas!E173</f>
        <v>#N/A</v>
      </c>
      <c r="F173" s="27"/>
      <c r="G173" s="21"/>
      <c r="H173" s="26">
        <f>Protokolas!H173</f>
        <v>0</v>
      </c>
      <c r="I173" s="19" t="e">
        <f>Protokolas!I173</f>
        <v>#N/A</v>
      </c>
      <c r="J173" s="28"/>
      <c r="K173" s="21"/>
      <c r="L173" s="24" t="e">
        <f t="shared" si="12"/>
        <v>#N/A</v>
      </c>
    </row>
    <row r="174" spans="1:12" ht="12.75">
      <c r="A174" s="23">
        <f>Protokolas!A174</f>
        <v>0</v>
      </c>
      <c r="B174" s="107">
        <f>Protokolas!B174</f>
        <v>0</v>
      </c>
      <c r="C174" s="54">
        <f>Protokolas!C174</f>
        <v>0</v>
      </c>
      <c r="D174" s="45">
        <f>Protokolas!D174</f>
        <v>0</v>
      </c>
      <c r="E174" s="19" t="e">
        <f>Protokolas!E174</f>
        <v>#N/A</v>
      </c>
      <c r="F174" s="27"/>
      <c r="G174" s="21"/>
      <c r="H174" s="26">
        <f>Protokolas!H174</f>
        <v>0</v>
      </c>
      <c r="I174" s="19" t="e">
        <f>Protokolas!I174</f>
        <v>#N/A</v>
      </c>
      <c r="J174" s="28"/>
      <c r="K174" s="21"/>
      <c r="L174" s="24" t="e">
        <f t="shared" si="12"/>
        <v>#N/A</v>
      </c>
    </row>
    <row r="175" spans="1:12" ht="12.75">
      <c r="A175" s="23">
        <f>Protokolas!A175</f>
        <v>0</v>
      </c>
      <c r="B175" s="107">
        <f>Protokolas!B175</f>
        <v>0</v>
      </c>
      <c r="C175" s="54">
        <f>Protokolas!C175</f>
        <v>0</v>
      </c>
      <c r="D175" s="45">
        <f>Protokolas!D175</f>
        <v>0</v>
      </c>
      <c r="E175" s="19" t="e">
        <f>Protokolas!E175</f>
        <v>#N/A</v>
      </c>
      <c r="F175" s="27"/>
      <c r="G175" s="21"/>
      <c r="H175" s="26">
        <f>Protokolas!H175</f>
        <v>0</v>
      </c>
      <c r="I175" s="19" t="e">
        <f>Protokolas!I175</f>
        <v>#N/A</v>
      </c>
      <c r="J175" s="28"/>
      <c r="K175" s="21"/>
      <c r="L175" s="24" t="e">
        <f t="shared" si="12"/>
        <v>#N/A</v>
      </c>
    </row>
    <row r="176" spans="1:12" ht="13.5" thickBot="1">
      <c r="A176" s="29">
        <f>Protokolas!A176</f>
        <v>0</v>
      </c>
      <c r="B176" s="108">
        <f>Protokolas!B176</f>
        <v>0</v>
      </c>
      <c r="C176" s="55">
        <f>Protokolas!C176</f>
        <v>0</v>
      </c>
      <c r="D176" s="46">
        <f>Protokolas!D176</f>
        <v>0</v>
      </c>
      <c r="E176" s="33" t="e">
        <f>Protokolas!E176</f>
        <v>#N/A</v>
      </c>
      <c r="F176" s="34"/>
      <c r="G176" s="35"/>
      <c r="H176" s="32">
        <f>Protokolas!H176</f>
        <v>0</v>
      </c>
      <c r="I176" s="35" t="e">
        <f>Protokolas!I176</f>
        <v>#N/A</v>
      </c>
      <c r="J176" s="36"/>
      <c r="K176" s="21"/>
      <c r="L176" s="30" t="e">
        <f t="shared" si="12"/>
        <v>#N/A</v>
      </c>
    </row>
    <row r="177" spans="1:12" ht="13.5" thickBot="1">
      <c r="A177" s="1"/>
      <c r="B177" s="1"/>
      <c r="C177" s="1"/>
      <c r="D177" s="37"/>
      <c r="E177" s="37"/>
      <c r="F177" s="37"/>
      <c r="G177" s="37"/>
      <c r="H177" s="364" t="s">
        <v>22</v>
      </c>
      <c r="I177" s="365"/>
      <c r="J177" s="365"/>
      <c r="K177" s="366"/>
      <c r="L177" s="62" t="e">
        <f>SUM(L171:L176)-MIN(L171:L176)</f>
        <v>#N/A</v>
      </c>
    </row>
    <row r="178" spans="1:12" ht="12.75">
      <c r="A178" s="38"/>
      <c r="B178" s="38"/>
      <c r="C178" s="38"/>
      <c r="D178" s="38"/>
      <c r="E178" s="38"/>
      <c r="F178" s="38"/>
      <c r="G178" s="38"/>
      <c r="H178" s="38"/>
      <c r="I178" s="38"/>
      <c r="J178" s="39"/>
      <c r="K178" s="38"/>
      <c r="L178" s="38"/>
    </row>
    <row r="179" spans="1:12" ht="12.75">
      <c r="A179" s="38"/>
      <c r="B179" s="38"/>
      <c r="C179" s="38"/>
      <c r="D179" s="38"/>
      <c r="E179" s="38"/>
      <c r="F179" s="38"/>
      <c r="G179" s="38"/>
      <c r="H179" s="38"/>
      <c r="I179" s="38"/>
      <c r="J179" s="39"/>
      <c r="K179" s="38"/>
      <c r="L179" s="38"/>
    </row>
    <row r="180" spans="1:12" ht="12.75">
      <c r="A180" s="50"/>
      <c r="B180" s="368">
        <f>Protokolas!$B$180</f>
        <v>0</v>
      </c>
      <c r="C180" s="369"/>
      <c r="D180" s="369"/>
      <c r="E180" s="369"/>
      <c r="F180" s="369"/>
      <c r="G180" s="369"/>
      <c r="H180" s="369"/>
      <c r="I180" s="369"/>
      <c r="J180" s="369"/>
      <c r="K180" s="370"/>
      <c r="L180" s="50" t="e">
        <f>$L$190</f>
        <v>#N/A</v>
      </c>
    </row>
    <row r="181" spans="1:12" ht="13.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336" t="s">
        <v>15</v>
      </c>
      <c r="B182" s="338" t="s">
        <v>8</v>
      </c>
      <c r="C182" s="340" t="s">
        <v>14</v>
      </c>
      <c r="D182" s="342" t="s">
        <v>4</v>
      </c>
      <c r="E182" s="343"/>
      <c r="F182" s="346" t="s">
        <v>3</v>
      </c>
      <c r="G182" s="347"/>
      <c r="H182" s="342" t="s">
        <v>9</v>
      </c>
      <c r="I182" s="343"/>
      <c r="J182" s="348" t="s">
        <v>5</v>
      </c>
      <c r="K182" s="349"/>
      <c r="L182" s="338" t="s">
        <v>10</v>
      </c>
    </row>
    <row r="183" spans="1:12" ht="13.5" thickBot="1">
      <c r="A183" s="337"/>
      <c r="B183" s="339"/>
      <c r="C183" s="341"/>
      <c r="D183" s="11" t="s">
        <v>12</v>
      </c>
      <c r="E183" s="12" t="s">
        <v>1</v>
      </c>
      <c r="F183" s="10" t="s">
        <v>12</v>
      </c>
      <c r="G183" s="9" t="s">
        <v>1</v>
      </c>
      <c r="H183" s="11" t="s">
        <v>12</v>
      </c>
      <c r="I183" s="12" t="s">
        <v>1</v>
      </c>
      <c r="J183" s="13" t="s">
        <v>12</v>
      </c>
      <c r="K183" s="9" t="s">
        <v>1</v>
      </c>
      <c r="L183" s="339"/>
    </row>
    <row r="184" spans="1:12" ht="12.75">
      <c r="A184" s="16">
        <f>Protokolas!A184</f>
        <v>0</v>
      </c>
      <c r="B184" s="106">
        <f>Protokolas!B184</f>
        <v>0</v>
      </c>
      <c r="C184" s="53">
        <f>Protokolas!C184</f>
        <v>0</v>
      </c>
      <c r="D184" s="44">
        <f>Protokolas!D184</f>
        <v>0</v>
      </c>
      <c r="E184" s="19" t="e">
        <f>Protokolas!E184</f>
        <v>#N/A</v>
      </c>
      <c r="F184" s="20"/>
      <c r="G184" s="21"/>
      <c r="H184" s="18">
        <f>Protokolas!H184</f>
        <v>0</v>
      </c>
      <c r="I184" s="19" t="e">
        <f>Protokolas!I184</f>
        <v>#N/A</v>
      </c>
      <c r="J184" s="22"/>
      <c r="K184" s="21"/>
      <c r="L184" s="60" t="e">
        <f aca="true" t="shared" si="13" ref="L184:L189">SUM(E184+G184+I184+K184)</f>
        <v>#N/A</v>
      </c>
    </row>
    <row r="185" spans="1:12" ht="12.75">
      <c r="A185" s="23">
        <f>Protokolas!A185</f>
        <v>0</v>
      </c>
      <c r="B185" s="107">
        <f>Protokolas!B185</f>
        <v>0</v>
      </c>
      <c r="C185" s="54">
        <f>Protokolas!C185</f>
        <v>0</v>
      </c>
      <c r="D185" s="45">
        <f>Protokolas!D185</f>
        <v>0</v>
      </c>
      <c r="E185" s="19" t="e">
        <f>Protokolas!E185</f>
        <v>#N/A</v>
      </c>
      <c r="F185" s="27"/>
      <c r="G185" s="21"/>
      <c r="H185" s="26">
        <f>Protokolas!H185</f>
        <v>0</v>
      </c>
      <c r="I185" s="19" t="e">
        <f>Protokolas!I185</f>
        <v>#N/A</v>
      </c>
      <c r="J185" s="28"/>
      <c r="K185" s="21"/>
      <c r="L185" s="24" t="e">
        <f t="shared" si="13"/>
        <v>#N/A</v>
      </c>
    </row>
    <row r="186" spans="1:12" ht="12.75">
      <c r="A186" s="23">
        <f>Protokolas!A186</f>
        <v>0</v>
      </c>
      <c r="B186" s="107">
        <f>Protokolas!B186</f>
        <v>0</v>
      </c>
      <c r="C186" s="54">
        <f>Protokolas!C186</f>
        <v>0</v>
      </c>
      <c r="D186" s="45">
        <f>Protokolas!D186</f>
        <v>0</v>
      </c>
      <c r="E186" s="19" t="e">
        <f>Protokolas!E186</f>
        <v>#N/A</v>
      </c>
      <c r="F186" s="27"/>
      <c r="G186" s="21"/>
      <c r="H186" s="26">
        <f>Protokolas!H186</f>
        <v>0</v>
      </c>
      <c r="I186" s="19" t="e">
        <f>Protokolas!I186</f>
        <v>#N/A</v>
      </c>
      <c r="J186" s="28"/>
      <c r="K186" s="21"/>
      <c r="L186" s="24" t="e">
        <f t="shared" si="13"/>
        <v>#N/A</v>
      </c>
    </row>
    <row r="187" spans="1:12" ht="12.75">
      <c r="A187" s="23">
        <f>Protokolas!A187</f>
        <v>0</v>
      </c>
      <c r="B187" s="107">
        <f>Protokolas!B187</f>
        <v>0</v>
      </c>
      <c r="C187" s="54">
        <f>Protokolas!C187</f>
        <v>0</v>
      </c>
      <c r="D187" s="45">
        <f>Protokolas!D187</f>
        <v>0</v>
      </c>
      <c r="E187" s="19" t="e">
        <f>Protokolas!E187</f>
        <v>#N/A</v>
      </c>
      <c r="F187" s="27"/>
      <c r="G187" s="21"/>
      <c r="H187" s="26">
        <f>Protokolas!H187</f>
        <v>0</v>
      </c>
      <c r="I187" s="19" t="e">
        <f>Protokolas!I187</f>
        <v>#N/A</v>
      </c>
      <c r="J187" s="28"/>
      <c r="K187" s="21"/>
      <c r="L187" s="24" t="e">
        <f t="shared" si="13"/>
        <v>#N/A</v>
      </c>
    </row>
    <row r="188" spans="1:12" ht="12.75">
      <c r="A188" s="23">
        <f>Protokolas!A188</f>
        <v>0</v>
      </c>
      <c r="B188" s="107">
        <f>Protokolas!B188</f>
        <v>0</v>
      </c>
      <c r="C188" s="54">
        <f>Protokolas!C188</f>
        <v>0</v>
      </c>
      <c r="D188" s="45">
        <f>Protokolas!D188</f>
        <v>0</v>
      </c>
      <c r="E188" s="19" t="e">
        <f>Protokolas!E188</f>
        <v>#N/A</v>
      </c>
      <c r="F188" s="27"/>
      <c r="G188" s="21"/>
      <c r="H188" s="26">
        <f>Protokolas!H188</f>
        <v>0</v>
      </c>
      <c r="I188" s="19" t="e">
        <f>Protokolas!I188</f>
        <v>#N/A</v>
      </c>
      <c r="J188" s="28"/>
      <c r="K188" s="21"/>
      <c r="L188" s="24" t="e">
        <f t="shared" si="13"/>
        <v>#N/A</v>
      </c>
    </row>
    <row r="189" spans="1:12" ht="13.5" thickBot="1">
      <c r="A189" s="29">
        <f>Protokolas!A189</f>
        <v>0</v>
      </c>
      <c r="B189" s="108">
        <f>Protokolas!B189</f>
        <v>0</v>
      </c>
      <c r="C189" s="55">
        <f>Protokolas!C189</f>
        <v>0</v>
      </c>
      <c r="D189" s="46">
        <f>Protokolas!D189</f>
        <v>0</v>
      </c>
      <c r="E189" s="33" t="e">
        <f>Protokolas!E189</f>
        <v>#N/A</v>
      </c>
      <c r="F189" s="34"/>
      <c r="G189" s="35"/>
      <c r="H189" s="32">
        <f>Protokolas!H189</f>
        <v>0</v>
      </c>
      <c r="I189" s="35" t="e">
        <f>Protokolas!I189</f>
        <v>#N/A</v>
      </c>
      <c r="J189" s="36"/>
      <c r="K189" s="21"/>
      <c r="L189" s="30" t="e">
        <f t="shared" si="13"/>
        <v>#N/A</v>
      </c>
    </row>
    <row r="190" spans="1:12" ht="13.5" thickBot="1">
      <c r="A190" s="1"/>
      <c r="B190" s="1"/>
      <c r="C190" s="1"/>
      <c r="D190" s="37"/>
      <c r="E190" s="37"/>
      <c r="F190" s="37"/>
      <c r="G190" s="37"/>
      <c r="H190" s="364" t="s">
        <v>22</v>
      </c>
      <c r="I190" s="365"/>
      <c r="J190" s="365"/>
      <c r="K190" s="366"/>
      <c r="L190" s="62" t="e">
        <f>SUM(L184:L189)-MIN(L184:L189)</f>
        <v>#N/A</v>
      </c>
    </row>
    <row r="191" spans="1:12" ht="12.75">
      <c r="A191" s="38"/>
      <c r="B191" s="38"/>
      <c r="C191" s="38"/>
      <c r="D191" s="38"/>
      <c r="E191" s="38"/>
      <c r="F191" s="38"/>
      <c r="G191" s="38"/>
      <c r="H191" s="38"/>
      <c r="I191" s="38"/>
      <c r="J191" s="39"/>
      <c r="K191" s="38"/>
      <c r="L191" s="38"/>
    </row>
    <row r="192" spans="1:12" ht="12.75">
      <c r="A192" s="38"/>
      <c r="B192" s="38"/>
      <c r="C192" s="38"/>
      <c r="D192" s="38"/>
      <c r="E192" s="38"/>
      <c r="F192" s="38"/>
      <c r="G192" s="38"/>
      <c r="H192" s="38"/>
      <c r="I192" s="38"/>
      <c r="J192" s="39"/>
      <c r="K192" s="38"/>
      <c r="L192" s="38"/>
    </row>
    <row r="193" spans="1:12" ht="12.75">
      <c r="A193" s="50"/>
      <c r="B193" s="368">
        <f>Protokolas!$B$193</f>
        <v>0</v>
      </c>
      <c r="C193" s="369"/>
      <c r="D193" s="369"/>
      <c r="E193" s="369"/>
      <c r="F193" s="369"/>
      <c r="G193" s="369"/>
      <c r="H193" s="369"/>
      <c r="I193" s="369"/>
      <c r="J193" s="369"/>
      <c r="K193" s="370"/>
      <c r="L193" s="50" t="e">
        <f>$L$203</f>
        <v>#N/A</v>
      </c>
    </row>
    <row r="194" spans="1:12" ht="13.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336" t="s">
        <v>15</v>
      </c>
      <c r="B195" s="338" t="s">
        <v>8</v>
      </c>
      <c r="C195" s="340" t="s">
        <v>14</v>
      </c>
      <c r="D195" s="342" t="s">
        <v>4</v>
      </c>
      <c r="E195" s="343"/>
      <c r="F195" s="346" t="s">
        <v>3</v>
      </c>
      <c r="G195" s="347"/>
      <c r="H195" s="342" t="s">
        <v>9</v>
      </c>
      <c r="I195" s="343"/>
      <c r="J195" s="348" t="s">
        <v>5</v>
      </c>
      <c r="K195" s="349"/>
      <c r="L195" s="338" t="s">
        <v>10</v>
      </c>
    </row>
    <row r="196" spans="1:12" ht="13.5" thickBot="1">
      <c r="A196" s="337"/>
      <c r="B196" s="339"/>
      <c r="C196" s="341"/>
      <c r="D196" s="11" t="s">
        <v>12</v>
      </c>
      <c r="E196" s="12" t="s">
        <v>1</v>
      </c>
      <c r="F196" s="10" t="s">
        <v>12</v>
      </c>
      <c r="G196" s="9" t="s">
        <v>1</v>
      </c>
      <c r="H196" s="11" t="s">
        <v>12</v>
      </c>
      <c r="I196" s="12" t="s">
        <v>1</v>
      </c>
      <c r="J196" s="13" t="s">
        <v>12</v>
      </c>
      <c r="K196" s="9" t="s">
        <v>1</v>
      </c>
      <c r="L196" s="339"/>
    </row>
    <row r="197" spans="1:12" ht="12.75">
      <c r="A197" s="16">
        <f>Protokolas!A197</f>
        <v>0</v>
      </c>
      <c r="B197" s="40">
        <f>Protokolas!B197</f>
        <v>0</v>
      </c>
      <c r="C197" s="17">
        <f>Protokolas!C197</f>
        <v>0</v>
      </c>
      <c r="D197" s="44">
        <f>Protokolas!D197</f>
        <v>0</v>
      </c>
      <c r="E197" s="19" t="e">
        <f>Protokolas!E197</f>
        <v>#N/A</v>
      </c>
      <c r="F197" s="20"/>
      <c r="G197" s="21"/>
      <c r="H197" s="18">
        <f>Protokolas!H197</f>
        <v>0</v>
      </c>
      <c r="I197" s="19" t="e">
        <f>Protokolas!I197</f>
        <v>#N/A</v>
      </c>
      <c r="J197" s="22"/>
      <c r="K197" s="21"/>
      <c r="L197" s="60" t="e">
        <f aca="true" t="shared" si="14" ref="L197:L202">SUM(E197+G197+I197+K197)</f>
        <v>#N/A</v>
      </c>
    </row>
    <row r="198" spans="1:12" ht="12.75">
      <c r="A198" s="23">
        <f>Protokolas!A198</f>
        <v>0</v>
      </c>
      <c r="B198" s="41">
        <f>Protokolas!B198</f>
        <v>0</v>
      </c>
      <c r="C198" s="25">
        <f>Protokolas!C198</f>
        <v>0</v>
      </c>
      <c r="D198" s="45">
        <f>Protokolas!D198</f>
        <v>0</v>
      </c>
      <c r="E198" s="19" t="e">
        <f>Protokolas!E198</f>
        <v>#N/A</v>
      </c>
      <c r="F198" s="27"/>
      <c r="G198" s="21"/>
      <c r="H198" s="26">
        <f>Protokolas!H198</f>
        <v>0</v>
      </c>
      <c r="I198" s="19" t="e">
        <f>Protokolas!I198</f>
        <v>#N/A</v>
      </c>
      <c r="J198" s="28"/>
      <c r="K198" s="21"/>
      <c r="L198" s="24" t="e">
        <f t="shared" si="14"/>
        <v>#N/A</v>
      </c>
    </row>
    <row r="199" spans="1:12" ht="12.75">
      <c r="A199" s="23">
        <f>Protokolas!A199</f>
        <v>0</v>
      </c>
      <c r="B199" s="41">
        <f>Protokolas!B199</f>
        <v>0</v>
      </c>
      <c r="C199" s="25">
        <f>Protokolas!C199</f>
        <v>0</v>
      </c>
      <c r="D199" s="45">
        <f>Protokolas!D199</f>
        <v>0</v>
      </c>
      <c r="E199" s="19" t="e">
        <f>Protokolas!E199</f>
        <v>#N/A</v>
      </c>
      <c r="F199" s="27"/>
      <c r="G199" s="21"/>
      <c r="H199" s="26">
        <f>Protokolas!H199</f>
        <v>0</v>
      </c>
      <c r="I199" s="19" t="e">
        <f>Protokolas!I199</f>
        <v>#N/A</v>
      </c>
      <c r="J199" s="28"/>
      <c r="K199" s="21"/>
      <c r="L199" s="24" t="e">
        <f t="shared" si="14"/>
        <v>#N/A</v>
      </c>
    </row>
    <row r="200" spans="1:12" ht="12.75">
      <c r="A200" s="23">
        <f>Protokolas!A200</f>
        <v>0</v>
      </c>
      <c r="B200" s="41">
        <f>Protokolas!B200</f>
        <v>0</v>
      </c>
      <c r="C200" s="25">
        <f>Protokolas!C200</f>
        <v>0</v>
      </c>
      <c r="D200" s="45">
        <f>Protokolas!D200</f>
        <v>0</v>
      </c>
      <c r="E200" s="19" t="e">
        <f>Protokolas!E200</f>
        <v>#N/A</v>
      </c>
      <c r="F200" s="27"/>
      <c r="G200" s="21"/>
      <c r="H200" s="26">
        <f>Protokolas!H200</f>
        <v>0</v>
      </c>
      <c r="I200" s="19" t="e">
        <f>Protokolas!I200</f>
        <v>#N/A</v>
      </c>
      <c r="J200" s="28"/>
      <c r="K200" s="21"/>
      <c r="L200" s="24" t="e">
        <f t="shared" si="14"/>
        <v>#N/A</v>
      </c>
    </row>
    <row r="201" spans="1:12" ht="12.75">
      <c r="A201" s="23">
        <f>Protokolas!A201</f>
        <v>0</v>
      </c>
      <c r="B201" s="41">
        <f>Protokolas!B201</f>
        <v>0</v>
      </c>
      <c r="C201" s="25">
        <f>Protokolas!C201</f>
        <v>0</v>
      </c>
      <c r="D201" s="45">
        <f>Protokolas!D201</f>
        <v>0</v>
      </c>
      <c r="E201" s="19" t="e">
        <f>Protokolas!E201</f>
        <v>#N/A</v>
      </c>
      <c r="F201" s="27"/>
      <c r="G201" s="21"/>
      <c r="H201" s="26">
        <f>Protokolas!H201</f>
        <v>0</v>
      </c>
      <c r="I201" s="19" t="e">
        <f>Protokolas!I201</f>
        <v>#N/A</v>
      </c>
      <c r="J201" s="28"/>
      <c r="K201" s="21"/>
      <c r="L201" s="24" t="e">
        <f t="shared" si="14"/>
        <v>#N/A</v>
      </c>
    </row>
    <row r="202" spans="1:12" ht="13.5" thickBot="1">
      <c r="A202" s="29">
        <f>Protokolas!A202</f>
        <v>0</v>
      </c>
      <c r="B202" s="42">
        <f>Protokolas!B202</f>
        <v>0</v>
      </c>
      <c r="C202" s="31">
        <f>Protokolas!C202</f>
        <v>0</v>
      </c>
      <c r="D202" s="46">
        <f>Protokolas!D202</f>
        <v>0</v>
      </c>
      <c r="E202" s="33" t="e">
        <f>Protokolas!E202</f>
        <v>#N/A</v>
      </c>
      <c r="F202" s="34"/>
      <c r="G202" s="35"/>
      <c r="H202" s="32">
        <f>Protokolas!H202</f>
        <v>0</v>
      </c>
      <c r="I202" s="35" t="e">
        <f>Protokolas!I202</f>
        <v>#N/A</v>
      </c>
      <c r="J202" s="36"/>
      <c r="K202" s="21"/>
      <c r="L202" s="30" t="e">
        <f t="shared" si="14"/>
        <v>#N/A</v>
      </c>
    </row>
    <row r="203" spans="1:12" ht="13.5" thickBot="1">
      <c r="A203" s="1"/>
      <c r="B203" s="1"/>
      <c r="C203" s="1"/>
      <c r="D203" s="37"/>
      <c r="E203" s="37"/>
      <c r="F203" s="37"/>
      <c r="G203" s="37"/>
      <c r="H203" s="364" t="s">
        <v>22</v>
      </c>
      <c r="I203" s="365"/>
      <c r="J203" s="365"/>
      <c r="K203" s="366"/>
      <c r="L203" s="62" t="e">
        <f>SUM(L197:L202)-MIN(L197:L202)</f>
        <v>#N/A</v>
      </c>
    </row>
    <row r="204" spans="1:12" ht="12.75">
      <c r="A204" s="38"/>
      <c r="B204" s="38"/>
      <c r="C204" s="38"/>
      <c r="D204" s="38"/>
      <c r="E204" s="38"/>
      <c r="F204" s="38"/>
      <c r="G204" s="38"/>
      <c r="H204" s="38"/>
      <c r="I204" s="38"/>
      <c r="J204" s="39"/>
      <c r="K204" s="38"/>
      <c r="L204" s="38"/>
    </row>
    <row r="205" spans="1:12" ht="12.75">
      <c r="A205" s="38"/>
      <c r="B205" s="38"/>
      <c r="C205" s="38"/>
      <c r="D205" s="38"/>
      <c r="E205" s="38"/>
      <c r="F205" s="38"/>
      <c r="G205" s="38"/>
      <c r="H205" s="38"/>
      <c r="I205" s="38"/>
      <c r="J205" s="39"/>
      <c r="K205" s="38"/>
      <c r="L205" s="38"/>
    </row>
    <row r="206" spans="1:12" ht="12.75">
      <c r="A206" s="50"/>
      <c r="B206" s="368">
        <f>Protokolas!$B$206</f>
        <v>0</v>
      </c>
      <c r="C206" s="369"/>
      <c r="D206" s="369"/>
      <c r="E206" s="369"/>
      <c r="F206" s="369"/>
      <c r="G206" s="369"/>
      <c r="H206" s="369"/>
      <c r="I206" s="369"/>
      <c r="J206" s="369"/>
      <c r="K206" s="370"/>
      <c r="L206" s="50" t="e">
        <f>$L$216</f>
        <v>#N/A</v>
      </c>
    </row>
    <row r="207" spans="1:12" ht="13.5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336" t="s">
        <v>15</v>
      </c>
      <c r="B208" s="338" t="s">
        <v>8</v>
      </c>
      <c r="C208" s="340" t="s">
        <v>14</v>
      </c>
      <c r="D208" s="342" t="s">
        <v>4</v>
      </c>
      <c r="E208" s="343"/>
      <c r="F208" s="346" t="s">
        <v>3</v>
      </c>
      <c r="G208" s="347"/>
      <c r="H208" s="342" t="s">
        <v>9</v>
      </c>
      <c r="I208" s="343"/>
      <c r="J208" s="348" t="s">
        <v>5</v>
      </c>
      <c r="K208" s="349"/>
      <c r="L208" s="338" t="s">
        <v>10</v>
      </c>
    </row>
    <row r="209" spans="1:12" ht="13.5" thickBot="1">
      <c r="A209" s="337"/>
      <c r="B209" s="339"/>
      <c r="C209" s="341"/>
      <c r="D209" s="11" t="s">
        <v>12</v>
      </c>
      <c r="E209" s="12" t="s">
        <v>1</v>
      </c>
      <c r="F209" s="10" t="s">
        <v>12</v>
      </c>
      <c r="G209" s="9" t="s">
        <v>1</v>
      </c>
      <c r="H209" s="11" t="s">
        <v>12</v>
      </c>
      <c r="I209" s="12" t="s">
        <v>1</v>
      </c>
      <c r="J209" s="13" t="s">
        <v>12</v>
      </c>
      <c r="K209" s="9" t="s">
        <v>1</v>
      </c>
      <c r="L209" s="339"/>
    </row>
    <row r="210" spans="1:12" ht="12.75">
      <c r="A210" s="16">
        <f>Protokolas!A210</f>
        <v>0</v>
      </c>
      <c r="B210" s="40">
        <f>Protokolas!B210</f>
        <v>0</v>
      </c>
      <c r="C210" s="17">
        <f>Protokolas!C210</f>
        <v>0</v>
      </c>
      <c r="D210" s="44">
        <f>Protokolas!D210</f>
        <v>0</v>
      </c>
      <c r="E210" s="19" t="e">
        <f>Protokolas!E210</f>
        <v>#N/A</v>
      </c>
      <c r="F210" s="20"/>
      <c r="G210" s="21"/>
      <c r="H210" s="18">
        <f>Protokolas!H210</f>
        <v>0</v>
      </c>
      <c r="I210" s="19" t="e">
        <f>Protokolas!I210</f>
        <v>#N/A</v>
      </c>
      <c r="J210" s="22"/>
      <c r="K210" s="21"/>
      <c r="L210" s="61" t="e">
        <f aca="true" t="shared" si="15" ref="L210:L215">SUM(E210+G210+I210+K210)</f>
        <v>#N/A</v>
      </c>
    </row>
    <row r="211" spans="1:12" ht="12.75">
      <c r="A211" s="23">
        <f>Protokolas!A211</f>
        <v>0</v>
      </c>
      <c r="B211" s="41">
        <f>Protokolas!B211</f>
        <v>0</v>
      </c>
      <c r="C211" s="25">
        <f>Protokolas!C211</f>
        <v>0</v>
      </c>
      <c r="D211" s="45">
        <f>Protokolas!D211</f>
        <v>0</v>
      </c>
      <c r="E211" s="19" t="e">
        <f>Protokolas!E211</f>
        <v>#N/A</v>
      </c>
      <c r="F211" s="27"/>
      <c r="G211" s="21"/>
      <c r="H211" s="26">
        <f>Protokolas!H211</f>
        <v>0</v>
      </c>
      <c r="I211" s="19" t="e">
        <f>Protokolas!I211</f>
        <v>#N/A</v>
      </c>
      <c r="J211" s="28"/>
      <c r="K211" s="21"/>
      <c r="L211" s="24" t="e">
        <f t="shared" si="15"/>
        <v>#N/A</v>
      </c>
    </row>
    <row r="212" spans="1:12" ht="12.75">
      <c r="A212" s="23">
        <f>Protokolas!A212</f>
        <v>0</v>
      </c>
      <c r="B212" s="41">
        <f>Protokolas!B212</f>
        <v>0</v>
      </c>
      <c r="C212" s="25">
        <f>Protokolas!C212</f>
        <v>0</v>
      </c>
      <c r="D212" s="45">
        <f>Protokolas!D212</f>
        <v>0</v>
      </c>
      <c r="E212" s="19" t="e">
        <f>Protokolas!E212</f>
        <v>#N/A</v>
      </c>
      <c r="F212" s="27"/>
      <c r="G212" s="21"/>
      <c r="H212" s="26">
        <f>Protokolas!H212</f>
        <v>0</v>
      </c>
      <c r="I212" s="19" t="e">
        <f>Protokolas!I212</f>
        <v>#N/A</v>
      </c>
      <c r="J212" s="28"/>
      <c r="K212" s="21"/>
      <c r="L212" s="24" t="e">
        <f t="shared" si="15"/>
        <v>#N/A</v>
      </c>
    </row>
    <row r="213" spans="1:12" ht="12.75">
      <c r="A213" s="23">
        <f>Protokolas!A213</f>
        <v>0</v>
      </c>
      <c r="B213" s="41">
        <f>Protokolas!B213</f>
        <v>0</v>
      </c>
      <c r="C213" s="25">
        <f>Protokolas!C213</f>
        <v>0</v>
      </c>
      <c r="D213" s="45">
        <f>Protokolas!D213</f>
        <v>0</v>
      </c>
      <c r="E213" s="19" t="e">
        <f>Protokolas!E213</f>
        <v>#N/A</v>
      </c>
      <c r="F213" s="27"/>
      <c r="G213" s="21"/>
      <c r="H213" s="26">
        <f>Protokolas!H213</f>
        <v>0</v>
      </c>
      <c r="I213" s="19" t="e">
        <f>Protokolas!I213</f>
        <v>#N/A</v>
      </c>
      <c r="J213" s="28"/>
      <c r="K213" s="21"/>
      <c r="L213" s="24" t="e">
        <f t="shared" si="15"/>
        <v>#N/A</v>
      </c>
    </row>
    <row r="214" spans="1:12" ht="12.75">
      <c r="A214" s="23">
        <f>Protokolas!A214</f>
        <v>0</v>
      </c>
      <c r="B214" s="41">
        <f>Protokolas!B214</f>
        <v>0</v>
      </c>
      <c r="C214" s="25">
        <f>Protokolas!C214</f>
        <v>0</v>
      </c>
      <c r="D214" s="45">
        <f>Protokolas!D214</f>
        <v>0</v>
      </c>
      <c r="E214" s="19" t="e">
        <f>Protokolas!E214</f>
        <v>#N/A</v>
      </c>
      <c r="F214" s="27"/>
      <c r="G214" s="21"/>
      <c r="H214" s="26">
        <f>Protokolas!H214</f>
        <v>0</v>
      </c>
      <c r="I214" s="19" t="e">
        <f>Protokolas!I214</f>
        <v>#N/A</v>
      </c>
      <c r="J214" s="28"/>
      <c r="K214" s="21"/>
      <c r="L214" s="24" t="e">
        <f t="shared" si="15"/>
        <v>#N/A</v>
      </c>
    </row>
    <row r="215" spans="1:12" ht="13.5" thickBot="1">
      <c r="A215" s="29">
        <f>Protokolas!A215</f>
        <v>0</v>
      </c>
      <c r="B215" s="42">
        <f>Protokolas!B215</f>
        <v>0</v>
      </c>
      <c r="C215" s="31">
        <f>Protokolas!C215</f>
        <v>0</v>
      </c>
      <c r="D215" s="46">
        <f>Protokolas!D215</f>
        <v>0</v>
      </c>
      <c r="E215" s="33" t="e">
        <f>Protokolas!E215</f>
        <v>#N/A</v>
      </c>
      <c r="F215" s="34"/>
      <c r="G215" s="35"/>
      <c r="H215" s="32">
        <f>Protokolas!H215</f>
        <v>0</v>
      </c>
      <c r="I215" s="35" t="e">
        <f>Protokolas!I215</f>
        <v>#N/A</v>
      </c>
      <c r="J215" s="36"/>
      <c r="K215" s="21"/>
      <c r="L215" s="30" t="e">
        <f t="shared" si="15"/>
        <v>#N/A</v>
      </c>
    </row>
    <row r="216" spans="1:12" ht="13.5" thickBot="1">
      <c r="A216" s="1"/>
      <c r="B216" s="1"/>
      <c r="C216" s="1"/>
      <c r="D216" s="37"/>
      <c r="E216" s="37"/>
      <c r="F216" s="37"/>
      <c r="G216" s="37"/>
      <c r="H216" s="364" t="s">
        <v>22</v>
      </c>
      <c r="I216" s="365"/>
      <c r="J216" s="365"/>
      <c r="K216" s="366"/>
      <c r="L216" s="62" t="e">
        <f>SUM(L210:L215)-MIN(L210:L215)</f>
        <v>#N/A</v>
      </c>
    </row>
    <row r="217" spans="1:12" ht="12.75">
      <c r="A217" s="38"/>
      <c r="B217" s="38"/>
      <c r="C217" s="38"/>
      <c r="D217" s="38"/>
      <c r="E217" s="38"/>
      <c r="F217" s="38"/>
      <c r="G217" s="38"/>
      <c r="H217" s="38"/>
      <c r="I217" s="38"/>
      <c r="J217" s="39"/>
      <c r="K217" s="38"/>
      <c r="L217" s="38"/>
    </row>
    <row r="218" ht="12.75"/>
    <row r="219" ht="12.75"/>
    <row r="220" ht="12.75"/>
    <row r="221" ht="12.75"/>
    <row r="222" ht="12.75"/>
    <row r="223" ht="12.75"/>
    <row r="224" ht="12.75"/>
    <row r="225" ht="12.75"/>
    <row r="226" ht="12.75"/>
  </sheetData>
  <sheetProtection sheet="1" objects="1" scenarios="1"/>
  <mergeCells count="164">
    <mergeCell ref="L208:L209"/>
    <mergeCell ref="H216:K216"/>
    <mergeCell ref="L195:L196"/>
    <mergeCell ref="H203:K203"/>
    <mergeCell ref="B206:K206"/>
    <mergeCell ref="F208:G208"/>
    <mergeCell ref="H208:I208"/>
    <mergeCell ref="J208:K208"/>
    <mergeCell ref="H195:I195"/>
    <mergeCell ref="J195:K195"/>
    <mergeCell ref="A208:A209"/>
    <mergeCell ref="B208:B209"/>
    <mergeCell ref="C208:C209"/>
    <mergeCell ref="D208:E208"/>
    <mergeCell ref="H182:I182"/>
    <mergeCell ref="J182:K182"/>
    <mergeCell ref="L182:L183"/>
    <mergeCell ref="H190:K190"/>
    <mergeCell ref="B193:K193"/>
    <mergeCell ref="A195:A196"/>
    <mergeCell ref="B195:B196"/>
    <mergeCell ref="C195:C196"/>
    <mergeCell ref="D195:E195"/>
    <mergeCell ref="F195:G195"/>
    <mergeCell ref="H169:I169"/>
    <mergeCell ref="J169:K169"/>
    <mergeCell ref="L169:L170"/>
    <mergeCell ref="H177:K177"/>
    <mergeCell ref="B180:K180"/>
    <mergeCell ref="A182:A183"/>
    <mergeCell ref="B182:B183"/>
    <mergeCell ref="C182:C183"/>
    <mergeCell ref="D182:E182"/>
    <mergeCell ref="F182:G182"/>
    <mergeCell ref="H156:I156"/>
    <mergeCell ref="J156:K156"/>
    <mergeCell ref="L156:L157"/>
    <mergeCell ref="H164:K164"/>
    <mergeCell ref="B167:K167"/>
    <mergeCell ref="A169:A170"/>
    <mergeCell ref="B169:B170"/>
    <mergeCell ref="C169:C170"/>
    <mergeCell ref="D169:E169"/>
    <mergeCell ref="F169:G169"/>
    <mergeCell ref="H143:I143"/>
    <mergeCell ref="J143:K143"/>
    <mergeCell ref="L143:L144"/>
    <mergeCell ref="H151:K151"/>
    <mergeCell ref="B154:K154"/>
    <mergeCell ref="A156:A157"/>
    <mergeCell ref="B156:B157"/>
    <mergeCell ref="C156:C157"/>
    <mergeCell ref="D156:E156"/>
    <mergeCell ref="F156:G156"/>
    <mergeCell ref="H128:I128"/>
    <mergeCell ref="J128:K128"/>
    <mergeCell ref="L128:L129"/>
    <mergeCell ref="H136:K136"/>
    <mergeCell ref="B141:K141"/>
    <mergeCell ref="A143:A144"/>
    <mergeCell ref="B143:B144"/>
    <mergeCell ref="C143:C144"/>
    <mergeCell ref="D143:E143"/>
    <mergeCell ref="F143:G143"/>
    <mergeCell ref="H115:I115"/>
    <mergeCell ref="J115:K115"/>
    <mergeCell ref="L115:L116"/>
    <mergeCell ref="H123:K123"/>
    <mergeCell ref="B126:K126"/>
    <mergeCell ref="A128:A129"/>
    <mergeCell ref="B128:B129"/>
    <mergeCell ref="C128:C129"/>
    <mergeCell ref="D128:E128"/>
    <mergeCell ref="F128:G128"/>
    <mergeCell ref="H98:I98"/>
    <mergeCell ref="J98:K98"/>
    <mergeCell ref="L98:L99"/>
    <mergeCell ref="H106:K106"/>
    <mergeCell ref="B113:K113"/>
    <mergeCell ref="A115:A116"/>
    <mergeCell ref="B115:B116"/>
    <mergeCell ref="C115:C116"/>
    <mergeCell ref="D115:E115"/>
    <mergeCell ref="F115:G115"/>
    <mergeCell ref="H85:I85"/>
    <mergeCell ref="J85:K85"/>
    <mergeCell ref="L85:L86"/>
    <mergeCell ref="H93:K93"/>
    <mergeCell ref="B96:K96"/>
    <mergeCell ref="A98:A99"/>
    <mergeCell ref="B98:B99"/>
    <mergeCell ref="C98:C99"/>
    <mergeCell ref="D98:E98"/>
    <mergeCell ref="F98:G98"/>
    <mergeCell ref="H72:I72"/>
    <mergeCell ref="J72:K72"/>
    <mergeCell ref="L72:L73"/>
    <mergeCell ref="H80:K80"/>
    <mergeCell ref="B83:K83"/>
    <mergeCell ref="A85:A86"/>
    <mergeCell ref="B85:B86"/>
    <mergeCell ref="C85:C86"/>
    <mergeCell ref="D85:E85"/>
    <mergeCell ref="F85:G85"/>
    <mergeCell ref="H59:I59"/>
    <mergeCell ref="J59:K59"/>
    <mergeCell ref="L59:L60"/>
    <mergeCell ref="H67:K67"/>
    <mergeCell ref="B70:K70"/>
    <mergeCell ref="A72:A73"/>
    <mergeCell ref="B72:B73"/>
    <mergeCell ref="C72:C73"/>
    <mergeCell ref="D72:E72"/>
    <mergeCell ref="F72:G72"/>
    <mergeCell ref="H46:I46"/>
    <mergeCell ref="J46:K46"/>
    <mergeCell ref="L46:L47"/>
    <mergeCell ref="H54:K54"/>
    <mergeCell ref="B57:K57"/>
    <mergeCell ref="A59:A60"/>
    <mergeCell ref="B59:B60"/>
    <mergeCell ref="C59:C60"/>
    <mergeCell ref="D59:E59"/>
    <mergeCell ref="F59:G59"/>
    <mergeCell ref="H33:I33"/>
    <mergeCell ref="J33:K33"/>
    <mergeCell ref="L33:L34"/>
    <mergeCell ref="H41:K41"/>
    <mergeCell ref="B44:K44"/>
    <mergeCell ref="A46:A47"/>
    <mergeCell ref="B46:B47"/>
    <mergeCell ref="C46:C47"/>
    <mergeCell ref="D46:E46"/>
    <mergeCell ref="F46:G46"/>
    <mergeCell ref="H20:I20"/>
    <mergeCell ref="J20:K20"/>
    <mergeCell ref="L20:L21"/>
    <mergeCell ref="H28:K28"/>
    <mergeCell ref="B31:K31"/>
    <mergeCell ref="A33:A34"/>
    <mergeCell ref="B33:B34"/>
    <mergeCell ref="C33:C34"/>
    <mergeCell ref="D33:E33"/>
    <mergeCell ref="F33:G33"/>
    <mergeCell ref="J7:K7"/>
    <mergeCell ref="L7:L8"/>
    <mergeCell ref="H15:K15"/>
    <mergeCell ref="H16:K16"/>
    <mergeCell ref="B18:K18"/>
    <mergeCell ref="A20:A21"/>
    <mergeCell ref="B20:B21"/>
    <mergeCell ref="C20:C21"/>
    <mergeCell ref="D20:E20"/>
    <mergeCell ref="F20:G20"/>
    <mergeCell ref="B1:K1"/>
    <mergeCell ref="I3:K3"/>
    <mergeCell ref="B5:K5"/>
    <mergeCell ref="B3:E3"/>
    <mergeCell ref="A7:A8"/>
    <mergeCell ref="B7:B8"/>
    <mergeCell ref="C7:C8"/>
    <mergeCell ref="D7:E7"/>
    <mergeCell ref="F7:G7"/>
    <mergeCell ref="H7:I7"/>
  </mergeCells>
  <printOptions horizontalCentered="1" verticalCentered="1"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L217"/>
  <sheetViews>
    <sheetView showGridLines="0" showRowColHeaders="0" zoomScale="115" zoomScaleNormal="115" zoomScalePageLayoutView="0" workbookViewId="0" topLeftCell="A1">
      <selection activeCell="B1" sqref="B1:K1"/>
    </sheetView>
  </sheetViews>
  <sheetFormatPr defaultColWidth="0" defaultRowHeight="12.75" zeroHeight="1"/>
  <cols>
    <col min="1" max="1" width="8.140625" style="0" customWidth="1"/>
    <col min="2" max="2" width="19.8515625" style="0" customWidth="1"/>
    <col min="3" max="3" width="9.140625" style="0" customWidth="1"/>
    <col min="4" max="5" width="6.421875" style="0" customWidth="1"/>
    <col min="6" max="6" width="6.28125" style="0" customWidth="1"/>
    <col min="7" max="7" width="6.421875" style="0" customWidth="1"/>
    <col min="8" max="8" width="4.8515625" style="0" customWidth="1"/>
    <col min="9" max="9" width="6.00390625" style="0" customWidth="1"/>
    <col min="10" max="10" width="4.7109375" style="0" customWidth="1"/>
    <col min="11" max="11" width="5.140625" style="0" customWidth="1"/>
    <col min="12" max="12" width="7.57421875" style="0" customWidth="1"/>
    <col min="13" max="13" width="0.9921875" style="0" customWidth="1"/>
    <col min="14" max="16384" width="0" style="0" hidden="1" customWidth="1"/>
  </cols>
  <sheetData>
    <row r="1" spans="1:12" ht="39" customHeight="1">
      <c r="A1" s="68"/>
      <c r="B1" s="328" t="str">
        <f>Protokolas!$B$1</f>
        <v>Bendro lavinimo mokyklų mokinių olimpinio festivalio keturkovės zoninės varžybos</v>
      </c>
      <c r="C1" s="328"/>
      <c r="D1" s="328"/>
      <c r="E1" s="328"/>
      <c r="F1" s="328"/>
      <c r="G1" s="328"/>
      <c r="H1" s="328"/>
      <c r="I1" s="328"/>
      <c r="J1" s="328"/>
      <c r="K1" s="328"/>
      <c r="L1" s="3"/>
    </row>
    <row r="2" spans="1:12" ht="18">
      <c r="A2" s="69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9.5" customHeight="1">
      <c r="A3" s="52"/>
      <c r="B3" s="330" t="str">
        <f>Protokolas!$B$3</f>
        <v>Merginos</v>
      </c>
      <c r="C3" s="330"/>
      <c r="D3" s="330"/>
      <c r="E3" s="330"/>
      <c r="F3" s="52"/>
      <c r="G3" s="52"/>
      <c r="H3" s="52"/>
      <c r="I3" s="330" t="str">
        <f>Protokolas!$I$3</f>
        <v>2007 05 12</v>
      </c>
      <c r="J3" s="330"/>
      <c r="K3" s="330"/>
      <c r="L3" s="5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>
      <c r="A5" s="50"/>
      <c r="B5" s="361" t="str">
        <f>Protokolas!$B$5</f>
        <v>Kauno Palemono vidurinė mokykla</v>
      </c>
      <c r="C5" s="362"/>
      <c r="D5" s="362"/>
      <c r="E5" s="362"/>
      <c r="F5" s="362"/>
      <c r="G5" s="362"/>
      <c r="H5" s="362"/>
      <c r="I5" s="362"/>
      <c r="J5" s="362"/>
      <c r="K5" s="363"/>
      <c r="L5" s="50">
        <f>$L$15</f>
        <v>591</v>
      </c>
    </row>
    <row r="6" spans="1:1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25" customHeight="1">
      <c r="A7" s="336" t="s">
        <v>15</v>
      </c>
      <c r="B7" s="338" t="s">
        <v>8</v>
      </c>
      <c r="C7" s="340" t="s">
        <v>14</v>
      </c>
      <c r="D7" s="342" t="s">
        <v>4</v>
      </c>
      <c r="E7" s="343"/>
      <c r="F7" s="346" t="s">
        <v>3</v>
      </c>
      <c r="G7" s="347"/>
      <c r="H7" s="342" t="s">
        <v>9</v>
      </c>
      <c r="I7" s="343"/>
      <c r="J7" s="348" t="s">
        <v>5</v>
      </c>
      <c r="K7" s="349"/>
      <c r="L7" s="338" t="s">
        <v>10</v>
      </c>
    </row>
    <row r="8" spans="1:12" ht="15" customHeight="1" thickBot="1">
      <c r="A8" s="337"/>
      <c r="B8" s="339"/>
      <c r="C8" s="341"/>
      <c r="D8" s="11" t="s">
        <v>12</v>
      </c>
      <c r="E8" s="12" t="s">
        <v>1</v>
      </c>
      <c r="F8" s="10" t="s">
        <v>12</v>
      </c>
      <c r="G8" s="9" t="s">
        <v>1</v>
      </c>
      <c r="H8" s="11" t="s">
        <v>12</v>
      </c>
      <c r="I8" s="12" t="s">
        <v>1</v>
      </c>
      <c r="J8" s="13" t="s">
        <v>12</v>
      </c>
      <c r="K8" s="9" t="s">
        <v>1</v>
      </c>
      <c r="L8" s="339"/>
    </row>
    <row r="9" spans="1:12" ht="12.75">
      <c r="A9" s="61" t="str">
        <f>Protokolas!A9</f>
        <v>Palemonas</v>
      </c>
      <c r="B9" s="103" t="str">
        <f>Protokolas!B9</f>
        <v>Erika Skirggailaitė</v>
      </c>
      <c r="C9" s="17">
        <f>Protokolas!C9</f>
        <v>0</v>
      </c>
      <c r="D9" s="78">
        <f>Protokolas!D9</f>
        <v>9</v>
      </c>
      <c r="E9" s="79">
        <f>Protokolas!E9</f>
        <v>75</v>
      </c>
      <c r="F9" s="80">
        <f>Protokolas!F9</f>
        <v>424</v>
      </c>
      <c r="G9" s="81">
        <f>Protokolas!G9</f>
        <v>64</v>
      </c>
      <c r="H9" s="82"/>
      <c r="I9" s="79"/>
      <c r="J9" s="83"/>
      <c r="K9" s="79"/>
      <c r="L9" s="60">
        <f aca="true" t="shared" si="0" ref="L9:L14">SUM(E9+G9+I9+K9)</f>
        <v>139</v>
      </c>
    </row>
    <row r="10" spans="1:12" ht="12.75">
      <c r="A10" s="60">
        <f>Protokolas!A10</f>
        <v>0</v>
      </c>
      <c r="B10" s="104" t="str">
        <f>Protokolas!B13</f>
        <v>Gintarė Jurkūnaitė</v>
      </c>
      <c r="C10" s="25">
        <f>Protokolas!C13</f>
        <v>0</v>
      </c>
      <c r="D10" s="45">
        <f>Protokolas!D13</f>
        <v>9.61</v>
      </c>
      <c r="E10" s="19">
        <f>Protokolas!E13</f>
        <v>57</v>
      </c>
      <c r="F10" s="27">
        <f>Protokolas!F13</f>
        <v>381</v>
      </c>
      <c r="G10" s="21">
        <f>Protokolas!G13</f>
        <v>50</v>
      </c>
      <c r="H10" s="48"/>
      <c r="I10" s="19"/>
      <c r="J10" s="28"/>
      <c r="K10" s="19"/>
      <c r="L10" s="24">
        <f t="shared" si="0"/>
        <v>107</v>
      </c>
    </row>
    <row r="11" spans="1:12" ht="12.75">
      <c r="A11" s="60">
        <f>Protokolas!A11</f>
        <v>0</v>
      </c>
      <c r="B11" s="104" t="str">
        <f>Protokolas!B14</f>
        <v>Ugnė Moliejūtė</v>
      </c>
      <c r="C11" s="25">
        <f>Protokolas!C14</f>
        <v>0</v>
      </c>
      <c r="D11" s="45">
        <f>Protokolas!D14</f>
        <v>9.61</v>
      </c>
      <c r="E11" s="19">
        <f>Protokolas!E14</f>
        <v>57</v>
      </c>
      <c r="F11" s="27">
        <f>Protokolas!F14</f>
        <v>361</v>
      </c>
      <c r="G11" s="21">
        <f>Protokolas!G14</f>
        <v>43</v>
      </c>
      <c r="H11" s="48"/>
      <c r="I11" s="19"/>
      <c r="J11" s="28"/>
      <c r="K11" s="19"/>
      <c r="L11" s="24">
        <f t="shared" si="0"/>
        <v>100</v>
      </c>
    </row>
    <row r="12" spans="1:12" ht="12.75">
      <c r="A12" s="60">
        <f>Protokolas!A12</f>
        <v>0</v>
      </c>
      <c r="B12" s="104" t="str">
        <f>Protokolas!B11</f>
        <v>Sandra Karaliūtė</v>
      </c>
      <c r="C12" s="25">
        <f>Protokolas!C11</f>
        <v>0</v>
      </c>
      <c r="D12" s="45">
        <f>Protokolas!D11</f>
        <v>8.85</v>
      </c>
      <c r="E12" s="19">
        <f>Protokolas!E11</f>
        <v>82</v>
      </c>
      <c r="F12" s="27">
        <f>Protokolas!F11</f>
        <v>414</v>
      </c>
      <c r="G12" s="21">
        <f>Protokolas!G11</f>
        <v>61</v>
      </c>
      <c r="H12" s="48"/>
      <c r="I12" s="19"/>
      <c r="J12" s="28"/>
      <c r="K12" s="19"/>
      <c r="L12" s="24">
        <f t="shared" si="0"/>
        <v>143</v>
      </c>
    </row>
    <row r="13" spans="1:12" ht="12.75">
      <c r="A13" s="60">
        <f>Protokolas!A13</f>
        <v>0</v>
      </c>
      <c r="B13" s="104" t="str">
        <f>Protokolas!B12</f>
        <v>Greta Gervytė</v>
      </c>
      <c r="C13" s="25">
        <f>Protokolas!C12</f>
        <v>0</v>
      </c>
      <c r="D13" s="45">
        <f>Protokolas!D12</f>
        <v>9.58</v>
      </c>
      <c r="E13" s="19">
        <f>Protokolas!E12</f>
        <v>60</v>
      </c>
      <c r="F13" s="27">
        <f>Protokolas!F12</f>
        <v>357</v>
      </c>
      <c r="G13" s="21">
        <f>Protokolas!G12</f>
        <v>42</v>
      </c>
      <c r="H13" s="48"/>
      <c r="I13" s="19"/>
      <c r="J13" s="28"/>
      <c r="K13" s="19"/>
      <c r="L13" s="24">
        <f t="shared" si="0"/>
        <v>102</v>
      </c>
    </row>
    <row r="14" spans="1:12" ht="13.5" thickBot="1">
      <c r="A14" s="63">
        <f>Protokolas!A14</f>
        <v>0</v>
      </c>
      <c r="B14" s="105" t="str">
        <f>Protokolas!B10</f>
        <v>Eglė Derilovaitė</v>
      </c>
      <c r="C14" s="31">
        <f>Protokolas!C10</f>
        <v>0</v>
      </c>
      <c r="D14" s="46">
        <f>Protokolas!D10</f>
        <v>9.44</v>
      </c>
      <c r="E14" s="33">
        <f>Protokolas!E10</f>
        <v>63</v>
      </c>
      <c r="F14" s="34">
        <f>Protokolas!F10</f>
        <v>319</v>
      </c>
      <c r="G14" s="84">
        <f>Protokolas!G10</f>
        <v>29</v>
      </c>
      <c r="H14" s="99"/>
      <c r="I14" s="100"/>
      <c r="J14" s="101"/>
      <c r="K14" s="100"/>
      <c r="L14" s="102">
        <f t="shared" si="0"/>
        <v>92</v>
      </c>
    </row>
    <row r="15" spans="1:12" ht="13.5" thickBot="1">
      <c r="A15" s="1"/>
      <c r="B15" s="1"/>
      <c r="C15" s="1"/>
      <c r="D15" s="37"/>
      <c r="E15" s="37"/>
      <c r="F15" s="37"/>
      <c r="G15" s="37"/>
      <c r="H15" s="364" t="s">
        <v>22</v>
      </c>
      <c r="I15" s="365"/>
      <c r="J15" s="365"/>
      <c r="K15" s="366"/>
      <c r="L15" s="62">
        <f>SUM(L9:L14)-MIN(L9:L14)</f>
        <v>591</v>
      </c>
    </row>
    <row r="16" spans="1:12" ht="12.75">
      <c r="A16" s="1"/>
      <c r="B16" s="1"/>
      <c r="C16" s="1"/>
      <c r="D16" s="1"/>
      <c r="E16" s="1"/>
      <c r="F16" s="1"/>
      <c r="G16" s="1"/>
      <c r="H16" s="367"/>
      <c r="I16" s="367"/>
      <c r="J16" s="367"/>
      <c r="K16" s="367"/>
      <c r="L16" s="3"/>
    </row>
    <row r="17" spans="1:12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.5" thickBot="1">
      <c r="A18" s="50"/>
      <c r="B18" s="368" t="str">
        <f>Protokolas!$B$18</f>
        <v>Kalvarijos Jungėnų pagfrindinė mokykla</v>
      </c>
      <c r="C18" s="369"/>
      <c r="D18" s="369"/>
      <c r="E18" s="369"/>
      <c r="F18" s="369"/>
      <c r="G18" s="369"/>
      <c r="H18" s="369"/>
      <c r="I18" s="369"/>
      <c r="J18" s="369"/>
      <c r="K18" s="370"/>
      <c r="L18" s="62">
        <f>$L$28</f>
        <v>603</v>
      </c>
    </row>
    <row r="19" spans="1:12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336" t="s">
        <v>15</v>
      </c>
      <c r="B20" s="338" t="s">
        <v>8</v>
      </c>
      <c r="C20" s="340" t="s">
        <v>14</v>
      </c>
      <c r="D20" s="342" t="s">
        <v>4</v>
      </c>
      <c r="E20" s="343"/>
      <c r="F20" s="346" t="s">
        <v>3</v>
      </c>
      <c r="G20" s="347"/>
      <c r="H20" s="342" t="s">
        <v>9</v>
      </c>
      <c r="I20" s="343"/>
      <c r="J20" s="348" t="s">
        <v>5</v>
      </c>
      <c r="K20" s="349"/>
      <c r="L20" s="338" t="s">
        <v>10</v>
      </c>
    </row>
    <row r="21" spans="1:12" ht="17.25" thickBot="1">
      <c r="A21" s="337"/>
      <c r="B21" s="339"/>
      <c r="C21" s="341"/>
      <c r="D21" s="11" t="s">
        <v>12</v>
      </c>
      <c r="E21" s="12" t="s">
        <v>1</v>
      </c>
      <c r="F21" s="10" t="s">
        <v>12</v>
      </c>
      <c r="G21" s="9" t="s">
        <v>1</v>
      </c>
      <c r="H21" s="11" t="s">
        <v>12</v>
      </c>
      <c r="I21" s="12" t="s">
        <v>1</v>
      </c>
      <c r="J21" s="13" t="s">
        <v>12</v>
      </c>
      <c r="K21" s="9" t="s">
        <v>1</v>
      </c>
      <c r="L21" s="339"/>
    </row>
    <row r="22" spans="1:12" ht="12.75">
      <c r="A22" s="16" t="str">
        <f>Protokolas!A22</f>
        <v>Jungėnai</v>
      </c>
      <c r="B22" s="103" t="str">
        <f>Protokolas!B22</f>
        <v>Ernesta Čekanavičiūtė</v>
      </c>
      <c r="C22" s="17">
        <f>Protokolas!C22</f>
        <v>0</v>
      </c>
      <c r="D22" s="44">
        <f>Protokolas!D22</f>
        <v>8.33</v>
      </c>
      <c r="E22" s="19">
        <f>Protokolas!E22</f>
        <v>99</v>
      </c>
      <c r="F22" s="20">
        <f>Protokolas!F22</f>
        <v>410</v>
      </c>
      <c r="G22" s="21">
        <f>Protokolas!G22</f>
        <v>60</v>
      </c>
      <c r="H22" s="47"/>
      <c r="I22" s="19"/>
      <c r="J22" s="22"/>
      <c r="K22" s="21"/>
      <c r="L22" s="60">
        <f aca="true" t="shared" si="1" ref="L22:L27">SUM(E22+G22+I22+K22)</f>
        <v>159</v>
      </c>
    </row>
    <row r="23" spans="1:12" ht="12.75">
      <c r="A23" s="23">
        <f>Protokolas!A23</f>
        <v>0</v>
      </c>
      <c r="B23" s="104" t="str">
        <f>Protokolas!B25</f>
        <v>Laura Busilaitė</v>
      </c>
      <c r="C23" s="25">
        <f>Protokolas!C25</f>
        <v>0</v>
      </c>
      <c r="D23" s="45">
        <f>Protokolas!D25</f>
        <v>9.41</v>
      </c>
      <c r="E23" s="19">
        <f>Protokolas!E25</f>
        <v>63</v>
      </c>
      <c r="F23" s="27">
        <f>Protokolas!F25</f>
        <v>376</v>
      </c>
      <c r="G23" s="21">
        <f>Protokolas!G25</f>
        <v>48</v>
      </c>
      <c r="H23" s="48"/>
      <c r="I23" s="19"/>
      <c r="J23" s="28"/>
      <c r="K23" s="21"/>
      <c r="L23" s="24">
        <f t="shared" si="1"/>
        <v>111</v>
      </c>
    </row>
    <row r="24" spans="1:12" ht="12.75">
      <c r="A24" s="23">
        <f>Protokolas!A24</f>
        <v>0</v>
      </c>
      <c r="B24" s="104" t="str">
        <f>Protokolas!B24</f>
        <v>Greta Pilipčikaitė</v>
      </c>
      <c r="C24" s="25">
        <f>Protokolas!C24</f>
        <v>0</v>
      </c>
      <c r="D24" s="45">
        <f>Protokolas!D24</f>
        <v>9.18</v>
      </c>
      <c r="E24" s="19">
        <f>Protokolas!E24</f>
        <v>72</v>
      </c>
      <c r="F24" s="27">
        <f>Protokolas!F24</f>
        <v>398</v>
      </c>
      <c r="G24" s="21">
        <f>Protokolas!G24</f>
        <v>56</v>
      </c>
      <c r="H24" s="48"/>
      <c r="I24" s="19"/>
      <c r="J24" s="28"/>
      <c r="K24" s="21"/>
      <c r="L24" s="24">
        <f t="shared" si="1"/>
        <v>128</v>
      </c>
    </row>
    <row r="25" spans="1:12" ht="12.75">
      <c r="A25" s="23">
        <f>Protokolas!A25</f>
        <v>0</v>
      </c>
      <c r="B25" s="104" t="str">
        <f>Protokolas!B26</f>
        <v>Rūta Rinkevičiūtė</v>
      </c>
      <c r="C25" s="25">
        <f>Protokolas!C26</f>
        <v>0</v>
      </c>
      <c r="D25" s="45">
        <f>Protokolas!D26</f>
        <v>9.8</v>
      </c>
      <c r="E25" s="19">
        <f>Protokolas!E26</f>
        <v>51</v>
      </c>
      <c r="F25" s="27">
        <f>Protokolas!F26</f>
        <v>230</v>
      </c>
      <c r="G25" s="21">
        <f>Protokolas!G26</f>
        <v>1</v>
      </c>
      <c r="H25" s="48"/>
      <c r="I25" s="19"/>
      <c r="J25" s="28"/>
      <c r="K25" s="21"/>
      <c r="L25" s="24">
        <f t="shared" si="1"/>
        <v>52</v>
      </c>
    </row>
    <row r="26" spans="1:12" ht="12.75">
      <c r="A26" s="23">
        <f>Protokolas!A26</f>
        <v>0</v>
      </c>
      <c r="B26" s="104" t="str">
        <f>Protokolas!B23</f>
        <v>Gintarė Surdokaitė</v>
      </c>
      <c r="C26" s="25">
        <f>Protokolas!C23</f>
        <v>0</v>
      </c>
      <c r="D26" s="45">
        <f>Protokolas!D23</f>
        <v>8.78</v>
      </c>
      <c r="E26" s="19">
        <f>Protokolas!E23</f>
        <v>85</v>
      </c>
      <c r="F26" s="27">
        <f>Protokolas!F23</f>
        <v>435</v>
      </c>
      <c r="G26" s="21">
        <f>Protokolas!G23</f>
        <v>68</v>
      </c>
      <c r="H26" s="48"/>
      <c r="I26" s="19"/>
      <c r="J26" s="28"/>
      <c r="K26" s="21"/>
      <c r="L26" s="24">
        <f t="shared" si="1"/>
        <v>153</v>
      </c>
    </row>
    <row r="27" spans="1:12" ht="13.5" thickBot="1">
      <c r="A27" s="29">
        <f>Protokolas!A27</f>
        <v>0</v>
      </c>
      <c r="B27" s="105" t="str">
        <f>Protokolas!B27</f>
        <v>Karolina Žaliauskaitė</v>
      </c>
      <c r="C27" s="31">
        <f>Protokolas!C27</f>
        <v>0</v>
      </c>
      <c r="D27" s="46">
        <f>Protokolas!D27</f>
        <v>9.97</v>
      </c>
      <c r="E27" s="33">
        <f>Protokolas!E27</f>
        <v>49</v>
      </c>
      <c r="F27" s="34">
        <f>Protokolas!F27</f>
        <v>230</v>
      </c>
      <c r="G27" s="35">
        <f>Protokolas!G27</f>
        <v>1</v>
      </c>
      <c r="H27" s="49"/>
      <c r="I27" s="35"/>
      <c r="J27" s="36"/>
      <c r="K27" s="21"/>
      <c r="L27" s="30">
        <f t="shared" si="1"/>
        <v>50</v>
      </c>
    </row>
    <row r="28" spans="1:12" ht="13.5" thickBot="1">
      <c r="A28" s="1"/>
      <c r="B28" s="1"/>
      <c r="C28" s="1"/>
      <c r="D28" s="37"/>
      <c r="E28" s="37"/>
      <c r="F28" s="37"/>
      <c r="G28" s="37"/>
      <c r="H28" s="364" t="s">
        <v>22</v>
      </c>
      <c r="I28" s="365"/>
      <c r="J28" s="365"/>
      <c r="K28" s="366"/>
      <c r="L28" s="62">
        <f>SUM(L22:L27)-MIN(L22:L27)</f>
        <v>603</v>
      </c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50"/>
      <c r="B31" s="368" t="str">
        <f>Protokolas!$B$31</f>
        <v>Kauno rajono Domeikavos gimnazija</v>
      </c>
      <c r="C31" s="369"/>
      <c r="D31" s="369"/>
      <c r="E31" s="369"/>
      <c r="F31" s="369"/>
      <c r="G31" s="369"/>
      <c r="H31" s="369"/>
      <c r="I31" s="369"/>
      <c r="J31" s="369"/>
      <c r="K31" s="370"/>
      <c r="L31" s="50">
        <f>$L$41</f>
        <v>570</v>
      </c>
    </row>
    <row r="32" spans="1:12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336" t="s">
        <v>15</v>
      </c>
      <c r="B33" s="338" t="s">
        <v>8</v>
      </c>
      <c r="C33" s="340" t="s">
        <v>14</v>
      </c>
      <c r="D33" s="342" t="s">
        <v>4</v>
      </c>
      <c r="E33" s="343"/>
      <c r="F33" s="346" t="s">
        <v>3</v>
      </c>
      <c r="G33" s="347"/>
      <c r="H33" s="342" t="s">
        <v>9</v>
      </c>
      <c r="I33" s="343"/>
      <c r="J33" s="348" t="s">
        <v>5</v>
      </c>
      <c r="K33" s="349"/>
      <c r="L33" s="338" t="s">
        <v>10</v>
      </c>
    </row>
    <row r="34" spans="1:12" ht="17.25" thickBot="1">
      <c r="A34" s="337"/>
      <c r="B34" s="339"/>
      <c r="C34" s="341"/>
      <c r="D34" s="11" t="s">
        <v>12</v>
      </c>
      <c r="E34" s="12" t="s">
        <v>1</v>
      </c>
      <c r="F34" s="10" t="s">
        <v>12</v>
      </c>
      <c r="G34" s="9" t="s">
        <v>1</v>
      </c>
      <c r="H34" s="11" t="s">
        <v>12</v>
      </c>
      <c r="I34" s="12" t="s">
        <v>1</v>
      </c>
      <c r="J34" s="13" t="s">
        <v>12</v>
      </c>
      <c r="K34" s="9" t="s">
        <v>1</v>
      </c>
      <c r="L34" s="339"/>
    </row>
    <row r="35" spans="1:12" ht="12.75">
      <c r="A35" s="16" t="str">
        <f>Protokolas!A35</f>
        <v>Domeikava</v>
      </c>
      <c r="B35" s="103" t="str">
        <f>Protokolas!B35</f>
        <v>Justina Grivačiauskaitė</v>
      </c>
      <c r="C35" s="17">
        <f>Protokolas!C35</f>
        <v>0</v>
      </c>
      <c r="D35" s="44">
        <f>Protokolas!D35</f>
        <v>9.19</v>
      </c>
      <c r="E35" s="19">
        <f>Protokolas!E35</f>
        <v>72</v>
      </c>
      <c r="F35" s="20">
        <f>Protokolas!F35</f>
        <v>368</v>
      </c>
      <c r="G35" s="21">
        <f>Protokolas!G35</f>
        <v>46</v>
      </c>
      <c r="H35" s="18"/>
      <c r="I35" s="19"/>
      <c r="J35" s="22"/>
      <c r="K35" s="21"/>
      <c r="L35" s="60">
        <f aca="true" t="shared" si="2" ref="L35:L40">SUM(E35+G35+I35+K35)</f>
        <v>118</v>
      </c>
    </row>
    <row r="36" spans="1:12" ht="12.75">
      <c r="A36" s="23">
        <f>Protokolas!A36</f>
        <v>0</v>
      </c>
      <c r="B36" s="104" t="str">
        <f>Protokolas!B36</f>
        <v>Gabrielė Sapagovaitė</v>
      </c>
      <c r="C36" s="25">
        <f>Protokolas!C36</f>
        <v>0</v>
      </c>
      <c r="D36" s="45">
        <f>Protokolas!D36</f>
        <v>9.91</v>
      </c>
      <c r="E36" s="19">
        <f>Protokolas!E36</f>
        <v>49</v>
      </c>
      <c r="F36" s="27">
        <f>Protokolas!F36</f>
        <v>348</v>
      </c>
      <c r="G36" s="21">
        <f>Protokolas!G36</f>
        <v>39</v>
      </c>
      <c r="H36" s="26"/>
      <c r="I36" s="19"/>
      <c r="J36" s="28"/>
      <c r="K36" s="21"/>
      <c r="L36" s="24">
        <f t="shared" si="2"/>
        <v>88</v>
      </c>
    </row>
    <row r="37" spans="1:12" ht="12.75">
      <c r="A37" s="23">
        <f>Protokolas!A37</f>
        <v>0</v>
      </c>
      <c r="B37" s="104" t="str">
        <f>Protokolas!B37</f>
        <v>Leta Navickaitė</v>
      </c>
      <c r="C37" s="25">
        <f>Protokolas!C37</f>
        <v>0</v>
      </c>
      <c r="D37" s="45">
        <f>Protokolas!D37</f>
        <v>10.08</v>
      </c>
      <c r="E37" s="19">
        <f>Protokolas!E37</f>
        <v>46</v>
      </c>
      <c r="F37" s="27">
        <f>Protokolas!F37</f>
        <v>342</v>
      </c>
      <c r="G37" s="21">
        <f>Protokolas!G37</f>
        <v>37</v>
      </c>
      <c r="H37" s="26"/>
      <c r="I37" s="19"/>
      <c r="J37" s="28"/>
      <c r="K37" s="21"/>
      <c r="L37" s="24">
        <f t="shared" si="2"/>
        <v>83</v>
      </c>
    </row>
    <row r="38" spans="1:12" ht="12.75">
      <c r="A38" s="23">
        <f>Protokolas!A38</f>
        <v>0</v>
      </c>
      <c r="B38" s="104" t="str">
        <f>Protokolas!B38</f>
        <v>Edita Jegorovaitė</v>
      </c>
      <c r="C38" s="25">
        <f>Protokolas!C38</f>
        <v>0</v>
      </c>
      <c r="D38" s="45">
        <f>Protokolas!D38</f>
        <v>8.91</v>
      </c>
      <c r="E38" s="19">
        <f>Protokolas!E38</f>
        <v>78</v>
      </c>
      <c r="F38" s="27">
        <f>Protokolas!F38</f>
        <v>446</v>
      </c>
      <c r="G38" s="21">
        <f>Protokolas!G38</f>
        <v>72</v>
      </c>
      <c r="H38" s="26"/>
      <c r="I38" s="19"/>
      <c r="J38" s="28"/>
      <c r="K38" s="21"/>
      <c r="L38" s="24">
        <f t="shared" si="2"/>
        <v>150</v>
      </c>
    </row>
    <row r="39" spans="1:12" ht="12.75">
      <c r="A39" s="23">
        <f>Protokolas!A39</f>
        <v>0</v>
      </c>
      <c r="B39" s="104" t="str">
        <f>Protokolas!B39</f>
        <v>Karolina Lapinsakitė</v>
      </c>
      <c r="C39" s="25">
        <f>Protokolas!C39</f>
        <v>0</v>
      </c>
      <c r="D39" s="45">
        <f>Protokolas!D39</f>
        <v>9.6</v>
      </c>
      <c r="E39" s="19">
        <f>Protokolas!E39</f>
        <v>57</v>
      </c>
      <c r="F39" s="27">
        <f>Protokolas!F39</f>
        <v>404</v>
      </c>
      <c r="G39" s="21">
        <f>Protokolas!G39</f>
        <v>58</v>
      </c>
      <c r="H39" s="26"/>
      <c r="I39" s="19"/>
      <c r="J39" s="28"/>
      <c r="K39" s="21"/>
      <c r="L39" s="24">
        <f t="shared" si="2"/>
        <v>115</v>
      </c>
    </row>
    <row r="40" spans="1:12" ht="13.5" thickBot="1">
      <c r="A40" s="29">
        <f>Protokolas!A40</f>
        <v>0</v>
      </c>
      <c r="B40" s="105" t="str">
        <f>Protokolas!B40</f>
        <v>Raminta Stundytė</v>
      </c>
      <c r="C40" s="31">
        <f>Protokolas!C40</f>
        <v>0</v>
      </c>
      <c r="D40" s="46">
        <f>Protokolas!D40</f>
        <v>9.35</v>
      </c>
      <c r="E40" s="33">
        <f>Protokolas!E40</f>
        <v>66</v>
      </c>
      <c r="F40" s="34">
        <f>Protokolas!F40</f>
        <v>329</v>
      </c>
      <c r="G40" s="35">
        <f>Protokolas!G40</f>
        <v>33</v>
      </c>
      <c r="H40" s="32"/>
      <c r="I40" s="35"/>
      <c r="J40" s="36"/>
      <c r="K40" s="21"/>
      <c r="L40" s="30">
        <f t="shared" si="2"/>
        <v>99</v>
      </c>
    </row>
    <row r="41" spans="1:12" ht="13.5" thickBot="1">
      <c r="A41" s="1"/>
      <c r="B41" s="1"/>
      <c r="C41" s="1"/>
      <c r="D41" s="37"/>
      <c r="E41" s="37"/>
      <c r="F41" s="37"/>
      <c r="G41" s="37"/>
      <c r="H41" s="364" t="s">
        <v>22</v>
      </c>
      <c r="I41" s="365"/>
      <c r="J41" s="365"/>
      <c r="K41" s="366"/>
      <c r="L41" s="62">
        <f>SUM(L35:L40)-MIN(L35:L40)</f>
        <v>570</v>
      </c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50"/>
      <c r="B44" s="371" t="str">
        <f>Protokolas!$B$44</f>
        <v>Šakių ,,Varpo" vidurinė mokykla</v>
      </c>
      <c r="C44" s="372"/>
      <c r="D44" s="372"/>
      <c r="E44" s="372"/>
      <c r="F44" s="372"/>
      <c r="G44" s="372"/>
      <c r="H44" s="372"/>
      <c r="I44" s="372"/>
      <c r="J44" s="372"/>
      <c r="K44" s="373"/>
      <c r="L44" s="50">
        <f>$L$54</f>
        <v>729</v>
      </c>
    </row>
    <row r="45" spans="1:12" ht="13.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336" t="s">
        <v>15</v>
      </c>
      <c r="B46" s="338" t="s">
        <v>8</v>
      </c>
      <c r="C46" s="340" t="s">
        <v>14</v>
      </c>
      <c r="D46" s="342" t="s">
        <v>4</v>
      </c>
      <c r="E46" s="343"/>
      <c r="F46" s="346" t="s">
        <v>3</v>
      </c>
      <c r="G46" s="347"/>
      <c r="H46" s="342" t="s">
        <v>9</v>
      </c>
      <c r="I46" s="343"/>
      <c r="J46" s="348" t="s">
        <v>5</v>
      </c>
      <c r="K46" s="349"/>
      <c r="L46" s="338" t="s">
        <v>10</v>
      </c>
    </row>
    <row r="47" spans="1:12" ht="17.25" thickBot="1">
      <c r="A47" s="337"/>
      <c r="B47" s="339"/>
      <c r="C47" s="341"/>
      <c r="D47" s="11" t="s">
        <v>12</v>
      </c>
      <c r="E47" s="12" t="s">
        <v>1</v>
      </c>
      <c r="F47" s="10" t="s">
        <v>12</v>
      </c>
      <c r="G47" s="9" t="s">
        <v>1</v>
      </c>
      <c r="H47" s="11" t="s">
        <v>12</v>
      </c>
      <c r="I47" s="12" t="s">
        <v>1</v>
      </c>
      <c r="J47" s="13" t="s">
        <v>12</v>
      </c>
      <c r="K47" s="9" t="s">
        <v>1</v>
      </c>
      <c r="L47" s="339"/>
    </row>
    <row r="48" spans="1:12" ht="12.75">
      <c r="A48" s="16" t="str">
        <f>Protokolas!A48</f>
        <v>Šakiai</v>
      </c>
      <c r="B48" s="103" t="str">
        <f>Protokolas!B48</f>
        <v>Neringa Gudaitytė</v>
      </c>
      <c r="C48" s="17">
        <f>Protokolas!C48</f>
        <v>0</v>
      </c>
      <c r="D48" s="44">
        <f>Protokolas!D48</f>
        <v>8.96</v>
      </c>
      <c r="E48" s="19">
        <f>Protokolas!E48</f>
        <v>78</v>
      </c>
      <c r="F48" s="20">
        <f>Protokolas!F48</f>
        <v>422</v>
      </c>
      <c r="G48" s="21">
        <f>Protokolas!G48</f>
        <v>64</v>
      </c>
      <c r="H48" s="18"/>
      <c r="I48" s="19"/>
      <c r="J48" s="22"/>
      <c r="K48" s="21"/>
      <c r="L48" s="60">
        <f aca="true" t="shared" si="3" ref="L48:L53">SUM(E48,G48)</f>
        <v>142</v>
      </c>
    </row>
    <row r="49" spans="1:12" ht="12.75">
      <c r="A49" s="23">
        <f>Protokolas!A49</f>
        <v>0</v>
      </c>
      <c r="B49" s="104" t="str">
        <f>Protokolas!B49</f>
        <v>Paulina Martinkevičūtė</v>
      </c>
      <c r="C49" s="25">
        <f>Protokolas!C49</f>
        <v>0</v>
      </c>
      <c r="D49" s="45">
        <f>Protokolas!D49</f>
        <v>13</v>
      </c>
      <c r="E49" s="19">
        <f>Protokolas!E49</f>
        <v>0</v>
      </c>
      <c r="F49" s="27">
        <f>Protokolas!F49</f>
        <v>230</v>
      </c>
      <c r="G49" s="21">
        <f>Protokolas!G49</f>
        <v>1</v>
      </c>
      <c r="H49" s="26"/>
      <c r="I49" s="19"/>
      <c r="J49" s="28"/>
      <c r="K49" s="21"/>
      <c r="L49" s="60">
        <f t="shared" si="3"/>
        <v>1</v>
      </c>
    </row>
    <row r="50" spans="1:12" ht="12.75">
      <c r="A50" s="23">
        <f>Protokolas!A50</f>
        <v>0</v>
      </c>
      <c r="B50" s="104" t="str">
        <f>Protokolas!B50</f>
        <v>Rudokaitė Dovilė</v>
      </c>
      <c r="C50" s="25">
        <f>Protokolas!C50</f>
        <v>0</v>
      </c>
      <c r="D50" s="45">
        <f>Protokolas!D50</f>
        <v>8.38</v>
      </c>
      <c r="E50" s="19">
        <f>Protokolas!E50</f>
        <v>99</v>
      </c>
      <c r="F50" s="27">
        <f>Protokolas!F50</f>
        <v>454</v>
      </c>
      <c r="G50" s="21">
        <f>Protokolas!G50</f>
        <v>74</v>
      </c>
      <c r="H50" s="26"/>
      <c r="I50" s="19"/>
      <c r="J50" s="28"/>
      <c r="K50" s="21"/>
      <c r="L50" s="60">
        <f t="shared" si="3"/>
        <v>173</v>
      </c>
    </row>
    <row r="51" spans="1:12" ht="12.75">
      <c r="A51" s="23">
        <f>Protokolas!A51</f>
        <v>0</v>
      </c>
      <c r="B51" s="104" t="str">
        <f>Protokolas!B51</f>
        <v>Eglė Šlėderytė</v>
      </c>
      <c r="C51" s="25">
        <f>Protokolas!C51</f>
        <v>0</v>
      </c>
      <c r="D51" s="45">
        <f>Protokolas!D51</f>
        <v>9.13</v>
      </c>
      <c r="E51" s="19">
        <f>Protokolas!E51</f>
        <v>72</v>
      </c>
      <c r="F51" s="27">
        <f>Protokolas!F51</f>
        <v>410</v>
      </c>
      <c r="G51" s="21">
        <f>Protokolas!G51</f>
        <v>60</v>
      </c>
      <c r="H51" s="26"/>
      <c r="I51" s="19"/>
      <c r="J51" s="28"/>
      <c r="K51" s="21"/>
      <c r="L51" s="60">
        <f t="shared" si="3"/>
        <v>132</v>
      </c>
    </row>
    <row r="52" spans="1:12" ht="12.75">
      <c r="A52" s="23">
        <f>Protokolas!A52</f>
        <v>0</v>
      </c>
      <c r="B52" s="104" t="str">
        <f>Protokolas!B52</f>
        <v>Agnė Pranckevičiūtė</v>
      </c>
      <c r="C52" s="25">
        <f>Protokolas!C52</f>
        <v>0</v>
      </c>
      <c r="D52" s="45">
        <f>Protokolas!D52</f>
        <v>8.82</v>
      </c>
      <c r="E52" s="19">
        <f>Protokolas!E52</f>
        <v>82</v>
      </c>
      <c r="F52" s="27">
        <f>Protokolas!F52</f>
        <v>398</v>
      </c>
      <c r="G52" s="21">
        <f>Protokolas!G52</f>
        <v>56</v>
      </c>
      <c r="H52" s="26"/>
      <c r="I52" s="19"/>
      <c r="J52" s="28"/>
      <c r="K52" s="21"/>
      <c r="L52" s="60">
        <f t="shared" si="3"/>
        <v>138</v>
      </c>
    </row>
    <row r="53" spans="1:12" ht="13.5" thickBot="1">
      <c r="A53" s="29">
        <f>Protokolas!A53</f>
        <v>0</v>
      </c>
      <c r="B53" s="105" t="str">
        <f>Protokolas!B53</f>
        <v>Domeikaitė Modesta</v>
      </c>
      <c r="C53" s="31">
        <f>Protokolas!C53</f>
        <v>0</v>
      </c>
      <c r="D53" s="46">
        <f>Protokolas!D53</f>
        <v>9.04</v>
      </c>
      <c r="E53" s="33">
        <f>Protokolas!E53</f>
        <v>75</v>
      </c>
      <c r="F53" s="34">
        <f>Protokolas!F53</f>
        <v>438</v>
      </c>
      <c r="G53" s="35">
        <f>Protokolas!G53</f>
        <v>69</v>
      </c>
      <c r="H53" s="32"/>
      <c r="I53" s="35"/>
      <c r="J53" s="36"/>
      <c r="K53" s="21"/>
      <c r="L53" s="60">
        <f t="shared" si="3"/>
        <v>144</v>
      </c>
    </row>
    <row r="54" spans="1:12" ht="13.5" thickBot="1">
      <c r="A54" s="1"/>
      <c r="B54" s="1"/>
      <c r="C54" s="1"/>
      <c r="D54" s="37"/>
      <c r="E54" s="37"/>
      <c r="F54" s="37"/>
      <c r="G54" s="37"/>
      <c r="H54" s="364" t="s">
        <v>22</v>
      </c>
      <c r="I54" s="365"/>
      <c r="J54" s="365"/>
      <c r="K54" s="366"/>
      <c r="L54" s="62">
        <f>SUM(L48:L53)-MIN(L48:L53)</f>
        <v>729</v>
      </c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50"/>
      <c r="B57" s="368" t="str">
        <f>Protokolas!$B$57</f>
        <v>Vlkaviškio Salomėjos Nėries vidurinė mokykla</v>
      </c>
      <c r="C57" s="369"/>
      <c r="D57" s="369"/>
      <c r="E57" s="369"/>
      <c r="F57" s="369"/>
      <c r="G57" s="369"/>
      <c r="H57" s="369"/>
      <c r="I57" s="369"/>
      <c r="J57" s="369"/>
      <c r="K57" s="370"/>
      <c r="L57" s="50">
        <f>$L$67</f>
        <v>476</v>
      </c>
    </row>
    <row r="58" spans="1:12" ht="13.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336" t="s">
        <v>15</v>
      </c>
      <c r="B59" s="338" t="s">
        <v>8</v>
      </c>
      <c r="C59" s="340" t="s">
        <v>14</v>
      </c>
      <c r="D59" s="342" t="s">
        <v>4</v>
      </c>
      <c r="E59" s="343"/>
      <c r="F59" s="346" t="s">
        <v>3</v>
      </c>
      <c r="G59" s="347"/>
      <c r="H59" s="342" t="s">
        <v>9</v>
      </c>
      <c r="I59" s="343"/>
      <c r="J59" s="348" t="s">
        <v>5</v>
      </c>
      <c r="K59" s="349"/>
      <c r="L59" s="338" t="s">
        <v>10</v>
      </c>
    </row>
    <row r="60" spans="1:12" ht="17.25" thickBot="1">
      <c r="A60" s="337"/>
      <c r="B60" s="339"/>
      <c r="C60" s="341"/>
      <c r="D60" s="11" t="s">
        <v>12</v>
      </c>
      <c r="E60" s="12" t="s">
        <v>1</v>
      </c>
      <c r="F60" s="10" t="s">
        <v>12</v>
      </c>
      <c r="G60" s="9" t="s">
        <v>1</v>
      </c>
      <c r="H60" s="11" t="s">
        <v>12</v>
      </c>
      <c r="I60" s="12" t="s">
        <v>1</v>
      </c>
      <c r="J60" s="13" t="s">
        <v>12</v>
      </c>
      <c r="K60" s="9" t="s">
        <v>1</v>
      </c>
      <c r="L60" s="339"/>
    </row>
    <row r="61" spans="1:12" ht="12.75">
      <c r="A61" s="16" t="str">
        <f>Protokolas!A61</f>
        <v>Vilkaviškis</v>
      </c>
      <c r="B61" s="103" t="str">
        <f>Protokolas!B61</f>
        <v>Viktorija Žemaitytė</v>
      </c>
      <c r="C61" s="17">
        <f>Protokolas!C61</f>
        <v>0</v>
      </c>
      <c r="D61" s="44">
        <f>Protokolas!D61</f>
        <v>9.28</v>
      </c>
      <c r="E61" s="19">
        <f>Protokolas!E61</f>
        <v>69</v>
      </c>
      <c r="F61" s="20">
        <f>Protokolas!F61</f>
        <v>390</v>
      </c>
      <c r="G61" s="21">
        <f>Protokolas!G61</f>
        <v>53</v>
      </c>
      <c r="H61" s="18"/>
      <c r="I61" s="19"/>
      <c r="J61" s="22"/>
      <c r="K61" s="21"/>
      <c r="L61" s="60">
        <f aca="true" t="shared" si="4" ref="L61:L66">SUM(E61+G61+I61+K61)</f>
        <v>122</v>
      </c>
    </row>
    <row r="62" spans="1:12" ht="12.75">
      <c r="A62" s="23">
        <f>Protokolas!A62</f>
        <v>0</v>
      </c>
      <c r="B62" s="104" t="str">
        <f>Protokolas!B62</f>
        <v>Diana Daugėlaitė</v>
      </c>
      <c r="C62" s="25">
        <f>Protokolas!C62</f>
        <v>0</v>
      </c>
      <c r="D62" s="45">
        <f>Protokolas!D62</f>
        <v>10.12</v>
      </c>
      <c r="E62" s="19">
        <f>Protokolas!E62</f>
        <v>43</v>
      </c>
      <c r="F62" s="27">
        <f>Protokolas!F62</f>
        <v>341</v>
      </c>
      <c r="G62" s="21">
        <f>Protokolas!G62</f>
        <v>37</v>
      </c>
      <c r="H62" s="26"/>
      <c r="I62" s="19"/>
      <c r="J62" s="28"/>
      <c r="K62" s="21"/>
      <c r="L62" s="24">
        <f t="shared" si="4"/>
        <v>80</v>
      </c>
    </row>
    <row r="63" spans="1:12" ht="12.75">
      <c r="A63" s="23">
        <f>Protokolas!A63</f>
        <v>0</v>
      </c>
      <c r="B63" s="104" t="str">
        <f>Protokolas!B63</f>
        <v>Laura Šarkauskaitė</v>
      </c>
      <c r="C63" s="25">
        <f>Protokolas!C63</f>
        <v>0</v>
      </c>
      <c r="D63" s="45">
        <f>Protokolas!D63</f>
        <v>9.72</v>
      </c>
      <c r="E63" s="19">
        <f>Protokolas!E63</f>
        <v>54</v>
      </c>
      <c r="F63" s="27">
        <f>Protokolas!F63</f>
        <v>355</v>
      </c>
      <c r="G63" s="21">
        <f>Protokolas!G63</f>
        <v>41</v>
      </c>
      <c r="H63" s="26"/>
      <c r="I63" s="19"/>
      <c r="J63" s="28"/>
      <c r="K63" s="21"/>
      <c r="L63" s="24">
        <f t="shared" si="4"/>
        <v>95</v>
      </c>
    </row>
    <row r="64" spans="1:12" ht="12.75">
      <c r="A64" s="23">
        <f>Protokolas!A64</f>
        <v>0</v>
      </c>
      <c r="B64" s="104" t="str">
        <f>Protokolas!B64</f>
        <v>Aušra Vyšniauskaitė</v>
      </c>
      <c r="C64" s="25">
        <f>Protokolas!C64</f>
        <v>0</v>
      </c>
      <c r="D64" s="45">
        <f>Protokolas!D64</f>
        <v>10.06</v>
      </c>
      <c r="E64" s="19">
        <f>Protokolas!E64</f>
        <v>46</v>
      </c>
      <c r="F64" s="27">
        <f>Protokolas!F64</f>
        <v>356</v>
      </c>
      <c r="G64" s="21">
        <f>Protokolas!G64</f>
        <v>42</v>
      </c>
      <c r="H64" s="26"/>
      <c r="I64" s="19"/>
      <c r="J64" s="28"/>
      <c r="K64" s="21"/>
      <c r="L64" s="24">
        <f t="shared" si="4"/>
        <v>88</v>
      </c>
    </row>
    <row r="65" spans="1:12" ht="12.75">
      <c r="A65" s="23">
        <f>Protokolas!A65</f>
        <v>0</v>
      </c>
      <c r="B65" s="104" t="str">
        <f>Protokolas!B65</f>
        <v>Viktorija Miliauskaitė</v>
      </c>
      <c r="C65" s="25">
        <f>Protokolas!C65</f>
        <v>0</v>
      </c>
      <c r="D65" s="45">
        <f>Protokolas!D65</f>
        <v>9.92</v>
      </c>
      <c r="E65" s="19">
        <f>Protokolas!E65</f>
        <v>49</v>
      </c>
      <c r="F65" s="27">
        <f>Protokolas!F65</f>
        <v>358</v>
      </c>
      <c r="G65" s="21">
        <f>Protokolas!G65</f>
        <v>42</v>
      </c>
      <c r="H65" s="26"/>
      <c r="I65" s="19"/>
      <c r="J65" s="28"/>
      <c r="K65" s="21"/>
      <c r="L65" s="24">
        <f t="shared" si="4"/>
        <v>91</v>
      </c>
    </row>
    <row r="66" spans="1:12" ht="13.5" thickBot="1">
      <c r="A66" s="29">
        <f>Protokolas!A66</f>
        <v>0</v>
      </c>
      <c r="B66" s="105" t="str">
        <f>Protokolas!B66</f>
        <v>Ugnė Kynaitė</v>
      </c>
      <c r="C66" s="31">
        <f>Protokolas!C66</f>
        <v>0</v>
      </c>
      <c r="D66" s="46">
        <f>Protokolas!D66</f>
        <v>10.15</v>
      </c>
      <c r="E66" s="33">
        <f>Protokolas!E66</f>
        <v>43</v>
      </c>
      <c r="F66" s="34">
        <f>Protokolas!F66</f>
        <v>322</v>
      </c>
      <c r="G66" s="35">
        <f>Protokolas!G66</f>
        <v>30</v>
      </c>
      <c r="H66" s="32"/>
      <c r="I66" s="35"/>
      <c r="J66" s="36"/>
      <c r="K66" s="21"/>
      <c r="L66" s="30">
        <f t="shared" si="4"/>
        <v>73</v>
      </c>
    </row>
    <row r="67" spans="1:12" ht="13.5" thickBot="1">
      <c r="A67" s="1"/>
      <c r="B67" s="1"/>
      <c r="C67" s="1"/>
      <c r="D67" s="37"/>
      <c r="E67" s="37"/>
      <c r="F67" s="37"/>
      <c r="G67" s="37"/>
      <c r="H67" s="364" t="s">
        <v>22</v>
      </c>
      <c r="I67" s="365"/>
      <c r="J67" s="365"/>
      <c r="K67" s="366"/>
      <c r="L67" s="62">
        <f>SUM(L61:L66)-MIN(L61:L66)</f>
        <v>476</v>
      </c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50"/>
      <c r="B70" s="368" t="str">
        <f>Protokolas!$B$70</f>
        <v>Kėdainių raj ,,Atžalyno" vidurinė mokykla</v>
      </c>
      <c r="C70" s="369"/>
      <c r="D70" s="369"/>
      <c r="E70" s="369"/>
      <c r="F70" s="369"/>
      <c r="G70" s="369"/>
      <c r="H70" s="369"/>
      <c r="I70" s="369"/>
      <c r="J70" s="369"/>
      <c r="K70" s="370"/>
      <c r="L70" s="50">
        <f>$L$80</f>
        <v>699</v>
      </c>
    </row>
    <row r="71" spans="1:12" ht="13.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336" t="s">
        <v>15</v>
      </c>
      <c r="B72" s="338" t="s">
        <v>8</v>
      </c>
      <c r="C72" s="340" t="s">
        <v>14</v>
      </c>
      <c r="D72" s="342" t="s">
        <v>4</v>
      </c>
      <c r="E72" s="343"/>
      <c r="F72" s="346" t="s">
        <v>3</v>
      </c>
      <c r="G72" s="347"/>
      <c r="H72" s="342" t="s">
        <v>9</v>
      </c>
      <c r="I72" s="343"/>
      <c r="J72" s="348" t="s">
        <v>5</v>
      </c>
      <c r="K72" s="349"/>
      <c r="L72" s="338" t="s">
        <v>10</v>
      </c>
    </row>
    <row r="73" spans="1:12" ht="17.25" thickBot="1">
      <c r="A73" s="337"/>
      <c r="B73" s="339"/>
      <c r="C73" s="341"/>
      <c r="D73" s="11" t="s">
        <v>12</v>
      </c>
      <c r="E73" s="12" t="s">
        <v>1</v>
      </c>
      <c r="F73" s="10" t="s">
        <v>12</v>
      </c>
      <c r="G73" s="9" t="s">
        <v>1</v>
      </c>
      <c r="H73" s="11" t="s">
        <v>12</v>
      </c>
      <c r="I73" s="12" t="s">
        <v>1</v>
      </c>
      <c r="J73" s="13" t="s">
        <v>12</v>
      </c>
      <c r="K73" s="9" t="s">
        <v>1</v>
      </c>
      <c r="L73" s="339"/>
    </row>
    <row r="74" spans="1:12" ht="12.75">
      <c r="A74" s="16" t="str">
        <f>Protokolas!A74</f>
        <v>Kėdainiai</v>
      </c>
      <c r="B74" s="103" t="str">
        <f>Protokolas!B74</f>
        <v>Kasperavičiūtė Šarūnė</v>
      </c>
      <c r="C74" s="17">
        <f>Protokolas!C74</f>
        <v>0</v>
      </c>
      <c r="D74" s="44">
        <f>Protokolas!D74</f>
        <v>8.76</v>
      </c>
      <c r="E74" s="19">
        <f>Protokolas!E74</f>
        <v>85</v>
      </c>
      <c r="F74" s="20">
        <f>Protokolas!F74</f>
        <v>445</v>
      </c>
      <c r="G74" s="21">
        <f>Protokolas!G74</f>
        <v>71</v>
      </c>
      <c r="H74" s="47"/>
      <c r="I74" s="19"/>
      <c r="J74" s="22"/>
      <c r="K74" s="21"/>
      <c r="L74" s="60">
        <f aca="true" t="shared" si="5" ref="L74:L79">SUM(E74+G74+I74+K74)</f>
        <v>156</v>
      </c>
    </row>
    <row r="75" spans="1:12" ht="12.75">
      <c r="A75" s="23">
        <f>Protokolas!A75</f>
        <v>0</v>
      </c>
      <c r="B75" s="104" t="str">
        <f>Protokolas!B75</f>
        <v>Krasauskaitė Gabrielė</v>
      </c>
      <c r="C75" s="25">
        <f>Protokolas!C75</f>
        <v>0</v>
      </c>
      <c r="D75" s="45">
        <f>Protokolas!D75</f>
        <v>8.77</v>
      </c>
      <c r="E75" s="19">
        <f>Protokolas!E75</f>
        <v>85</v>
      </c>
      <c r="F75" s="27">
        <f>Protokolas!F75</f>
        <v>438</v>
      </c>
      <c r="G75" s="21">
        <f>Protokolas!G75</f>
        <v>69</v>
      </c>
      <c r="H75" s="48"/>
      <c r="I75" s="19"/>
      <c r="J75" s="28"/>
      <c r="K75" s="21"/>
      <c r="L75" s="24">
        <f t="shared" si="5"/>
        <v>154</v>
      </c>
    </row>
    <row r="76" spans="1:12" ht="12.75">
      <c r="A76" s="23">
        <f>Protokolas!A76</f>
        <v>0</v>
      </c>
      <c r="B76" s="104" t="str">
        <f>Protokolas!B76</f>
        <v>Pavidytė Justina</v>
      </c>
      <c r="C76" s="25">
        <f>Protokolas!C76</f>
        <v>0</v>
      </c>
      <c r="D76" s="45">
        <f>Protokolas!D76</f>
        <v>9.07</v>
      </c>
      <c r="E76" s="19">
        <f>Protokolas!E76</f>
        <v>75</v>
      </c>
      <c r="F76" s="27">
        <f>Protokolas!F76</f>
        <v>414</v>
      </c>
      <c r="G76" s="21">
        <f>Protokolas!G76</f>
        <v>61</v>
      </c>
      <c r="H76" s="48"/>
      <c r="I76" s="19"/>
      <c r="J76" s="28"/>
      <c r="K76" s="21"/>
      <c r="L76" s="24">
        <f t="shared" si="5"/>
        <v>136</v>
      </c>
    </row>
    <row r="77" spans="1:12" ht="12.75">
      <c r="A77" s="23">
        <f>Protokolas!A77</f>
        <v>0</v>
      </c>
      <c r="B77" s="104" t="str">
        <f>Protokolas!B77</f>
        <v>Žemulytė Gintarė</v>
      </c>
      <c r="C77" s="25">
        <f>Protokolas!C77</f>
        <v>0</v>
      </c>
      <c r="D77" s="45">
        <f>Protokolas!D77</f>
        <v>9.12</v>
      </c>
      <c r="E77" s="19">
        <f>Protokolas!E77</f>
        <v>72</v>
      </c>
      <c r="F77" s="27">
        <f>Protokolas!F77</f>
        <v>408</v>
      </c>
      <c r="G77" s="21">
        <f>Protokolas!G77</f>
        <v>59</v>
      </c>
      <c r="H77" s="48"/>
      <c r="I77" s="19"/>
      <c r="J77" s="28"/>
      <c r="K77" s="21"/>
      <c r="L77" s="24">
        <f t="shared" si="5"/>
        <v>131</v>
      </c>
    </row>
    <row r="78" spans="1:12" ht="12.75">
      <c r="A78" s="23">
        <f>Protokolas!A78</f>
        <v>0</v>
      </c>
      <c r="B78" s="104" t="str">
        <f>Protokolas!B78</f>
        <v>Saldytė Eglė</v>
      </c>
      <c r="C78" s="25">
        <f>Protokolas!C78</f>
        <v>0</v>
      </c>
      <c r="D78" s="45">
        <f>Protokolas!D78</f>
        <v>9.4</v>
      </c>
      <c r="E78" s="19">
        <f>Protokolas!E78</f>
        <v>63</v>
      </c>
      <c r="F78" s="27">
        <f>Protokolas!F78</f>
        <v>357</v>
      </c>
      <c r="G78" s="21">
        <f>Protokolas!G78</f>
        <v>42</v>
      </c>
      <c r="H78" s="48"/>
      <c r="I78" s="19"/>
      <c r="J78" s="28"/>
      <c r="K78" s="21"/>
      <c r="L78" s="24">
        <f t="shared" si="5"/>
        <v>105</v>
      </c>
    </row>
    <row r="79" spans="1:12" ht="13.5" thickBot="1">
      <c r="A79" s="29">
        <f>Protokolas!A79</f>
        <v>0</v>
      </c>
      <c r="B79" s="105" t="str">
        <f>Protokolas!B79</f>
        <v>Berankytė Giedrė</v>
      </c>
      <c r="C79" s="31">
        <f>Protokolas!C79</f>
        <v>0</v>
      </c>
      <c r="D79" s="46">
        <f>Protokolas!D79</f>
        <v>9.1</v>
      </c>
      <c r="E79" s="33">
        <f>Protokolas!E79</f>
        <v>72</v>
      </c>
      <c r="F79" s="34">
        <f>Protokolas!F79</f>
        <v>381</v>
      </c>
      <c r="G79" s="35">
        <f>Protokolas!G79</f>
        <v>50</v>
      </c>
      <c r="H79" s="49"/>
      <c r="I79" s="35"/>
      <c r="J79" s="36"/>
      <c r="K79" s="21"/>
      <c r="L79" s="30">
        <f t="shared" si="5"/>
        <v>122</v>
      </c>
    </row>
    <row r="80" spans="1:12" ht="13.5" thickBot="1">
      <c r="A80" s="1"/>
      <c r="B80" s="1"/>
      <c r="C80" s="1"/>
      <c r="D80" s="37"/>
      <c r="E80" s="37"/>
      <c r="F80" s="37"/>
      <c r="G80" s="37"/>
      <c r="H80" s="364" t="s">
        <v>22</v>
      </c>
      <c r="I80" s="365"/>
      <c r="J80" s="365"/>
      <c r="K80" s="366"/>
      <c r="L80" s="62">
        <f>SUM(L74:L79)-MIN(L74:L79)</f>
        <v>699</v>
      </c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66"/>
      <c r="B83" s="368" t="str">
        <f>Protokolas!$B$83</f>
        <v>Jurbarko Vytauto Didžiojo vidurinė mokykla</v>
      </c>
      <c r="C83" s="369"/>
      <c r="D83" s="369"/>
      <c r="E83" s="369"/>
      <c r="F83" s="369"/>
      <c r="G83" s="369"/>
      <c r="H83" s="369"/>
      <c r="I83" s="369"/>
      <c r="J83" s="369"/>
      <c r="K83" s="370"/>
      <c r="L83" s="50">
        <f>$L$93</f>
        <v>680</v>
      </c>
    </row>
    <row r="84" spans="1:12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336" t="s">
        <v>15</v>
      </c>
      <c r="B85" s="338" t="s">
        <v>8</v>
      </c>
      <c r="C85" s="340" t="s">
        <v>14</v>
      </c>
      <c r="D85" s="342" t="s">
        <v>4</v>
      </c>
      <c r="E85" s="343"/>
      <c r="F85" s="346" t="s">
        <v>3</v>
      </c>
      <c r="G85" s="347"/>
      <c r="H85" s="342" t="s">
        <v>9</v>
      </c>
      <c r="I85" s="343"/>
      <c r="J85" s="348" t="s">
        <v>5</v>
      </c>
      <c r="K85" s="349"/>
      <c r="L85" s="338" t="s">
        <v>10</v>
      </c>
    </row>
    <row r="86" spans="1:12" ht="17.25" thickBot="1">
      <c r="A86" s="337"/>
      <c r="B86" s="339"/>
      <c r="C86" s="341"/>
      <c r="D86" s="11" t="s">
        <v>12</v>
      </c>
      <c r="E86" s="12" t="s">
        <v>1</v>
      </c>
      <c r="F86" s="10" t="s">
        <v>12</v>
      </c>
      <c r="G86" s="9" t="s">
        <v>1</v>
      </c>
      <c r="H86" s="11" t="s">
        <v>12</v>
      </c>
      <c r="I86" s="12" t="s">
        <v>1</v>
      </c>
      <c r="J86" s="13" t="s">
        <v>12</v>
      </c>
      <c r="K86" s="9" t="s">
        <v>1</v>
      </c>
      <c r="L86" s="339"/>
    </row>
    <row r="87" spans="1:12" ht="12.75">
      <c r="A87" s="16" t="str">
        <f>Protokolas!A87</f>
        <v>Jurbarkas</v>
      </c>
      <c r="B87" s="103" t="str">
        <f>Protokolas!B87</f>
        <v>Maskolaitytė Vaida</v>
      </c>
      <c r="C87" s="17">
        <f>Protokolas!C87</f>
        <v>0</v>
      </c>
      <c r="D87" s="44">
        <f>Protokolas!D87</f>
        <v>9.03</v>
      </c>
      <c r="E87" s="19">
        <f>Protokolas!E87</f>
        <v>75</v>
      </c>
      <c r="F87" s="20">
        <f>Protokolas!F87</f>
        <v>429</v>
      </c>
      <c r="G87" s="21">
        <f>Protokolas!G87</f>
        <v>66</v>
      </c>
      <c r="H87" s="18"/>
      <c r="I87" s="19"/>
      <c r="J87" s="22"/>
      <c r="K87" s="21"/>
      <c r="L87" s="60">
        <f aca="true" t="shared" si="6" ref="L87:L92">SUM(E87+G87+I87+K87)</f>
        <v>141</v>
      </c>
    </row>
    <row r="88" spans="1:12" ht="12.75">
      <c r="A88" s="23">
        <f>Protokolas!A88</f>
        <v>0</v>
      </c>
      <c r="B88" s="104" t="str">
        <f>Protokolas!B88</f>
        <v>Pociutė Indrė</v>
      </c>
      <c r="C88" s="25">
        <f>Protokolas!C88</f>
        <v>0</v>
      </c>
      <c r="D88" s="45">
        <f>Protokolas!D88</f>
        <v>9.06</v>
      </c>
      <c r="E88" s="19">
        <f>Protokolas!E88</f>
        <v>75</v>
      </c>
      <c r="F88" s="27">
        <f>Protokolas!F88</f>
        <v>230</v>
      </c>
      <c r="G88" s="21">
        <f>Protokolas!G88</f>
        <v>1</v>
      </c>
      <c r="H88" s="26"/>
      <c r="I88" s="19"/>
      <c r="J88" s="28"/>
      <c r="K88" s="21"/>
      <c r="L88" s="24">
        <f t="shared" si="6"/>
        <v>76</v>
      </c>
    </row>
    <row r="89" spans="1:12" ht="12.75">
      <c r="A89" s="23">
        <f>Protokolas!A89</f>
        <v>0</v>
      </c>
      <c r="B89" s="104" t="str">
        <f>Protokolas!B89</f>
        <v>Reičiūnaitė Simona</v>
      </c>
      <c r="C89" s="25">
        <f>Protokolas!C89</f>
        <v>0</v>
      </c>
      <c r="D89" s="45">
        <f>Protokolas!D89</f>
        <v>8.74</v>
      </c>
      <c r="E89" s="19">
        <f>Protokolas!E89</f>
        <v>85</v>
      </c>
      <c r="F89" s="27">
        <f>Protokolas!F89</f>
        <v>418</v>
      </c>
      <c r="G89" s="21">
        <f>Protokolas!G89</f>
        <v>62</v>
      </c>
      <c r="H89" s="26"/>
      <c r="I89" s="19"/>
      <c r="J89" s="28"/>
      <c r="K89" s="21"/>
      <c r="L89" s="24">
        <f t="shared" si="6"/>
        <v>147</v>
      </c>
    </row>
    <row r="90" spans="1:12" ht="12.75">
      <c r="A90" s="23">
        <f>Protokolas!A90</f>
        <v>0</v>
      </c>
      <c r="B90" s="104" t="str">
        <f>Protokolas!B90</f>
        <v>Stanislovaitytė Orinta</v>
      </c>
      <c r="C90" s="25">
        <f>Protokolas!C90</f>
        <v>0</v>
      </c>
      <c r="D90" s="45">
        <f>Protokolas!D90</f>
        <v>9</v>
      </c>
      <c r="E90" s="19">
        <f>Protokolas!E90</f>
        <v>75</v>
      </c>
      <c r="F90" s="27">
        <f>Protokolas!F90</f>
        <v>398</v>
      </c>
      <c r="G90" s="21">
        <f>Protokolas!G90</f>
        <v>56</v>
      </c>
      <c r="H90" s="26"/>
      <c r="I90" s="19"/>
      <c r="J90" s="28"/>
      <c r="K90" s="21"/>
      <c r="L90" s="24">
        <f t="shared" si="6"/>
        <v>131</v>
      </c>
    </row>
    <row r="91" spans="1:12" ht="12.75">
      <c r="A91" s="23">
        <f>Protokolas!A91</f>
        <v>0</v>
      </c>
      <c r="B91" s="104" t="str">
        <f>Protokolas!B91</f>
        <v>Stulgaitytė Vaiva</v>
      </c>
      <c r="C91" s="25">
        <f>Protokolas!C91</f>
        <v>0</v>
      </c>
      <c r="D91" s="45">
        <f>Protokolas!D91</f>
        <v>9.45</v>
      </c>
      <c r="E91" s="19">
        <f>Protokolas!E91</f>
        <v>63</v>
      </c>
      <c r="F91" s="27">
        <f>Protokolas!F91</f>
        <v>388</v>
      </c>
      <c r="G91" s="21">
        <f>Protokolas!G91</f>
        <v>52</v>
      </c>
      <c r="H91" s="26"/>
      <c r="I91" s="19"/>
      <c r="J91" s="28"/>
      <c r="K91" s="21"/>
      <c r="L91" s="24">
        <f t="shared" si="6"/>
        <v>115</v>
      </c>
    </row>
    <row r="92" spans="1:12" ht="13.5" thickBot="1">
      <c r="A92" s="29">
        <f>Protokolas!A92</f>
        <v>0</v>
      </c>
      <c r="B92" s="105" t="str">
        <f>Protokolas!B92</f>
        <v>Šneideraitytė Deimantė</v>
      </c>
      <c r="C92" s="31">
        <f>Protokolas!C92</f>
        <v>0</v>
      </c>
      <c r="D92" s="46">
        <f>Protokolas!D92</f>
        <v>8.87</v>
      </c>
      <c r="E92" s="33">
        <f>Protokolas!E92</f>
        <v>82</v>
      </c>
      <c r="F92" s="34">
        <f>Protokolas!F92</f>
        <v>422</v>
      </c>
      <c r="G92" s="35">
        <f>Protokolas!G92</f>
        <v>64</v>
      </c>
      <c r="H92" s="32"/>
      <c r="I92" s="35"/>
      <c r="J92" s="36"/>
      <c r="K92" s="21"/>
      <c r="L92" s="30">
        <f t="shared" si="6"/>
        <v>146</v>
      </c>
    </row>
    <row r="93" spans="1:12" ht="13.5" thickBot="1">
      <c r="A93" s="1"/>
      <c r="B93" s="1"/>
      <c r="C93" s="1"/>
      <c r="D93" s="37"/>
      <c r="E93" s="37"/>
      <c r="F93" s="37"/>
      <c r="G93" s="37"/>
      <c r="H93" s="364" t="s">
        <v>22</v>
      </c>
      <c r="I93" s="365"/>
      <c r="J93" s="365"/>
      <c r="K93" s="366"/>
      <c r="L93" s="62">
        <f>SUM(L87:L92)-MIN(L87:L92)</f>
        <v>680</v>
      </c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50"/>
      <c r="B96" s="368" t="str">
        <f>Protokolas!$B$96</f>
        <v>Kazlų Rūdos savivaldybės Plutiškių vidurinė mokykla</v>
      </c>
      <c r="C96" s="369"/>
      <c r="D96" s="369"/>
      <c r="E96" s="369"/>
      <c r="F96" s="369"/>
      <c r="G96" s="369"/>
      <c r="H96" s="369"/>
      <c r="I96" s="369"/>
      <c r="J96" s="369"/>
      <c r="K96" s="370"/>
      <c r="L96" s="50">
        <f>$L$106</f>
        <v>539</v>
      </c>
    </row>
    <row r="97" spans="1:12" ht="13.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336" t="s">
        <v>15</v>
      </c>
      <c r="B98" s="338" t="s">
        <v>8</v>
      </c>
      <c r="C98" s="340" t="s">
        <v>14</v>
      </c>
      <c r="D98" s="342" t="s">
        <v>4</v>
      </c>
      <c r="E98" s="343"/>
      <c r="F98" s="346" t="s">
        <v>3</v>
      </c>
      <c r="G98" s="347"/>
      <c r="H98" s="342" t="s">
        <v>9</v>
      </c>
      <c r="I98" s="343"/>
      <c r="J98" s="348" t="s">
        <v>5</v>
      </c>
      <c r="K98" s="349"/>
      <c r="L98" s="338" t="s">
        <v>10</v>
      </c>
    </row>
    <row r="99" spans="1:12" ht="17.25" thickBot="1">
      <c r="A99" s="337"/>
      <c r="B99" s="339"/>
      <c r="C99" s="341"/>
      <c r="D99" s="11" t="s">
        <v>12</v>
      </c>
      <c r="E99" s="12" t="s">
        <v>1</v>
      </c>
      <c r="F99" s="10" t="s">
        <v>12</v>
      </c>
      <c r="G99" s="9" t="s">
        <v>1</v>
      </c>
      <c r="H99" s="11" t="s">
        <v>12</v>
      </c>
      <c r="I99" s="12" t="s">
        <v>1</v>
      </c>
      <c r="J99" s="13" t="s">
        <v>12</v>
      </c>
      <c r="K99" s="9" t="s">
        <v>1</v>
      </c>
      <c r="L99" s="339"/>
    </row>
    <row r="100" spans="1:12" ht="12.75">
      <c r="A100" s="16" t="str">
        <f>Protokolas!A100</f>
        <v>Kazlų Rūda</v>
      </c>
      <c r="B100" s="106" t="str">
        <f>Protokolas!B100</f>
        <v>Rūta Bridžiūtė</v>
      </c>
      <c r="C100" s="53">
        <f>Protokolas!C100</f>
        <v>0</v>
      </c>
      <c r="D100" s="44">
        <f>Protokolas!D100</f>
        <v>9.38</v>
      </c>
      <c r="E100" s="19">
        <f>Protokolas!E100</f>
        <v>66</v>
      </c>
      <c r="F100" s="20">
        <f>Protokolas!F100</f>
        <v>375</v>
      </c>
      <c r="G100" s="21">
        <f>Protokolas!G100</f>
        <v>48</v>
      </c>
      <c r="H100" s="18"/>
      <c r="I100" s="19"/>
      <c r="J100" s="22"/>
      <c r="K100" s="21"/>
      <c r="L100" s="60">
        <f aca="true" t="shared" si="7" ref="L100:L105">SUM(E100+G100+I100+K100)</f>
        <v>114</v>
      </c>
    </row>
    <row r="101" spans="1:12" ht="12.75">
      <c r="A101" s="23">
        <f>Protokolas!A101</f>
        <v>0</v>
      </c>
      <c r="B101" s="107" t="str">
        <f>Protokolas!B101</f>
        <v>Agnė Babravičiūtė</v>
      </c>
      <c r="C101" s="54">
        <f>Protokolas!C101</f>
        <v>0</v>
      </c>
      <c r="D101" s="45">
        <f>Protokolas!D101</f>
        <v>10.27</v>
      </c>
      <c r="E101" s="19">
        <f>Protokolas!E101</f>
        <v>41</v>
      </c>
      <c r="F101" s="27">
        <f>Protokolas!F101</f>
        <v>326</v>
      </c>
      <c r="G101" s="21">
        <f>Protokolas!G101</f>
        <v>32</v>
      </c>
      <c r="H101" s="26"/>
      <c r="I101" s="19"/>
      <c r="J101" s="28"/>
      <c r="K101" s="21"/>
      <c r="L101" s="24">
        <f t="shared" si="7"/>
        <v>73</v>
      </c>
    </row>
    <row r="102" spans="1:12" ht="12.75">
      <c r="A102" s="23">
        <f>Protokolas!A102</f>
        <v>0</v>
      </c>
      <c r="B102" s="107" t="str">
        <f>Protokolas!B102</f>
        <v>Monika Garkauskaitė</v>
      </c>
      <c r="C102" s="54">
        <f>Protokolas!C102</f>
        <v>0</v>
      </c>
      <c r="D102" s="45">
        <f>Protokolas!D102</f>
        <v>9.01</v>
      </c>
      <c r="E102" s="19">
        <f>Protokolas!E102</f>
        <v>75</v>
      </c>
      <c r="F102" s="27">
        <f>Protokolas!F102</f>
        <v>395</v>
      </c>
      <c r="G102" s="21">
        <f>Protokolas!G102</f>
        <v>55</v>
      </c>
      <c r="H102" s="26"/>
      <c r="I102" s="19"/>
      <c r="J102" s="28"/>
      <c r="K102" s="21"/>
      <c r="L102" s="24">
        <f t="shared" si="7"/>
        <v>130</v>
      </c>
    </row>
    <row r="103" spans="1:12" ht="12.75">
      <c r="A103" s="23">
        <f>Protokolas!A103</f>
        <v>0</v>
      </c>
      <c r="B103" s="107" t="str">
        <f>Protokolas!B103</f>
        <v>Brigita Karčiauskaitė</v>
      </c>
      <c r="C103" s="54">
        <f>Protokolas!C103</f>
        <v>0</v>
      </c>
      <c r="D103" s="45">
        <f>Protokolas!D103</f>
        <v>9.73</v>
      </c>
      <c r="E103" s="19">
        <f>Protokolas!E103</f>
        <v>54</v>
      </c>
      <c r="F103" s="27">
        <f>Protokolas!F103</f>
        <v>360</v>
      </c>
      <c r="G103" s="21">
        <f>Protokolas!G103</f>
        <v>43</v>
      </c>
      <c r="H103" s="26"/>
      <c r="I103" s="19"/>
      <c r="J103" s="28"/>
      <c r="K103" s="21"/>
      <c r="L103" s="24">
        <f t="shared" si="7"/>
        <v>97</v>
      </c>
    </row>
    <row r="104" spans="1:12" ht="12.75">
      <c r="A104" s="23">
        <f>Protokolas!A104</f>
        <v>0</v>
      </c>
      <c r="B104" s="107" t="str">
        <f>Protokolas!B104</f>
        <v>Simona Juozaitytė</v>
      </c>
      <c r="C104" s="54">
        <f>Protokolas!C104</f>
        <v>0</v>
      </c>
      <c r="D104" s="45">
        <f>Protokolas!D104</f>
        <v>9.45</v>
      </c>
      <c r="E104" s="19">
        <f>Protokolas!E104</f>
        <v>63</v>
      </c>
      <c r="F104" s="27">
        <f>Protokolas!F104</f>
        <v>348</v>
      </c>
      <c r="G104" s="21">
        <f>Protokolas!G104</f>
        <v>39</v>
      </c>
      <c r="H104" s="26"/>
      <c r="I104" s="19"/>
      <c r="J104" s="28"/>
      <c r="K104" s="21"/>
      <c r="L104" s="24">
        <f t="shared" si="7"/>
        <v>102</v>
      </c>
    </row>
    <row r="105" spans="1:12" ht="13.5" thickBot="1">
      <c r="A105" s="29">
        <f>Protokolas!A105</f>
        <v>0</v>
      </c>
      <c r="B105" s="108" t="str">
        <f>Protokolas!B105</f>
        <v>Lauryna Tamkvaitytė</v>
      </c>
      <c r="C105" s="55">
        <f>Protokolas!C105</f>
        <v>0</v>
      </c>
      <c r="D105" s="46">
        <f>Protokolas!D105</f>
        <v>9.61</v>
      </c>
      <c r="E105" s="33">
        <f>Protokolas!E105</f>
        <v>57</v>
      </c>
      <c r="F105" s="34">
        <f>Protokolas!F105</f>
        <v>347</v>
      </c>
      <c r="G105" s="35">
        <f>Protokolas!G105</f>
        <v>39</v>
      </c>
      <c r="H105" s="32"/>
      <c r="I105" s="35"/>
      <c r="J105" s="36"/>
      <c r="K105" s="21"/>
      <c r="L105" s="30">
        <f t="shared" si="7"/>
        <v>96</v>
      </c>
    </row>
    <row r="106" spans="1:12" ht="13.5" thickBot="1">
      <c r="A106" s="1"/>
      <c r="B106" s="43"/>
      <c r="C106" s="1"/>
      <c r="D106" s="37"/>
      <c r="E106" s="37"/>
      <c r="F106" s="37"/>
      <c r="G106" s="37"/>
      <c r="H106" s="364" t="s">
        <v>22</v>
      </c>
      <c r="I106" s="365"/>
      <c r="J106" s="365"/>
      <c r="K106" s="366"/>
      <c r="L106" s="62">
        <f>SUM(L100:L105)-MIN(L100:L105)</f>
        <v>539</v>
      </c>
    </row>
    <row r="107" spans="1:12" ht="12.75">
      <c r="A107" s="1"/>
      <c r="B107" s="43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50"/>
      <c r="B113" s="368" t="str">
        <f>Protokolas!$B$113</f>
        <v>Prienų rajono Stakliškių vidurinė mokykla</v>
      </c>
      <c r="C113" s="369"/>
      <c r="D113" s="369"/>
      <c r="E113" s="369"/>
      <c r="F113" s="369"/>
      <c r="G113" s="369"/>
      <c r="H113" s="369"/>
      <c r="I113" s="369"/>
      <c r="J113" s="369"/>
      <c r="K113" s="370"/>
      <c r="L113" s="50">
        <f>$L$123</f>
        <v>477</v>
      </c>
    </row>
    <row r="114" spans="1:12" ht="13.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336" t="s">
        <v>15</v>
      </c>
      <c r="B115" s="338" t="s">
        <v>8</v>
      </c>
      <c r="C115" s="340" t="s">
        <v>14</v>
      </c>
      <c r="D115" s="342" t="s">
        <v>4</v>
      </c>
      <c r="E115" s="343"/>
      <c r="F115" s="346" t="s">
        <v>3</v>
      </c>
      <c r="G115" s="347"/>
      <c r="H115" s="342" t="s">
        <v>9</v>
      </c>
      <c r="I115" s="343"/>
      <c r="J115" s="348" t="s">
        <v>5</v>
      </c>
      <c r="K115" s="349"/>
      <c r="L115" s="338" t="s">
        <v>10</v>
      </c>
    </row>
    <row r="116" spans="1:12" ht="17.25" thickBot="1">
      <c r="A116" s="337"/>
      <c r="B116" s="339"/>
      <c r="C116" s="374"/>
      <c r="D116" s="11" t="s">
        <v>12</v>
      </c>
      <c r="E116" s="12" t="s">
        <v>1</v>
      </c>
      <c r="F116" s="10" t="s">
        <v>12</v>
      </c>
      <c r="G116" s="9" t="s">
        <v>1</v>
      </c>
      <c r="H116" s="11" t="s">
        <v>12</v>
      </c>
      <c r="I116" s="12" t="s">
        <v>1</v>
      </c>
      <c r="J116" s="13" t="s">
        <v>12</v>
      </c>
      <c r="K116" s="9" t="s">
        <v>1</v>
      </c>
      <c r="L116" s="339"/>
    </row>
    <row r="117" spans="1:12" ht="12.75">
      <c r="A117" s="61" t="str">
        <f>Protokolas!A117</f>
        <v>Prienai</v>
      </c>
      <c r="B117" s="109" t="str">
        <f>Protokolas!B117</f>
        <v>Agnė Bieliauskaitė</v>
      </c>
      <c r="C117" s="59">
        <f>Protokolas!C117</f>
        <v>0</v>
      </c>
      <c r="D117" s="57">
        <f>Protokolas!D117</f>
        <v>10.02</v>
      </c>
      <c r="E117" s="19">
        <f>Protokolas!E117</f>
        <v>46</v>
      </c>
      <c r="F117" s="20">
        <f>Protokolas!F117</f>
        <v>304</v>
      </c>
      <c r="G117" s="21">
        <f>Protokolas!G117</f>
        <v>24</v>
      </c>
      <c r="H117" s="18"/>
      <c r="I117" s="19"/>
      <c r="J117" s="22"/>
      <c r="K117" s="21"/>
      <c r="L117" s="60">
        <f aca="true" t="shared" si="8" ref="L117:L122">SUM(E117+G117+I117+K117)</f>
        <v>70</v>
      </c>
    </row>
    <row r="118" spans="1:12" ht="12.75">
      <c r="A118" s="24">
        <f>Protokolas!A118</f>
        <v>0</v>
      </c>
      <c r="B118" s="110" t="str">
        <f>Protokolas!B118</f>
        <v>Neringa Saulevičiūtė</v>
      </c>
      <c r="C118" s="7">
        <f>Protokolas!C118</f>
        <v>0</v>
      </c>
      <c r="D118" s="56">
        <f>Protokolas!D118</f>
        <v>9.38</v>
      </c>
      <c r="E118" s="19">
        <f>Protokolas!E118</f>
        <v>66</v>
      </c>
      <c r="F118" s="27">
        <f>Protokolas!F118</f>
        <v>347</v>
      </c>
      <c r="G118" s="21">
        <f>Protokolas!G118</f>
        <v>39</v>
      </c>
      <c r="H118" s="26"/>
      <c r="I118" s="19"/>
      <c r="J118" s="28"/>
      <c r="K118" s="21"/>
      <c r="L118" s="24">
        <f t="shared" si="8"/>
        <v>105</v>
      </c>
    </row>
    <row r="119" spans="1:12" ht="12.75">
      <c r="A119" s="24">
        <f>Protokolas!A119</f>
        <v>0</v>
      </c>
      <c r="B119" s="110" t="str">
        <f>Protokolas!B119</f>
        <v>Živilė Randamanskaitė</v>
      </c>
      <c r="C119" s="7">
        <f>Protokolas!C119</f>
        <v>0</v>
      </c>
      <c r="D119" s="56">
        <f>Protokolas!D119</f>
        <v>9.59</v>
      </c>
      <c r="E119" s="19">
        <f>Protokolas!E119</f>
        <v>60</v>
      </c>
      <c r="F119" s="27">
        <f>Protokolas!F119</f>
        <v>362</v>
      </c>
      <c r="G119" s="21">
        <f>Protokolas!G119</f>
        <v>44</v>
      </c>
      <c r="H119" s="26"/>
      <c r="I119" s="19"/>
      <c r="J119" s="28"/>
      <c r="K119" s="21"/>
      <c r="L119" s="24">
        <f t="shared" si="8"/>
        <v>104</v>
      </c>
    </row>
    <row r="120" spans="1:12" ht="12.75">
      <c r="A120" s="24">
        <f>Protokolas!A120</f>
        <v>0</v>
      </c>
      <c r="B120" s="110" t="str">
        <f>Protokolas!B120</f>
        <v>Sigita Liutvinskaitė</v>
      </c>
      <c r="C120" s="7">
        <f>Protokolas!C120</f>
        <v>0</v>
      </c>
      <c r="D120" s="56">
        <f>Protokolas!D120</f>
        <v>10.03</v>
      </c>
      <c r="E120" s="19">
        <f>Protokolas!E120</f>
        <v>46</v>
      </c>
      <c r="F120" s="27">
        <f>Protokolas!F120</f>
        <v>255</v>
      </c>
      <c r="G120" s="21">
        <f>Protokolas!G120</f>
        <v>8</v>
      </c>
      <c r="H120" s="26"/>
      <c r="I120" s="19"/>
      <c r="J120" s="28"/>
      <c r="K120" s="21"/>
      <c r="L120" s="24">
        <f t="shared" si="8"/>
        <v>54</v>
      </c>
    </row>
    <row r="121" spans="1:12" ht="12.75">
      <c r="A121" s="24">
        <f>Protokolas!A121</f>
        <v>0</v>
      </c>
      <c r="B121" s="109" t="str">
        <f>Protokolas!B121</f>
        <v>Gintarė Lipkevičiūtė</v>
      </c>
      <c r="C121" s="6">
        <f>Protokolas!C121</f>
        <v>0</v>
      </c>
      <c r="D121" s="56">
        <f>Protokolas!D121</f>
        <v>9.53</v>
      </c>
      <c r="E121" s="19">
        <f>Protokolas!E121</f>
        <v>60</v>
      </c>
      <c r="F121" s="27">
        <f>Protokolas!F121</f>
        <v>316</v>
      </c>
      <c r="G121" s="21">
        <f>Protokolas!G121</f>
        <v>28</v>
      </c>
      <c r="H121" s="26"/>
      <c r="I121" s="19"/>
      <c r="J121" s="28"/>
      <c r="K121" s="21"/>
      <c r="L121" s="24">
        <f t="shared" si="8"/>
        <v>88</v>
      </c>
    </row>
    <row r="122" spans="1:12" ht="13.5" thickBot="1">
      <c r="A122" s="30">
        <f>Protokolas!A122</f>
        <v>0</v>
      </c>
      <c r="B122" s="111" t="str">
        <f>Protokolas!B122</f>
        <v>Lina Karpavičiūtė</v>
      </c>
      <c r="C122" s="8">
        <f>Protokolas!C122</f>
        <v>0</v>
      </c>
      <c r="D122" s="58">
        <f>Protokolas!D122</f>
        <v>9.79</v>
      </c>
      <c r="E122" s="33">
        <f>Protokolas!E122</f>
        <v>54</v>
      </c>
      <c r="F122" s="34">
        <f>Protokolas!F122</f>
        <v>400</v>
      </c>
      <c r="G122" s="35">
        <f>Protokolas!G122</f>
        <v>56</v>
      </c>
      <c r="H122" s="32"/>
      <c r="I122" s="35"/>
      <c r="J122" s="36"/>
      <c r="K122" s="21"/>
      <c r="L122" s="30">
        <f t="shared" si="8"/>
        <v>110</v>
      </c>
    </row>
    <row r="123" spans="1:12" ht="13.5" thickBot="1">
      <c r="A123" s="1"/>
      <c r="B123" s="1"/>
      <c r="C123" s="1"/>
      <c r="D123" s="37"/>
      <c r="E123" s="37"/>
      <c r="F123" s="37"/>
      <c r="G123" s="37"/>
      <c r="H123" s="364" t="s">
        <v>22</v>
      </c>
      <c r="I123" s="365"/>
      <c r="J123" s="365"/>
      <c r="K123" s="366"/>
      <c r="L123" s="62">
        <f>SUM(L117:L122)-MIN(L117:L122)</f>
        <v>477</v>
      </c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50"/>
      <c r="B126" s="368" t="str">
        <f>Protokolas!$B$126</f>
        <v>Tauragės M.Mažvydo pagrindinė mokykla</v>
      </c>
      <c r="C126" s="369"/>
      <c r="D126" s="369"/>
      <c r="E126" s="369"/>
      <c r="F126" s="369"/>
      <c r="G126" s="369"/>
      <c r="H126" s="369"/>
      <c r="I126" s="369"/>
      <c r="J126" s="369"/>
      <c r="K126" s="370"/>
      <c r="L126" s="50">
        <f>$L$136</f>
        <v>674</v>
      </c>
    </row>
    <row r="127" spans="1:12" ht="13.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336" t="s">
        <v>15</v>
      </c>
      <c r="B128" s="338" t="s">
        <v>8</v>
      </c>
      <c r="C128" s="340" t="s">
        <v>14</v>
      </c>
      <c r="D128" s="342" t="s">
        <v>4</v>
      </c>
      <c r="E128" s="343"/>
      <c r="F128" s="346" t="s">
        <v>3</v>
      </c>
      <c r="G128" s="347"/>
      <c r="H128" s="342" t="s">
        <v>9</v>
      </c>
      <c r="I128" s="343"/>
      <c r="J128" s="348" t="s">
        <v>5</v>
      </c>
      <c r="K128" s="349"/>
      <c r="L128" s="338" t="s">
        <v>10</v>
      </c>
    </row>
    <row r="129" spans="1:12" ht="17.25" thickBot="1">
      <c r="A129" s="337"/>
      <c r="B129" s="339"/>
      <c r="C129" s="341"/>
      <c r="D129" s="11" t="s">
        <v>12</v>
      </c>
      <c r="E129" s="12" t="s">
        <v>1</v>
      </c>
      <c r="F129" s="10" t="s">
        <v>12</v>
      </c>
      <c r="G129" s="9" t="s">
        <v>1</v>
      </c>
      <c r="H129" s="11" t="s">
        <v>12</v>
      </c>
      <c r="I129" s="12" t="s">
        <v>1</v>
      </c>
      <c r="J129" s="13" t="s">
        <v>12</v>
      </c>
      <c r="K129" s="9" t="s">
        <v>1</v>
      </c>
      <c r="L129" s="339"/>
    </row>
    <row r="130" spans="1:12" ht="12.75">
      <c r="A130" s="16" t="str">
        <f>Protokolas!A130</f>
        <v>Tauragė</v>
      </c>
      <c r="B130" s="106" t="str">
        <f>Protokolas!B130</f>
        <v>Kamilė Kasparavičiūtė</v>
      </c>
      <c r="C130" s="53">
        <f>Protokolas!C130</f>
        <v>0</v>
      </c>
      <c r="D130" s="44">
        <f>Protokolas!D130</f>
        <v>9.72</v>
      </c>
      <c r="E130" s="19">
        <f>Protokolas!E130</f>
        <v>54</v>
      </c>
      <c r="F130" s="20">
        <f>Protokolas!F130</f>
        <v>378</v>
      </c>
      <c r="G130" s="21">
        <f>Protokolas!G130</f>
        <v>49</v>
      </c>
      <c r="H130" s="18"/>
      <c r="I130" s="19"/>
      <c r="J130" s="22"/>
      <c r="K130" s="21"/>
      <c r="L130" s="60">
        <f aca="true" t="shared" si="9" ref="L130:L135">SUM(E130+G130+I130+K130)</f>
        <v>103</v>
      </c>
    </row>
    <row r="131" spans="1:12" ht="12.75">
      <c r="A131" s="23">
        <f>Protokolas!A131</f>
        <v>0</v>
      </c>
      <c r="B131" s="107" t="str">
        <f>Protokolas!B131</f>
        <v>Ieva Sakalauskaitė</v>
      </c>
      <c r="C131" s="54">
        <f>Protokolas!C131</f>
        <v>0</v>
      </c>
      <c r="D131" s="45">
        <f>Protokolas!D131</f>
        <v>8.08</v>
      </c>
      <c r="E131" s="19">
        <f>Protokolas!E131</f>
        <v>111</v>
      </c>
      <c r="F131" s="27">
        <f>Protokolas!F131</f>
        <v>471</v>
      </c>
      <c r="G131" s="21">
        <f>Protokolas!G131</f>
        <v>80</v>
      </c>
      <c r="H131" s="26"/>
      <c r="I131" s="19"/>
      <c r="J131" s="39"/>
      <c r="K131" s="21"/>
      <c r="L131" s="24">
        <f t="shared" si="9"/>
        <v>191</v>
      </c>
    </row>
    <row r="132" spans="1:12" ht="12.75">
      <c r="A132" s="23">
        <f>Protokolas!A132</f>
        <v>0</v>
      </c>
      <c r="B132" s="107" t="str">
        <f>Protokolas!B132</f>
        <v>Dovilė Baužaitė</v>
      </c>
      <c r="C132" s="54">
        <f>Protokolas!C132</f>
        <v>0</v>
      </c>
      <c r="D132" s="45">
        <f>Protokolas!D132</f>
        <v>8.91</v>
      </c>
      <c r="E132" s="19">
        <f>Protokolas!E132</f>
        <v>78</v>
      </c>
      <c r="F132" s="27">
        <f>Protokolas!F132</f>
        <v>379</v>
      </c>
      <c r="G132" s="21">
        <f>Protokolas!G132</f>
        <v>49</v>
      </c>
      <c r="H132" s="26"/>
      <c r="I132" s="19"/>
      <c r="J132" s="28"/>
      <c r="K132" s="21"/>
      <c r="L132" s="24">
        <f t="shared" si="9"/>
        <v>127</v>
      </c>
    </row>
    <row r="133" spans="1:12" ht="12.75">
      <c r="A133" s="23">
        <f>Protokolas!A133</f>
        <v>0</v>
      </c>
      <c r="B133" s="107" t="str">
        <f>Protokolas!B133</f>
        <v>Justina Vazinskaitė</v>
      </c>
      <c r="C133" s="54">
        <f>Protokolas!C133</f>
        <v>0</v>
      </c>
      <c r="D133" s="45">
        <f>Protokolas!D133</f>
        <v>9.38</v>
      </c>
      <c r="E133" s="19">
        <f>Protokolas!E133</f>
        <v>66</v>
      </c>
      <c r="F133" s="27">
        <f>Protokolas!F133</f>
        <v>404</v>
      </c>
      <c r="G133" s="21">
        <f>Protokolas!G133</f>
        <v>58</v>
      </c>
      <c r="H133" s="26"/>
      <c r="I133" s="19"/>
      <c r="J133" s="28"/>
      <c r="K133" s="21"/>
      <c r="L133" s="24">
        <f t="shared" si="9"/>
        <v>124</v>
      </c>
    </row>
    <row r="134" spans="1:12" ht="12.75">
      <c r="A134" s="23">
        <f>Protokolas!A134</f>
        <v>0</v>
      </c>
      <c r="B134" s="107" t="str">
        <f>Protokolas!B134</f>
        <v>Erika Arniulytė</v>
      </c>
      <c r="C134" s="54">
        <f>Protokolas!C134</f>
        <v>0</v>
      </c>
      <c r="D134" s="45">
        <f>Protokolas!D134</f>
        <v>9.07</v>
      </c>
      <c r="E134" s="19">
        <f>Protokolas!E134</f>
        <v>75</v>
      </c>
      <c r="F134" s="27">
        <f>Protokolas!F134</f>
        <v>392</v>
      </c>
      <c r="G134" s="21">
        <f>Protokolas!G134</f>
        <v>54</v>
      </c>
      <c r="H134" s="26"/>
      <c r="I134" s="19"/>
      <c r="J134" s="39"/>
      <c r="K134" s="21"/>
      <c r="L134" s="24">
        <f t="shared" si="9"/>
        <v>129</v>
      </c>
    </row>
    <row r="135" spans="1:12" ht="13.5" thickBot="1">
      <c r="A135" s="29">
        <f>Protokolas!A135</f>
        <v>0</v>
      </c>
      <c r="B135" s="108" t="str">
        <f>Protokolas!B135</f>
        <v>Julija Šimkutė</v>
      </c>
      <c r="C135" s="55">
        <f>Protokolas!C135</f>
        <v>0</v>
      </c>
      <c r="D135" s="46">
        <f>Protokolas!D135</f>
        <v>9.91</v>
      </c>
      <c r="E135" s="33">
        <f>Protokolas!E135</f>
        <v>49</v>
      </c>
      <c r="F135" s="34">
        <f>Protokolas!F135</f>
        <v>346</v>
      </c>
      <c r="G135" s="35">
        <f>Protokolas!G135</f>
        <v>38</v>
      </c>
      <c r="H135" s="32"/>
      <c r="I135" s="35"/>
      <c r="J135" s="36"/>
      <c r="K135" s="21"/>
      <c r="L135" s="30">
        <f t="shared" si="9"/>
        <v>87</v>
      </c>
    </row>
    <row r="136" spans="1:12" ht="13.5" thickBot="1">
      <c r="A136" s="1"/>
      <c r="B136" s="1"/>
      <c r="C136" s="1"/>
      <c r="D136" s="37"/>
      <c r="E136" s="37"/>
      <c r="F136" s="37"/>
      <c r="G136" s="37"/>
      <c r="H136" s="364" t="s">
        <v>22</v>
      </c>
      <c r="I136" s="365"/>
      <c r="J136" s="365"/>
      <c r="K136" s="366"/>
      <c r="L136" s="62">
        <f>SUM(L130:L135)-MIN(L130:L135)</f>
        <v>674</v>
      </c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67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66"/>
      <c r="B141" s="368" t="str">
        <f>Protokolas!$B$141</f>
        <v>Ariogalos vidurinė mokykla</v>
      </c>
      <c r="C141" s="369"/>
      <c r="D141" s="369"/>
      <c r="E141" s="369"/>
      <c r="F141" s="369"/>
      <c r="G141" s="369"/>
      <c r="H141" s="369"/>
      <c r="I141" s="369"/>
      <c r="J141" s="369"/>
      <c r="K141" s="370"/>
      <c r="L141" s="50">
        <f>$L$151</f>
        <v>727</v>
      </c>
    </row>
    <row r="142" spans="1:12" ht="13.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336" t="s">
        <v>15</v>
      </c>
      <c r="B143" s="338" t="s">
        <v>8</v>
      </c>
      <c r="C143" s="340" t="s">
        <v>14</v>
      </c>
      <c r="D143" s="342" t="s">
        <v>4</v>
      </c>
      <c r="E143" s="343"/>
      <c r="F143" s="346" t="s">
        <v>3</v>
      </c>
      <c r="G143" s="347"/>
      <c r="H143" s="342" t="s">
        <v>9</v>
      </c>
      <c r="I143" s="343"/>
      <c r="J143" s="348" t="s">
        <v>5</v>
      </c>
      <c r="K143" s="349"/>
      <c r="L143" s="338" t="s">
        <v>10</v>
      </c>
    </row>
    <row r="144" spans="1:12" ht="17.25" thickBot="1">
      <c r="A144" s="337"/>
      <c r="B144" s="375"/>
      <c r="C144" s="374"/>
      <c r="D144" s="11" t="s">
        <v>12</v>
      </c>
      <c r="E144" s="12" t="s">
        <v>1</v>
      </c>
      <c r="F144" s="10" t="s">
        <v>12</v>
      </c>
      <c r="G144" s="9" t="s">
        <v>1</v>
      </c>
      <c r="H144" s="11" t="s">
        <v>12</v>
      </c>
      <c r="I144" s="12" t="s">
        <v>1</v>
      </c>
      <c r="J144" s="13" t="s">
        <v>12</v>
      </c>
      <c r="K144" s="9" t="s">
        <v>1</v>
      </c>
      <c r="L144" s="339"/>
    </row>
    <row r="145" spans="1:12" ht="12.75">
      <c r="A145" s="16" t="str">
        <f>Protokolas!A145</f>
        <v>Ariogala</v>
      </c>
      <c r="B145" s="112" t="str">
        <f>Protokolas!B145</f>
        <v>Justė Valavičiūtė</v>
      </c>
      <c r="C145" s="59">
        <f>Protokolas!C145</f>
        <v>0</v>
      </c>
      <c r="D145" s="57">
        <f>Protokolas!D145</f>
        <v>8.56</v>
      </c>
      <c r="E145" s="19">
        <f>Protokolas!E145</f>
        <v>92</v>
      </c>
      <c r="F145" s="20">
        <f>Protokolas!F145</f>
        <v>450</v>
      </c>
      <c r="G145" s="21">
        <f>Protokolas!G145</f>
        <v>73</v>
      </c>
      <c r="H145" s="18"/>
      <c r="I145" s="19"/>
      <c r="J145" s="22"/>
      <c r="K145" s="21"/>
      <c r="L145" s="60">
        <f aca="true" t="shared" si="10" ref="L145:L150">SUM(E145+G145+I145+K145)</f>
        <v>165</v>
      </c>
    </row>
    <row r="146" spans="1:12" ht="12.75">
      <c r="A146" s="23">
        <f>Protokolas!A146</f>
        <v>0</v>
      </c>
      <c r="B146" s="113" t="str">
        <f>Protokolas!B146</f>
        <v>Gintarė Masaitytė</v>
      </c>
      <c r="C146" s="7">
        <f>Protokolas!C146</f>
        <v>0</v>
      </c>
      <c r="D146" s="56">
        <f>Protokolas!D146</f>
        <v>9.17</v>
      </c>
      <c r="E146" s="19">
        <f>Protokolas!E146</f>
        <v>72</v>
      </c>
      <c r="F146" s="27">
        <f>Protokolas!F146</f>
        <v>356</v>
      </c>
      <c r="G146" s="21">
        <f>Protokolas!G146</f>
        <v>42</v>
      </c>
      <c r="H146" s="26"/>
      <c r="I146" s="19"/>
      <c r="J146" s="28"/>
      <c r="K146" s="21"/>
      <c r="L146" s="24">
        <f t="shared" si="10"/>
        <v>114</v>
      </c>
    </row>
    <row r="147" spans="1:12" ht="12.75">
      <c r="A147" s="23">
        <f>Protokolas!A147</f>
        <v>0</v>
      </c>
      <c r="B147" s="113" t="str">
        <f>Protokolas!B147</f>
        <v>Kornelija Rimkutė</v>
      </c>
      <c r="C147" s="7">
        <f>Protokolas!C147</f>
        <v>0</v>
      </c>
      <c r="D147" s="56">
        <f>Protokolas!D147</f>
        <v>8.91</v>
      </c>
      <c r="E147" s="19">
        <f>Protokolas!E147</f>
        <v>78</v>
      </c>
      <c r="F147" s="27">
        <f>Protokolas!F147</f>
        <v>425</v>
      </c>
      <c r="G147" s="21">
        <f>Protokolas!G147</f>
        <v>65</v>
      </c>
      <c r="H147" s="26"/>
      <c r="I147" s="19"/>
      <c r="J147" s="28"/>
      <c r="K147" s="21"/>
      <c r="L147" s="24">
        <f t="shared" si="10"/>
        <v>143</v>
      </c>
    </row>
    <row r="148" spans="1:12" ht="12.75">
      <c r="A148" s="23">
        <f>Protokolas!A148</f>
        <v>0</v>
      </c>
      <c r="B148" s="113" t="str">
        <f>Protokolas!B148</f>
        <v>Austėja Venslauskaitė</v>
      </c>
      <c r="C148" s="7">
        <f>Protokolas!C148</f>
        <v>0</v>
      </c>
      <c r="D148" s="56">
        <f>Protokolas!D148</f>
        <v>8.78</v>
      </c>
      <c r="E148" s="19">
        <f>Protokolas!E148</f>
        <v>85</v>
      </c>
      <c r="F148" s="27">
        <f>Protokolas!F148</f>
        <v>355</v>
      </c>
      <c r="G148" s="21">
        <f>Protokolas!G148</f>
        <v>41</v>
      </c>
      <c r="H148" s="26"/>
      <c r="I148" s="19"/>
      <c r="J148" s="28"/>
      <c r="K148" s="21"/>
      <c r="L148" s="24">
        <f t="shared" si="10"/>
        <v>126</v>
      </c>
    </row>
    <row r="149" spans="1:12" ht="12.75">
      <c r="A149" s="23">
        <f>Protokolas!A149</f>
        <v>0</v>
      </c>
      <c r="B149" s="113" t="str">
        <f>Protokolas!B149</f>
        <v>Justė Venckutė</v>
      </c>
      <c r="C149" s="7">
        <f>Protokolas!C149</f>
        <v>0</v>
      </c>
      <c r="D149" s="56">
        <f>Protokolas!D149</f>
        <v>9.01</v>
      </c>
      <c r="E149" s="19">
        <f>Protokolas!E149</f>
        <v>75</v>
      </c>
      <c r="F149" s="27">
        <f>Protokolas!F149</f>
        <v>383</v>
      </c>
      <c r="G149" s="21">
        <f>Protokolas!G149</f>
        <v>51</v>
      </c>
      <c r="H149" s="26"/>
      <c r="I149" s="19"/>
      <c r="J149" s="28"/>
      <c r="K149" s="21"/>
      <c r="L149" s="24">
        <f t="shared" si="10"/>
        <v>126</v>
      </c>
    </row>
    <row r="150" spans="1:12" ht="13.5" thickBot="1">
      <c r="A150" s="29">
        <f>Protokolas!A150</f>
        <v>0</v>
      </c>
      <c r="B150" s="114" t="str">
        <f>Protokolas!B150</f>
        <v>Monika Siautilaitė</v>
      </c>
      <c r="C150" s="8">
        <f>Protokolas!C150</f>
        <v>0</v>
      </c>
      <c r="D150" s="58">
        <f>Protokolas!D150</f>
        <v>8.18</v>
      </c>
      <c r="E150" s="33">
        <f>Protokolas!E150</f>
        <v>107</v>
      </c>
      <c r="F150" s="34">
        <f>Protokolas!F150</f>
        <v>412</v>
      </c>
      <c r="G150" s="35">
        <f>Protokolas!G150</f>
        <v>60</v>
      </c>
      <c r="H150" s="32"/>
      <c r="I150" s="35"/>
      <c r="J150" s="36"/>
      <c r="K150" s="21"/>
      <c r="L150" s="30">
        <f t="shared" si="10"/>
        <v>167</v>
      </c>
    </row>
    <row r="151" spans="1:12" ht="13.5" thickBot="1">
      <c r="A151" s="1"/>
      <c r="B151" s="1"/>
      <c r="C151" s="1"/>
      <c r="D151" s="37"/>
      <c r="E151" s="37"/>
      <c r="F151" s="37"/>
      <c r="G151" s="37"/>
      <c r="H151" s="364" t="s">
        <v>22</v>
      </c>
      <c r="I151" s="365"/>
      <c r="J151" s="365"/>
      <c r="K151" s="366"/>
      <c r="L151" s="62">
        <f>SUM(L145:L150)-MIN(L145:L150)</f>
        <v>727</v>
      </c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50"/>
      <c r="B154" s="368">
        <f>Protokolas!$B$154</f>
        <v>0</v>
      </c>
      <c r="C154" s="369"/>
      <c r="D154" s="369"/>
      <c r="E154" s="369"/>
      <c r="F154" s="369"/>
      <c r="G154" s="369"/>
      <c r="H154" s="369"/>
      <c r="I154" s="369"/>
      <c r="J154" s="369"/>
      <c r="K154" s="370"/>
      <c r="L154" s="50" t="e">
        <f>$L$164</f>
        <v>#N/A</v>
      </c>
    </row>
    <row r="155" spans="1:12" ht="13.5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336" t="s">
        <v>15</v>
      </c>
      <c r="B156" s="338" t="s">
        <v>8</v>
      </c>
      <c r="C156" s="340" t="s">
        <v>14</v>
      </c>
      <c r="D156" s="342" t="s">
        <v>4</v>
      </c>
      <c r="E156" s="343"/>
      <c r="F156" s="346" t="s">
        <v>3</v>
      </c>
      <c r="G156" s="347"/>
      <c r="H156" s="342" t="s">
        <v>9</v>
      </c>
      <c r="I156" s="343"/>
      <c r="J156" s="348" t="s">
        <v>5</v>
      </c>
      <c r="K156" s="349"/>
      <c r="L156" s="338" t="s">
        <v>10</v>
      </c>
    </row>
    <row r="157" spans="1:12" ht="17.25" thickBot="1">
      <c r="A157" s="337"/>
      <c r="B157" s="339"/>
      <c r="C157" s="341"/>
      <c r="D157" s="11" t="s">
        <v>12</v>
      </c>
      <c r="E157" s="12" t="s">
        <v>1</v>
      </c>
      <c r="F157" s="10" t="s">
        <v>12</v>
      </c>
      <c r="G157" s="9" t="s">
        <v>1</v>
      </c>
      <c r="H157" s="11" t="s">
        <v>12</v>
      </c>
      <c r="I157" s="12" t="s">
        <v>1</v>
      </c>
      <c r="J157" s="13" t="s">
        <v>12</v>
      </c>
      <c r="K157" s="9" t="s">
        <v>1</v>
      </c>
      <c r="L157" s="339"/>
    </row>
    <row r="158" spans="1:12" ht="12.75">
      <c r="A158" s="16">
        <f>Protokolas!A158</f>
        <v>0</v>
      </c>
      <c r="B158" s="106">
        <f>Protokolas!B158</f>
        <v>0</v>
      </c>
      <c r="C158" s="53">
        <f>Protokolas!C158</f>
        <v>0</v>
      </c>
      <c r="D158" s="44">
        <f>Protokolas!D158</f>
        <v>0</v>
      </c>
      <c r="E158" s="19" t="e">
        <f>Protokolas!E158</f>
        <v>#N/A</v>
      </c>
      <c r="F158" s="20">
        <f>Protokolas!F158</f>
        <v>0</v>
      </c>
      <c r="G158" s="21" t="e">
        <f>Protokolas!G158</f>
        <v>#N/A</v>
      </c>
      <c r="H158" s="18"/>
      <c r="I158" s="19"/>
      <c r="J158" s="22"/>
      <c r="K158" s="21"/>
      <c r="L158" s="60" t="e">
        <f aca="true" t="shared" si="11" ref="L158:L163">SUM(E158+G158+I158+K158)</f>
        <v>#N/A</v>
      </c>
    </row>
    <row r="159" spans="1:12" ht="12.75">
      <c r="A159" s="23">
        <f>Protokolas!A159</f>
        <v>0</v>
      </c>
      <c r="B159" s="107">
        <f>Protokolas!B159</f>
        <v>0</v>
      </c>
      <c r="C159" s="54">
        <f>Protokolas!C159</f>
        <v>0</v>
      </c>
      <c r="D159" s="45">
        <f>Protokolas!D159</f>
        <v>0</v>
      </c>
      <c r="E159" s="19" t="e">
        <f>Protokolas!E159</f>
        <v>#N/A</v>
      </c>
      <c r="F159" s="27">
        <f>Protokolas!F159</f>
        <v>0</v>
      </c>
      <c r="G159" s="21" t="e">
        <f>Protokolas!G159</f>
        <v>#N/A</v>
      </c>
      <c r="H159" s="26"/>
      <c r="I159" s="19"/>
      <c r="J159" s="28"/>
      <c r="K159" s="21"/>
      <c r="L159" s="24" t="e">
        <f t="shared" si="11"/>
        <v>#N/A</v>
      </c>
    </row>
    <row r="160" spans="1:12" ht="12.75">
      <c r="A160" s="23">
        <f>Protokolas!A160</f>
        <v>0</v>
      </c>
      <c r="B160" s="107">
        <f>Protokolas!B160</f>
        <v>0</v>
      </c>
      <c r="C160" s="54">
        <f>Protokolas!C160</f>
        <v>0</v>
      </c>
      <c r="D160" s="45">
        <f>Protokolas!D160</f>
        <v>0</v>
      </c>
      <c r="E160" s="19" t="e">
        <f>Protokolas!E160</f>
        <v>#N/A</v>
      </c>
      <c r="F160" s="27">
        <f>Protokolas!F160</f>
        <v>0</v>
      </c>
      <c r="G160" s="21" t="e">
        <f>Protokolas!G160</f>
        <v>#N/A</v>
      </c>
      <c r="H160" s="26"/>
      <c r="I160" s="19"/>
      <c r="J160" s="28"/>
      <c r="K160" s="21"/>
      <c r="L160" s="24" t="e">
        <f t="shared" si="11"/>
        <v>#N/A</v>
      </c>
    </row>
    <row r="161" spans="1:12" ht="12.75">
      <c r="A161" s="23">
        <f>Protokolas!A161</f>
        <v>0</v>
      </c>
      <c r="B161" s="107">
        <f>Protokolas!B161</f>
        <v>0</v>
      </c>
      <c r="C161" s="54">
        <f>Protokolas!C161</f>
        <v>0</v>
      </c>
      <c r="D161" s="45">
        <f>Protokolas!D161</f>
        <v>0</v>
      </c>
      <c r="E161" s="19" t="e">
        <f>Protokolas!E161</f>
        <v>#N/A</v>
      </c>
      <c r="F161" s="27">
        <f>Protokolas!F161</f>
        <v>0</v>
      </c>
      <c r="G161" s="21" t="e">
        <f>Protokolas!G161</f>
        <v>#N/A</v>
      </c>
      <c r="H161" s="26"/>
      <c r="I161" s="19"/>
      <c r="J161" s="28"/>
      <c r="K161" s="21"/>
      <c r="L161" s="24" t="e">
        <f t="shared" si="11"/>
        <v>#N/A</v>
      </c>
    </row>
    <row r="162" spans="1:12" ht="12.75">
      <c r="A162" s="23">
        <f>Protokolas!A162</f>
        <v>0</v>
      </c>
      <c r="B162" s="107">
        <f>Protokolas!B162</f>
        <v>0</v>
      </c>
      <c r="C162" s="54">
        <f>Protokolas!C162</f>
        <v>0</v>
      </c>
      <c r="D162" s="45">
        <f>Protokolas!D162</f>
        <v>0</v>
      </c>
      <c r="E162" s="19" t="e">
        <f>Protokolas!E162</f>
        <v>#N/A</v>
      </c>
      <c r="F162" s="27">
        <f>Protokolas!F162</f>
        <v>0</v>
      </c>
      <c r="G162" s="21" t="e">
        <f>Protokolas!G162</f>
        <v>#N/A</v>
      </c>
      <c r="H162" s="26"/>
      <c r="I162" s="19"/>
      <c r="J162" s="28"/>
      <c r="K162" s="21"/>
      <c r="L162" s="24" t="e">
        <f t="shared" si="11"/>
        <v>#N/A</v>
      </c>
    </row>
    <row r="163" spans="1:12" ht="13.5" thickBot="1">
      <c r="A163" s="29">
        <f>Protokolas!A163</f>
        <v>0</v>
      </c>
      <c r="B163" s="108">
        <f>Protokolas!B163</f>
        <v>0</v>
      </c>
      <c r="C163" s="55">
        <f>Protokolas!C163</f>
        <v>0</v>
      </c>
      <c r="D163" s="46">
        <f>Protokolas!D163</f>
        <v>0</v>
      </c>
      <c r="E163" s="33" t="e">
        <f>Protokolas!E163</f>
        <v>#N/A</v>
      </c>
      <c r="F163" s="34">
        <f>Protokolas!F163</f>
        <v>0</v>
      </c>
      <c r="G163" s="35" t="e">
        <f>Protokolas!G163</f>
        <v>#N/A</v>
      </c>
      <c r="H163" s="32"/>
      <c r="I163" s="35"/>
      <c r="J163" s="36"/>
      <c r="K163" s="21"/>
      <c r="L163" s="30" t="e">
        <f t="shared" si="11"/>
        <v>#N/A</v>
      </c>
    </row>
    <row r="164" spans="1:12" ht="13.5" thickBot="1">
      <c r="A164" s="1"/>
      <c r="B164" s="1"/>
      <c r="C164" s="1"/>
      <c r="D164" s="37"/>
      <c r="E164" s="37"/>
      <c r="F164" s="37"/>
      <c r="G164" s="37"/>
      <c r="H164" s="364" t="s">
        <v>22</v>
      </c>
      <c r="I164" s="365"/>
      <c r="J164" s="365"/>
      <c r="K164" s="366"/>
      <c r="L164" s="62" t="e">
        <f>SUM(L158:L163)-MIN(L158:L163)</f>
        <v>#N/A</v>
      </c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50"/>
      <c r="B167" s="368">
        <f>Protokolas!$B$167</f>
        <v>0</v>
      </c>
      <c r="C167" s="369"/>
      <c r="D167" s="369"/>
      <c r="E167" s="369"/>
      <c r="F167" s="369"/>
      <c r="G167" s="369"/>
      <c r="H167" s="369"/>
      <c r="I167" s="369"/>
      <c r="J167" s="369"/>
      <c r="K167" s="370"/>
      <c r="L167" s="50" t="e">
        <f>$L$177</f>
        <v>#N/A</v>
      </c>
    </row>
    <row r="168" spans="1:12" ht="13.5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336" t="s">
        <v>15</v>
      </c>
      <c r="B169" s="338" t="s">
        <v>8</v>
      </c>
      <c r="C169" s="340" t="s">
        <v>14</v>
      </c>
      <c r="D169" s="342" t="s">
        <v>4</v>
      </c>
      <c r="E169" s="343"/>
      <c r="F169" s="346" t="s">
        <v>3</v>
      </c>
      <c r="G169" s="347"/>
      <c r="H169" s="342" t="s">
        <v>9</v>
      </c>
      <c r="I169" s="343"/>
      <c r="J169" s="348" t="s">
        <v>5</v>
      </c>
      <c r="K169" s="349"/>
      <c r="L169" s="338" t="s">
        <v>10</v>
      </c>
    </row>
    <row r="170" spans="1:12" ht="17.25" thickBot="1">
      <c r="A170" s="337"/>
      <c r="B170" s="339"/>
      <c r="C170" s="341"/>
      <c r="D170" s="11" t="s">
        <v>12</v>
      </c>
      <c r="E170" s="12" t="s">
        <v>1</v>
      </c>
      <c r="F170" s="10" t="s">
        <v>12</v>
      </c>
      <c r="G170" s="9" t="s">
        <v>1</v>
      </c>
      <c r="H170" s="11" t="s">
        <v>12</v>
      </c>
      <c r="I170" s="12" t="s">
        <v>1</v>
      </c>
      <c r="J170" s="13" t="s">
        <v>12</v>
      </c>
      <c r="K170" s="9" t="s">
        <v>1</v>
      </c>
      <c r="L170" s="339"/>
    </row>
    <row r="171" spans="1:12" ht="12.75">
      <c r="A171" s="16">
        <f>Protokolas!A171</f>
        <v>0</v>
      </c>
      <c r="B171" s="106">
        <f>Protokolas!B171</f>
        <v>0</v>
      </c>
      <c r="C171" s="53">
        <f>Protokolas!C171</f>
        <v>0</v>
      </c>
      <c r="D171" s="44">
        <f>Protokolas!D171</f>
        <v>0</v>
      </c>
      <c r="E171" s="19" t="e">
        <f>Protokolas!E171</f>
        <v>#N/A</v>
      </c>
      <c r="F171" s="20">
        <f>Protokolas!F171</f>
        <v>0</v>
      </c>
      <c r="G171" s="21" t="e">
        <f>Protokolas!G171</f>
        <v>#N/A</v>
      </c>
      <c r="H171" s="18"/>
      <c r="I171" s="19"/>
      <c r="J171" s="22"/>
      <c r="K171" s="21"/>
      <c r="L171" s="60" t="e">
        <f aca="true" t="shared" si="12" ref="L171:L176">SUM(E171+G171+I171+K171)</f>
        <v>#N/A</v>
      </c>
    </row>
    <row r="172" spans="1:12" ht="12.75">
      <c r="A172" s="23">
        <f>Protokolas!A172</f>
        <v>0</v>
      </c>
      <c r="B172" s="107">
        <f>Protokolas!B172</f>
        <v>0</v>
      </c>
      <c r="C172" s="54">
        <f>Protokolas!C172</f>
        <v>0</v>
      </c>
      <c r="D172" s="45">
        <f>Protokolas!D172</f>
        <v>0</v>
      </c>
      <c r="E172" s="19" t="e">
        <f>Protokolas!E172</f>
        <v>#N/A</v>
      </c>
      <c r="F172" s="27">
        <f>Protokolas!F172</f>
        <v>0</v>
      </c>
      <c r="G172" s="21" t="e">
        <f>Protokolas!G172</f>
        <v>#N/A</v>
      </c>
      <c r="H172" s="26"/>
      <c r="I172" s="19"/>
      <c r="J172" s="28"/>
      <c r="K172" s="21"/>
      <c r="L172" s="24" t="e">
        <f t="shared" si="12"/>
        <v>#N/A</v>
      </c>
    </row>
    <row r="173" spans="1:12" ht="12.75">
      <c r="A173" s="23">
        <f>Protokolas!A173</f>
        <v>0</v>
      </c>
      <c r="B173" s="107">
        <f>Protokolas!B173</f>
        <v>0</v>
      </c>
      <c r="C173" s="54">
        <f>Protokolas!C173</f>
        <v>0</v>
      </c>
      <c r="D173" s="45">
        <f>Protokolas!D173</f>
        <v>0</v>
      </c>
      <c r="E173" s="19" t="e">
        <f>Protokolas!E173</f>
        <v>#N/A</v>
      </c>
      <c r="F173" s="27">
        <f>Protokolas!F173</f>
        <v>0</v>
      </c>
      <c r="G173" s="21" t="e">
        <f>Protokolas!G173</f>
        <v>#N/A</v>
      </c>
      <c r="H173" s="26"/>
      <c r="I173" s="19"/>
      <c r="J173" s="28"/>
      <c r="K173" s="21"/>
      <c r="L173" s="24" t="e">
        <f t="shared" si="12"/>
        <v>#N/A</v>
      </c>
    </row>
    <row r="174" spans="1:12" ht="12.75">
      <c r="A174" s="23">
        <f>Protokolas!A174</f>
        <v>0</v>
      </c>
      <c r="B174" s="107">
        <f>Protokolas!B174</f>
        <v>0</v>
      </c>
      <c r="C174" s="54">
        <f>Protokolas!C174</f>
        <v>0</v>
      </c>
      <c r="D174" s="45">
        <f>Protokolas!D174</f>
        <v>0</v>
      </c>
      <c r="E174" s="19" t="e">
        <f>Protokolas!E174</f>
        <v>#N/A</v>
      </c>
      <c r="F174" s="27">
        <f>Protokolas!F174</f>
        <v>0</v>
      </c>
      <c r="G174" s="21" t="e">
        <f>Protokolas!G174</f>
        <v>#N/A</v>
      </c>
      <c r="H174" s="26"/>
      <c r="I174" s="19"/>
      <c r="J174" s="28"/>
      <c r="K174" s="21"/>
      <c r="L174" s="24" t="e">
        <f t="shared" si="12"/>
        <v>#N/A</v>
      </c>
    </row>
    <row r="175" spans="1:12" ht="12.75">
      <c r="A175" s="23">
        <f>Protokolas!A175</f>
        <v>0</v>
      </c>
      <c r="B175" s="107">
        <f>Protokolas!B175</f>
        <v>0</v>
      </c>
      <c r="C175" s="54">
        <f>Protokolas!C175</f>
        <v>0</v>
      </c>
      <c r="D175" s="45">
        <f>Protokolas!D175</f>
        <v>0</v>
      </c>
      <c r="E175" s="19" t="e">
        <f>Protokolas!E175</f>
        <v>#N/A</v>
      </c>
      <c r="F175" s="27">
        <f>Protokolas!F175</f>
        <v>0</v>
      </c>
      <c r="G175" s="21" t="e">
        <f>Protokolas!G175</f>
        <v>#N/A</v>
      </c>
      <c r="H175" s="26"/>
      <c r="I175" s="19"/>
      <c r="J175" s="28"/>
      <c r="K175" s="21"/>
      <c r="L175" s="24" t="e">
        <f t="shared" si="12"/>
        <v>#N/A</v>
      </c>
    </row>
    <row r="176" spans="1:12" ht="13.5" thickBot="1">
      <c r="A176" s="29">
        <f>Protokolas!A176</f>
        <v>0</v>
      </c>
      <c r="B176" s="108">
        <f>Protokolas!B176</f>
        <v>0</v>
      </c>
      <c r="C176" s="55">
        <f>Protokolas!C176</f>
        <v>0</v>
      </c>
      <c r="D176" s="46">
        <f>Protokolas!D176</f>
        <v>0</v>
      </c>
      <c r="E176" s="33" t="e">
        <f>Protokolas!E176</f>
        <v>#N/A</v>
      </c>
      <c r="F176" s="34">
        <f>Protokolas!F176</f>
        <v>0</v>
      </c>
      <c r="G176" s="35" t="e">
        <f>Protokolas!G176</f>
        <v>#N/A</v>
      </c>
      <c r="H176" s="32"/>
      <c r="I176" s="35"/>
      <c r="J176" s="36"/>
      <c r="K176" s="21"/>
      <c r="L176" s="30" t="e">
        <f t="shared" si="12"/>
        <v>#N/A</v>
      </c>
    </row>
    <row r="177" spans="1:12" ht="13.5" thickBot="1">
      <c r="A177" s="1"/>
      <c r="B177" s="1"/>
      <c r="C177" s="1"/>
      <c r="D177" s="37"/>
      <c r="E177" s="37"/>
      <c r="F177" s="37"/>
      <c r="G177" s="37"/>
      <c r="H177" s="364" t="s">
        <v>22</v>
      </c>
      <c r="I177" s="365"/>
      <c r="J177" s="365"/>
      <c r="K177" s="366"/>
      <c r="L177" s="62" t="e">
        <f>SUM(L171:L176)-MIN(L171:L176)</f>
        <v>#N/A</v>
      </c>
    </row>
    <row r="178" spans="1:12" ht="12.75">
      <c r="A178" s="38"/>
      <c r="B178" s="38"/>
      <c r="C178" s="38"/>
      <c r="D178" s="38"/>
      <c r="E178" s="38"/>
      <c r="F178" s="38"/>
      <c r="G178" s="38"/>
      <c r="H178" s="38"/>
      <c r="I178" s="38"/>
      <c r="J178" s="39"/>
      <c r="K178" s="38"/>
      <c r="L178" s="38"/>
    </row>
    <row r="179" spans="1:12" ht="12.75">
      <c r="A179" s="38"/>
      <c r="B179" s="38"/>
      <c r="C179" s="38"/>
      <c r="D179" s="38"/>
      <c r="E179" s="38"/>
      <c r="F179" s="38"/>
      <c r="G179" s="38"/>
      <c r="H179" s="38"/>
      <c r="I179" s="38"/>
      <c r="J179" s="39"/>
      <c r="K179" s="38"/>
      <c r="L179" s="38"/>
    </row>
    <row r="180" spans="1:12" ht="12.75">
      <c r="A180" s="50"/>
      <c r="B180" s="368">
        <f>Protokolas!$B$180</f>
        <v>0</v>
      </c>
      <c r="C180" s="369"/>
      <c r="D180" s="369"/>
      <c r="E180" s="369"/>
      <c r="F180" s="369"/>
      <c r="G180" s="369"/>
      <c r="H180" s="369"/>
      <c r="I180" s="369"/>
      <c r="J180" s="369"/>
      <c r="K180" s="370"/>
      <c r="L180" s="50" t="e">
        <f>$L$190</f>
        <v>#N/A</v>
      </c>
    </row>
    <row r="181" spans="1:12" ht="13.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336" t="s">
        <v>15</v>
      </c>
      <c r="B182" s="338" t="s">
        <v>8</v>
      </c>
      <c r="C182" s="340" t="s">
        <v>14</v>
      </c>
      <c r="D182" s="342" t="s">
        <v>4</v>
      </c>
      <c r="E182" s="343"/>
      <c r="F182" s="346" t="s">
        <v>3</v>
      </c>
      <c r="G182" s="347"/>
      <c r="H182" s="342" t="s">
        <v>9</v>
      </c>
      <c r="I182" s="343"/>
      <c r="J182" s="348" t="s">
        <v>5</v>
      </c>
      <c r="K182" s="349"/>
      <c r="L182" s="338" t="s">
        <v>10</v>
      </c>
    </row>
    <row r="183" spans="1:12" ht="17.25" thickBot="1">
      <c r="A183" s="337"/>
      <c r="B183" s="339"/>
      <c r="C183" s="341"/>
      <c r="D183" s="11" t="s">
        <v>12</v>
      </c>
      <c r="E183" s="12" t="s">
        <v>1</v>
      </c>
      <c r="F183" s="10" t="s">
        <v>12</v>
      </c>
      <c r="G183" s="9" t="s">
        <v>1</v>
      </c>
      <c r="H183" s="11" t="s">
        <v>12</v>
      </c>
      <c r="I183" s="12" t="s">
        <v>1</v>
      </c>
      <c r="J183" s="13" t="s">
        <v>12</v>
      </c>
      <c r="K183" s="9" t="s">
        <v>1</v>
      </c>
      <c r="L183" s="339"/>
    </row>
    <row r="184" spans="1:12" ht="12.75">
      <c r="A184" s="16">
        <f>Protokolas!A184</f>
        <v>0</v>
      </c>
      <c r="B184" s="106">
        <f>Protokolas!B184</f>
        <v>0</v>
      </c>
      <c r="C184" s="53">
        <f>Protokolas!C184</f>
        <v>0</v>
      </c>
      <c r="D184" s="44">
        <f>Protokolas!D184</f>
        <v>0</v>
      </c>
      <c r="E184" s="19" t="e">
        <f>Protokolas!E184</f>
        <v>#N/A</v>
      </c>
      <c r="F184" s="20">
        <f>Protokolas!F184</f>
        <v>0</v>
      </c>
      <c r="G184" s="21" t="e">
        <f>Protokolas!G184</f>
        <v>#N/A</v>
      </c>
      <c r="H184" s="18"/>
      <c r="I184" s="19"/>
      <c r="J184" s="22"/>
      <c r="K184" s="21"/>
      <c r="L184" s="60" t="e">
        <f aca="true" t="shared" si="13" ref="L184:L189">SUM(E184+G184+I184+K184)</f>
        <v>#N/A</v>
      </c>
    </row>
    <row r="185" spans="1:12" ht="12.75">
      <c r="A185" s="23">
        <f>Protokolas!A185</f>
        <v>0</v>
      </c>
      <c r="B185" s="107">
        <f>Protokolas!B185</f>
        <v>0</v>
      </c>
      <c r="C185" s="54">
        <f>Protokolas!C185</f>
        <v>0</v>
      </c>
      <c r="D185" s="45">
        <f>Protokolas!D185</f>
        <v>0</v>
      </c>
      <c r="E185" s="19" t="e">
        <f>Protokolas!E185</f>
        <v>#N/A</v>
      </c>
      <c r="F185" s="27">
        <f>Protokolas!F185</f>
        <v>0</v>
      </c>
      <c r="G185" s="21" t="e">
        <f>Protokolas!G185</f>
        <v>#N/A</v>
      </c>
      <c r="H185" s="26"/>
      <c r="I185" s="19"/>
      <c r="J185" s="28"/>
      <c r="K185" s="21"/>
      <c r="L185" s="24" t="e">
        <f t="shared" si="13"/>
        <v>#N/A</v>
      </c>
    </row>
    <row r="186" spans="1:12" ht="12.75">
      <c r="A186" s="23">
        <f>Protokolas!A186</f>
        <v>0</v>
      </c>
      <c r="B186" s="107">
        <f>Protokolas!B186</f>
        <v>0</v>
      </c>
      <c r="C186" s="54">
        <f>Protokolas!C186</f>
        <v>0</v>
      </c>
      <c r="D186" s="45">
        <f>Protokolas!D186</f>
        <v>0</v>
      </c>
      <c r="E186" s="19" t="e">
        <f>Protokolas!E186</f>
        <v>#N/A</v>
      </c>
      <c r="F186" s="27">
        <f>Protokolas!F186</f>
        <v>0</v>
      </c>
      <c r="G186" s="21" t="e">
        <f>Protokolas!G186</f>
        <v>#N/A</v>
      </c>
      <c r="H186" s="26"/>
      <c r="I186" s="19"/>
      <c r="J186" s="28"/>
      <c r="K186" s="21"/>
      <c r="L186" s="24" t="e">
        <f t="shared" si="13"/>
        <v>#N/A</v>
      </c>
    </row>
    <row r="187" spans="1:12" ht="12.75">
      <c r="A187" s="23">
        <f>Protokolas!A187</f>
        <v>0</v>
      </c>
      <c r="B187" s="107">
        <f>Protokolas!B187</f>
        <v>0</v>
      </c>
      <c r="C187" s="54">
        <f>Protokolas!C187</f>
        <v>0</v>
      </c>
      <c r="D187" s="45">
        <f>Protokolas!D187</f>
        <v>0</v>
      </c>
      <c r="E187" s="19" t="e">
        <f>Protokolas!E187</f>
        <v>#N/A</v>
      </c>
      <c r="F187" s="27">
        <f>Protokolas!F187</f>
        <v>0</v>
      </c>
      <c r="G187" s="21" t="e">
        <f>Protokolas!G187</f>
        <v>#N/A</v>
      </c>
      <c r="H187" s="26"/>
      <c r="I187" s="19"/>
      <c r="J187" s="28"/>
      <c r="K187" s="21"/>
      <c r="L187" s="24" t="e">
        <f t="shared" si="13"/>
        <v>#N/A</v>
      </c>
    </row>
    <row r="188" spans="1:12" ht="12.75">
      <c r="A188" s="23">
        <f>Protokolas!A188</f>
        <v>0</v>
      </c>
      <c r="B188" s="107">
        <f>Protokolas!B188</f>
        <v>0</v>
      </c>
      <c r="C188" s="54">
        <f>Protokolas!C188</f>
        <v>0</v>
      </c>
      <c r="D188" s="45">
        <f>Protokolas!D188</f>
        <v>0</v>
      </c>
      <c r="E188" s="19" t="e">
        <f>Protokolas!E188</f>
        <v>#N/A</v>
      </c>
      <c r="F188" s="27">
        <f>Protokolas!F188</f>
        <v>0</v>
      </c>
      <c r="G188" s="21" t="e">
        <f>Protokolas!G188</f>
        <v>#N/A</v>
      </c>
      <c r="H188" s="26"/>
      <c r="I188" s="19"/>
      <c r="J188" s="28"/>
      <c r="K188" s="21"/>
      <c r="L188" s="24" t="e">
        <f t="shared" si="13"/>
        <v>#N/A</v>
      </c>
    </row>
    <row r="189" spans="1:12" ht="13.5" thickBot="1">
      <c r="A189" s="29">
        <f>Protokolas!A189</f>
        <v>0</v>
      </c>
      <c r="B189" s="108">
        <f>Protokolas!B189</f>
        <v>0</v>
      </c>
      <c r="C189" s="55">
        <f>Protokolas!C189</f>
        <v>0</v>
      </c>
      <c r="D189" s="46">
        <f>Protokolas!D189</f>
        <v>0</v>
      </c>
      <c r="E189" s="33" t="e">
        <f>Protokolas!E189</f>
        <v>#N/A</v>
      </c>
      <c r="F189" s="34">
        <f>Protokolas!F189</f>
        <v>0</v>
      </c>
      <c r="G189" s="35" t="e">
        <f>Protokolas!G189</f>
        <v>#N/A</v>
      </c>
      <c r="H189" s="32"/>
      <c r="I189" s="35"/>
      <c r="J189" s="36"/>
      <c r="K189" s="21"/>
      <c r="L189" s="30" t="e">
        <f t="shared" si="13"/>
        <v>#N/A</v>
      </c>
    </row>
    <row r="190" spans="1:12" ht="13.5" thickBot="1">
      <c r="A190" s="1"/>
      <c r="B190" s="1"/>
      <c r="C190" s="1"/>
      <c r="D190" s="37"/>
      <c r="E190" s="37"/>
      <c r="F190" s="37"/>
      <c r="G190" s="37"/>
      <c r="H190" s="364" t="s">
        <v>22</v>
      </c>
      <c r="I190" s="365"/>
      <c r="J190" s="365"/>
      <c r="K190" s="366"/>
      <c r="L190" s="62" t="e">
        <f>SUM(L184:L189)-MIN(L184:L189)</f>
        <v>#N/A</v>
      </c>
    </row>
    <row r="191" spans="1:12" ht="12.75">
      <c r="A191" s="38"/>
      <c r="B191" s="38"/>
      <c r="C191" s="38"/>
      <c r="D191" s="38"/>
      <c r="E191" s="38"/>
      <c r="F191" s="38"/>
      <c r="G191" s="38"/>
      <c r="H191" s="38"/>
      <c r="I191" s="38"/>
      <c r="J191" s="39"/>
      <c r="K191" s="38"/>
      <c r="L191" s="38"/>
    </row>
    <row r="192" spans="1:12" ht="12.75">
      <c r="A192" s="38"/>
      <c r="B192" s="38"/>
      <c r="C192" s="38"/>
      <c r="D192" s="38"/>
      <c r="E192" s="38"/>
      <c r="F192" s="38"/>
      <c r="G192" s="38"/>
      <c r="H192" s="38"/>
      <c r="I192" s="38"/>
      <c r="J192" s="39"/>
      <c r="K192" s="38"/>
      <c r="L192" s="38"/>
    </row>
    <row r="193" spans="1:12" ht="12.75">
      <c r="A193" s="50"/>
      <c r="B193" s="368">
        <f>Protokolas!$B$193</f>
        <v>0</v>
      </c>
      <c r="C193" s="369"/>
      <c r="D193" s="369"/>
      <c r="E193" s="369"/>
      <c r="F193" s="369"/>
      <c r="G193" s="369"/>
      <c r="H193" s="369"/>
      <c r="I193" s="369"/>
      <c r="J193" s="369"/>
      <c r="K193" s="370"/>
      <c r="L193" s="50" t="e">
        <f>$L$203</f>
        <v>#N/A</v>
      </c>
    </row>
    <row r="194" spans="1:12" ht="13.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336" t="s">
        <v>15</v>
      </c>
      <c r="B195" s="338" t="s">
        <v>8</v>
      </c>
      <c r="C195" s="340" t="s">
        <v>14</v>
      </c>
      <c r="D195" s="342" t="s">
        <v>4</v>
      </c>
      <c r="E195" s="343"/>
      <c r="F195" s="346" t="s">
        <v>3</v>
      </c>
      <c r="G195" s="347"/>
      <c r="H195" s="342" t="s">
        <v>9</v>
      </c>
      <c r="I195" s="343"/>
      <c r="J195" s="348" t="s">
        <v>5</v>
      </c>
      <c r="K195" s="349"/>
      <c r="L195" s="338" t="s">
        <v>10</v>
      </c>
    </row>
    <row r="196" spans="1:12" ht="17.25" thickBot="1">
      <c r="A196" s="337"/>
      <c r="B196" s="339"/>
      <c r="C196" s="341"/>
      <c r="D196" s="11" t="s">
        <v>12</v>
      </c>
      <c r="E196" s="12" t="s">
        <v>1</v>
      </c>
      <c r="F196" s="10" t="s">
        <v>12</v>
      </c>
      <c r="G196" s="9" t="s">
        <v>1</v>
      </c>
      <c r="H196" s="11" t="s">
        <v>12</v>
      </c>
      <c r="I196" s="12" t="s">
        <v>1</v>
      </c>
      <c r="J196" s="13" t="s">
        <v>12</v>
      </c>
      <c r="K196" s="9" t="s">
        <v>1</v>
      </c>
      <c r="L196" s="339"/>
    </row>
    <row r="197" spans="1:12" ht="12.75">
      <c r="A197" s="16">
        <f>Protokolas!A197</f>
        <v>0</v>
      </c>
      <c r="B197" s="40">
        <f>Protokolas!B197</f>
        <v>0</v>
      </c>
      <c r="C197" s="17">
        <f>Protokolas!C197</f>
        <v>0</v>
      </c>
      <c r="D197" s="44">
        <f>Protokolas!D197</f>
        <v>0</v>
      </c>
      <c r="E197" s="19" t="e">
        <f>Protokolas!E197</f>
        <v>#N/A</v>
      </c>
      <c r="F197" s="20">
        <f>Protokolas!F197</f>
        <v>0</v>
      </c>
      <c r="G197" s="21" t="e">
        <f>Protokolas!G197</f>
        <v>#N/A</v>
      </c>
      <c r="H197" s="18"/>
      <c r="I197" s="19"/>
      <c r="J197" s="22"/>
      <c r="K197" s="21"/>
      <c r="L197" s="60" t="e">
        <f aca="true" t="shared" si="14" ref="L197:L202">SUM(E197+G197+I197+K197)</f>
        <v>#N/A</v>
      </c>
    </row>
    <row r="198" spans="1:12" ht="12.75">
      <c r="A198" s="23">
        <f>Protokolas!A198</f>
        <v>0</v>
      </c>
      <c r="B198" s="41">
        <f>Protokolas!B198</f>
        <v>0</v>
      </c>
      <c r="C198" s="25">
        <f>Protokolas!C198</f>
        <v>0</v>
      </c>
      <c r="D198" s="45">
        <f>Protokolas!D198</f>
        <v>0</v>
      </c>
      <c r="E198" s="19" t="e">
        <f>Protokolas!E198</f>
        <v>#N/A</v>
      </c>
      <c r="F198" s="27">
        <f>Protokolas!F198</f>
        <v>0</v>
      </c>
      <c r="G198" s="21" t="e">
        <f>Protokolas!G198</f>
        <v>#N/A</v>
      </c>
      <c r="H198" s="26"/>
      <c r="I198" s="19"/>
      <c r="J198" s="28"/>
      <c r="K198" s="21"/>
      <c r="L198" s="24" t="e">
        <f t="shared" si="14"/>
        <v>#N/A</v>
      </c>
    </row>
    <row r="199" spans="1:12" ht="12.75">
      <c r="A199" s="23">
        <f>Protokolas!A199</f>
        <v>0</v>
      </c>
      <c r="B199" s="41">
        <f>Protokolas!B199</f>
        <v>0</v>
      </c>
      <c r="C199" s="25">
        <f>Protokolas!C199</f>
        <v>0</v>
      </c>
      <c r="D199" s="45">
        <f>Protokolas!D199</f>
        <v>0</v>
      </c>
      <c r="E199" s="19" t="e">
        <f>Protokolas!E199</f>
        <v>#N/A</v>
      </c>
      <c r="F199" s="27">
        <f>Protokolas!F199</f>
        <v>0</v>
      </c>
      <c r="G199" s="21" t="e">
        <f>Protokolas!G199</f>
        <v>#N/A</v>
      </c>
      <c r="H199" s="26"/>
      <c r="I199" s="19"/>
      <c r="J199" s="28"/>
      <c r="K199" s="21"/>
      <c r="L199" s="24" t="e">
        <f t="shared" si="14"/>
        <v>#N/A</v>
      </c>
    </row>
    <row r="200" spans="1:12" ht="12.75">
      <c r="A200" s="23">
        <f>Protokolas!A200</f>
        <v>0</v>
      </c>
      <c r="B200" s="41">
        <f>Protokolas!B200</f>
        <v>0</v>
      </c>
      <c r="C200" s="25">
        <f>Protokolas!C200</f>
        <v>0</v>
      </c>
      <c r="D200" s="45">
        <f>Protokolas!D200</f>
        <v>0</v>
      </c>
      <c r="E200" s="19" t="e">
        <f>Protokolas!E200</f>
        <v>#N/A</v>
      </c>
      <c r="F200" s="27">
        <f>Protokolas!F200</f>
        <v>0</v>
      </c>
      <c r="G200" s="21" t="e">
        <f>Protokolas!G200</f>
        <v>#N/A</v>
      </c>
      <c r="H200" s="26"/>
      <c r="I200" s="19"/>
      <c r="J200" s="28"/>
      <c r="K200" s="21"/>
      <c r="L200" s="24" t="e">
        <f t="shared" si="14"/>
        <v>#N/A</v>
      </c>
    </row>
    <row r="201" spans="1:12" ht="12.75">
      <c r="A201" s="23">
        <f>Protokolas!A201</f>
        <v>0</v>
      </c>
      <c r="B201" s="41">
        <f>Protokolas!B201</f>
        <v>0</v>
      </c>
      <c r="C201" s="25">
        <f>Protokolas!C201</f>
        <v>0</v>
      </c>
      <c r="D201" s="45">
        <f>Protokolas!D201</f>
        <v>0</v>
      </c>
      <c r="E201" s="19" t="e">
        <f>Protokolas!E201</f>
        <v>#N/A</v>
      </c>
      <c r="F201" s="27">
        <f>Protokolas!F201</f>
        <v>0</v>
      </c>
      <c r="G201" s="21" t="e">
        <f>Protokolas!G201</f>
        <v>#N/A</v>
      </c>
      <c r="H201" s="26"/>
      <c r="I201" s="19"/>
      <c r="J201" s="28"/>
      <c r="K201" s="21"/>
      <c r="L201" s="24" t="e">
        <f t="shared" si="14"/>
        <v>#N/A</v>
      </c>
    </row>
    <row r="202" spans="1:12" ht="13.5" thickBot="1">
      <c r="A202" s="29">
        <f>Protokolas!A202</f>
        <v>0</v>
      </c>
      <c r="B202" s="42">
        <f>Protokolas!B202</f>
        <v>0</v>
      </c>
      <c r="C202" s="31">
        <f>Protokolas!C202</f>
        <v>0</v>
      </c>
      <c r="D202" s="46">
        <f>Protokolas!D202</f>
        <v>0</v>
      </c>
      <c r="E202" s="33" t="e">
        <f>Protokolas!E202</f>
        <v>#N/A</v>
      </c>
      <c r="F202" s="34">
        <f>Protokolas!F202</f>
        <v>0</v>
      </c>
      <c r="G202" s="35" t="e">
        <f>Protokolas!G202</f>
        <v>#N/A</v>
      </c>
      <c r="H202" s="32"/>
      <c r="I202" s="35"/>
      <c r="J202" s="36"/>
      <c r="K202" s="21"/>
      <c r="L202" s="30" t="e">
        <f t="shared" si="14"/>
        <v>#N/A</v>
      </c>
    </row>
    <row r="203" spans="1:12" ht="13.5" thickBot="1">
      <c r="A203" s="1"/>
      <c r="B203" s="1"/>
      <c r="C203" s="1"/>
      <c r="D203" s="37"/>
      <c r="E203" s="37"/>
      <c r="F203" s="37"/>
      <c r="G203" s="37"/>
      <c r="H203" s="364" t="s">
        <v>22</v>
      </c>
      <c r="I203" s="365"/>
      <c r="J203" s="365"/>
      <c r="K203" s="366"/>
      <c r="L203" s="62" t="e">
        <f>SUM(L197:L202)-MIN(L197:L202)</f>
        <v>#N/A</v>
      </c>
    </row>
    <row r="204" spans="1:12" ht="12.75">
      <c r="A204" s="38"/>
      <c r="B204" s="38"/>
      <c r="C204" s="38"/>
      <c r="D204" s="38"/>
      <c r="E204" s="38"/>
      <c r="F204" s="38"/>
      <c r="G204" s="38"/>
      <c r="H204" s="38"/>
      <c r="I204" s="38"/>
      <c r="J204" s="39"/>
      <c r="K204" s="38"/>
      <c r="L204" s="38"/>
    </row>
    <row r="205" spans="1:12" ht="12.75">
      <c r="A205" s="38"/>
      <c r="B205" s="38"/>
      <c r="C205" s="38"/>
      <c r="D205" s="38"/>
      <c r="E205" s="38"/>
      <c r="F205" s="38"/>
      <c r="G205" s="38"/>
      <c r="H205" s="38"/>
      <c r="I205" s="38"/>
      <c r="J205" s="39"/>
      <c r="K205" s="38"/>
      <c r="L205" s="38"/>
    </row>
    <row r="206" spans="1:12" ht="12.75">
      <c r="A206" s="50"/>
      <c r="B206" s="368">
        <f>Protokolas!$B$206</f>
        <v>0</v>
      </c>
      <c r="C206" s="369"/>
      <c r="D206" s="369"/>
      <c r="E206" s="369"/>
      <c r="F206" s="369"/>
      <c r="G206" s="369"/>
      <c r="H206" s="369"/>
      <c r="I206" s="369"/>
      <c r="J206" s="369"/>
      <c r="K206" s="370"/>
      <c r="L206" s="50" t="e">
        <f>$L$216</f>
        <v>#N/A</v>
      </c>
    </row>
    <row r="207" spans="1:12" ht="13.5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336" t="s">
        <v>15</v>
      </c>
      <c r="B208" s="338" t="s">
        <v>8</v>
      </c>
      <c r="C208" s="340" t="s">
        <v>14</v>
      </c>
      <c r="D208" s="342" t="s">
        <v>4</v>
      </c>
      <c r="E208" s="343"/>
      <c r="F208" s="346" t="s">
        <v>3</v>
      </c>
      <c r="G208" s="347"/>
      <c r="H208" s="342" t="s">
        <v>9</v>
      </c>
      <c r="I208" s="343"/>
      <c r="J208" s="348" t="s">
        <v>5</v>
      </c>
      <c r="K208" s="349"/>
      <c r="L208" s="338" t="s">
        <v>10</v>
      </c>
    </row>
    <row r="209" spans="1:12" ht="17.25" thickBot="1">
      <c r="A209" s="337"/>
      <c r="B209" s="339"/>
      <c r="C209" s="341"/>
      <c r="D209" s="11" t="s">
        <v>12</v>
      </c>
      <c r="E209" s="12" t="s">
        <v>1</v>
      </c>
      <c r="F209" s="10" t="s">
        <v>12</v>
      </c>
      <c r="G209" s="9" t="s">
        <v>1</v>
      </c>
      <c r="H209" s="11" t="s">
        <v>12</v>
      </c>
      <c r="I209" s="12" t="s">
        <v>1</v>
      </c>
      <c r="J209" s="13" t="s">
        <v>12</v>
      </c>
      <c r="K209" s="9" t="s">
        <v>1</v>
      </c>
      <c r="L209" s="339"/>
    </row>
    <row r="210" spans="1:12" ht="12.75">
      <c r="A210" s="16">
        <f>Protokolas!A210</f>
        <v>0</v>
      </c>
      <c r="B210" s="40">
        <f>Protokolas!B210</f>
        <v>0</v>
      </c>
      <c r="C210" s="17">
        <f>Protokolas!C210</f>
        <v>0</v>
      </c>
      <c r="D210" s="44">
        <f>Protokolas!D210</f>
        <v>0</v>
      </c>
      <c r="E210" s="19" t="e">
        <f>Protokolas!E210</f>
        <v>#N/A</v>
      </c>
      <c r="F210" s="20">
        <f>Protokolas!F210</f>
        <v>0</v>
      </c>
      <c r="G210" s="21" t="e">
        <f>Protokolas!G210</f>
        <v>#N/A</v>
      </c>
      <c r="H210" s="18"/>
      <c r="I210" s="19"/>
      <c r="J210" s="22"/>
      <c r="K210" s="21"/>
      <c r="L210" s="61" t="e">
        <f aca="true" t="shared" si="15" ref="L210:L215">SUM(E210+G210+I210+K210)</f>
        <v>#N/A</v>
      </c>
    </row>
    <row r="211" spans="1:12" ht="12.75">
      <c r="A211" s="23">
        <f>Protokolas!A211</f>
        <v>0</v>
      </c>
      <c r="B211" s="41">
        <f>Protokolas!B211</f>
        <v>0</v>
      </c>
      <c r="C211" s="25">
        <f>Protokolas!C211</f>
        <v>0</v>
      </c>
      <c r="D211" s="45">
        <f>Protokolas!D211</f>
        <v>0</v>
      </c>
      <c r="E211" s="19" t="e">
        <f>Protokolas!E211</f>
        <v>#N/A</v>
      </c>
      <c r="F211" s="27">
        <f>Protokolas!F211</f>
        <v>0</v>
      </c>
      <c r="G211" s="21" t="e">
        <f>Protokolas!G211</f>
        <v>#N/A</v>
      </c>
      <c r="H211" s="26"/>
      <c r="I211" s="19"/>
      <c r="J211" s="28"/>
      <c r="K211" s="21"/>
      <c r="L211" s="24" t="e">
        <f t="shared" si="15"/>
        <v>#N/A</v>
      </c>
    </row>
    <row r="212" spans="1:12" ht="12.75">
      <c r="A212" s="23">
        <f>Protokolas!A212</f>
        <v>0</v>
      </c>
      <c r="B212" s="41">
        <f>Protokolas!B212</f>
        <v>0</v>
      </c>
      <c r="C212" s="25">
        <f>Protokolas!C212</f>
        <v>0</v>
      </c>
      <c r="D212" s="45">
        <f>Protokolas!D212</f>
        <v>0</v>
      </c>
      <c r="E212" s="19" t="e">
        <f>Protokolas!E212</f>
        <v>#N/A</v>
      </c>
      <c r="F212" s="27">
        <f>Protokolas!F212</f>
        <v>0</v>
      </c>
      <c r="G212" s="21" t="e">
        <f>Protokolas!G212</f>
        <v>#N/A</v>
      </c>
      <c r="H212" s="26"/>
      <c r="I212" s="19"/>
      <c r="J212" s="28"/>
      <c r="K212" s="21"/>
      <c r="L212" s="24" t="e">
        <f t="shared" si="15"/>
        <v>#N/A</v>
      </c>
    </row>
    <row r="213" spans="1:12" ht="12.75">
      <c r="A213" s="23">
        <f>Protokolas!A213</f>
        <v>0</v>
      </c>
      <c r="B213" s="41">
        <f>Protokolas!B213</f>
        <v>0</v>
      </c>
      <c r="C213" s="25">
        <f>Protokolas!C213</f>
        <v>0</v>
      </c>
      <c r="D213" s="45">
        <f>Protokolas!D213</f>
        <v>0</v>
      </c>
      <c r="E213" s="19" t="e">
        <f>Protokolas!E213</f>
        <v>#N/A</v>
      </c>
      <c r="F213" s="27">
        <f>Protokolas!F213</f>
        <v>0</v>
      </c>
      <c r="G213" s="21" t="e">
        <f>Protokolas!G213</f>
        <v>#N/A</v>
      </c>
      <c r="H213" s="26"/>
      <c r="I213" s="19"/>
      <c r="J213" s="28"/>
      <c r="K213" s="21"/>
      <c r="L213" s="24" t="e">
        <f t="shared" si="15"/>
        <v>#N/A</v>
      </c>
    </row>
    <row r="214" spans="1:12" ht="12.75">
      <c r="A214" s="23">
        <f>Protokolas!A214</f>
        <v>0</v>
      </c>
      <c r="B214" s="41">
        <f>Protokolas!B214</f>
        <v>0</v>
      </c>
      <c r="C214" s="25">
        <f>Protokolas!C214</f>
        <v>0</v>
      </c>
      <c r="D214" s="45">
        <f>Protokolas!D214</f>
        <v>0</v>
      </c>
      <c r="E214" s="19" t="e">
        <f>Protokolas!E214</f>
        <v>#N/A</v>
      </c>
      <c r="F214" s="27">
        <f>Protokolas!F214</f>
        <v>0</v>
      </c>
      <c r="G214" s="21" t="e">
        <f>Protokolas!G214</f>
        <v>#N/A</v>
      </c>
      <c r="H214" s="26"/>
      <c r="I214" s="19"/>
      <c r="J214" s="28"/>
      <c r="K214" s="21"/>
      <c r="L214" s="24" t="e">
        <f t="shared" si="15"/>
        <v>#N/A</v>
      </c>
    </row>
    <row r="215" spans="1:12" ht="13.5" thickBot="1">
      <c r="A215" s="29">
        <f>Protokolas!A215</f>
        <v>0</v>
      </c>
      <c r="B215" s="42">
        <f>Protokolas!B215</f>
        <v>0</v>
      </c>
      <c r="C215" s="31">
        <f>Protokolas!C215</f>
        <v>0</v>
      </c>
      <c r="D215" s="46">
        <f>Protokolas!D215</f>
        <v>0</v>
      </c>
      <c r="E215" s="33" t="e">
        <f>Protokolas!E215</f>
        <v>#N/A</v>
      </c>
      <c r="F215" s="34">
        <f>Protokolas!F215</f>
        <v>0</v>
      </c>
      <c r="G215" s="35" t="e">
        <f>Protokolas!G215</f>
        <v>#N/A</v>
      </c>
      <c r="H215" s="32"/>
      <c r="I215" s="35"/>
      <c r="J215" s="36"/>
      <c r="K215" s="21"/>
      <c r="L215" s="30" t="e">
        <f t="shared" si="15"/>
        <v>#N/A</v>
      </c>
    </row>
    <row r="216" spans="1:12" ht="13.5" thickBot="1">
      <c r="A216" s="1"/>
      <c r="B216" s="1"/>
      <c r="C216" s="1"/>
      <c r="D216" s="37"/>
      <c r="E216" s="37"/>
      <c r="F216" s="37"/>
      <c r="G216" s="37"/>
      <c r="H216" s="364" t="s">
        <v>22</v>
      </c>
      <c r="I216" s="365"/>
      <c r="J216" s="365"/>
      <c r="K216" s="366"/>
      <c r="L216" s="62" t="e">
        <f>SUM(L210:L215)-MIN(L210:L215)</f>
        <v>#N/A</v>
      </c>
    </row>
    <row r="217" spans="1:12" ht="12.75">
      <c r="A217" s="38"/>
      <c r="B217" s="38"/>
      <c r="C217" s="38"/>
      <c r="D217" s="38"/>
      <c r="E217" s="38"/>
      <c r="F217" s="38"/>
      <c r="G217" s="38"/>
      <c r="H217" s="38"/>
      <c r="I217" s="38"/>
      <c r="J217" s="39"/>
      <c r="K217" s="38"/>
      <c r="L217" s="38"/>
    </row>
    <row r="218" ht="12.75"/>
    <row r="219" ht="12.75"/>
    <row r="220" ht="12.75"/>
  </sheetData>
  <sheetProtection sheet="1" objects="1" scenarios="1"/>
  <mergeCells count="164">
    <mergeCell ref="L208:L209"/>
    <mergeCell ref="H216:K216"/>
    <mergeCell ref="L195:L196"/>
    <mergeCell ref="H203:K203"/>
    <mergeCell ref="B206:K206"/>
    <mergeCell ref="F208:G208"/>
    <mergeCell ref="H208:I208"/>
    <mergeCell ref="J208:K208"/>
    <mergeCell ref="H195:I195"/>
    <mergeCell ref="J195:K195"/>
    <mergeCell ref="A208:A209"/>
    <mergeCell ref="B208:B209"/>
    <mergeCell ref="C208:C209"/>
    <mergeCell ref="D208:E208"/>
    <mergeCell ref="H182:I182"/>
    <mergeCell ref="J182:K182"/>
    <mergeCell ref="L182:L183"/>
    <mergeCell ref="H190:K190"/>
    <mergeCell ref="B193:K193"/>
    <mergeCell ref="A195:A196"/>
    <mergeCell ref="B195:B196"/>
    <mergeCell ref="C195:C196"/>
    <mergeCell ref="D195:E195"/>
    <mergeCell ref="F195:G195"/>
    <mergeCell ref="H169:I169"/>
    <mergeCell ref="J169:K169"/>
    <mergeCell ref="L169:L170"/>
    <mergeCell ref="H177:K177"/>
    <mergeCell ref="B180:K180"/>
    <mergeCell ref="A182:A183"/>
    <mergeCell ref="B182:B183"/>
    <mergeCell ref="C182:C183"/>
    <mergeCell ref="D182:E182"/>
    <mergeCell ref="F182:G182"/>
    <mergeCell ref="H156:I156"/>
    <mergeCell ref="J156:K156"/>
    <mergeCell ref="L156:L157"/>
    <mergeCell ref="H164:K164"/>
    <mergeCell ref="B167:K167"/>
    <mergeCell ref="A169:A170"/>
    <mergeCell ref="B169:B170"/>
    <mergeCell ref="C169:C170"/>
    <mergeCell ref="D169:E169"/>
    <mergeCell ref="F169:G169"/>
    <mergeCell ref="H143:I143"/>
    <mergeCell ref="J143:K143"/>
    <mergeCell ref="L143:L144"/>
    <mergeCell ref="H151:K151"/>
    <mergeCell ref="B154:K154"/>
    <mergeCell ref="A156:A157"/>
    <mergeCell ref="B156:B157"/>
    <mergeCell ref="C156:C157"/>
    <mergeCell ref="D156:E156"/>
    <mergeCell ref="F156:G156"/>
    <mergeCell ref="H128:I128"/>
    <mergeCell ref="J128:K128"/>
    <mergeCell ref="L128:L129"/>
    <mergeCell ref="H136:K136"/>
    <mergeCell ref="B141:K141"/>
    <mergeCell ref="A143:A144"/>
    <mergeCell ref="B143:B144"/>
    <mergeCell ref="C143:C144"/>
    <mergeCell ref="D143:E143"/>
    <mergeCell ref="F143:G143"/>
    <mergeCell ref="H115:I115"/>
    <mergeCell ref="J115:K115"/>
    <mergeCell ref="L115:L116"/>
    <mergeCell ref="H123:K123"/>
    <mergeCell ref="B126:K126"/>
    <mergeCell ref="A128:A129"/>
    <mergeCell ref="B128:B129"/>
    <mergeCell ref="C128:C129"/>
    <mergeCell ref="D128:E128"/>
    <mergeCell ref="F128:G128"/>
    <mergeCell ref="H98:I98"/>
    <mergeCell ref="J98:K98"/>
    <mergeCell ref="L98:L99"/>
    <mergeCell ref="H106:K106"/>
    <mergeCell ref="B113:K113"/>
    <mergeCell ref="A115:A116"/>
    <mergeCell ref="B115:B116"/>
    <mergeCell ref="C115:C116"/>
    <mergeCell ref="D115:E115"/>
    <mergeCell ref="F115:G115"/>
    <mergeCell ref="H85:I85"/>
    <mergeCell ref="J85:K85"/>
    <mergeCell ref="L85:L86"/>
    <mergeCell ref="H93:K93"/>
    <mergeCell ref="B96:K96"/>
    <mergeCell ref="A98:A99"/>
    <mergeCell ref="B98:B99"/>
    <mergeCell ref="C98:C99"/>
    <mergeCell ref="D98:E98"/>
    <mergeCell ref="F98:G98"/>
    <mergeCell ref="H72:I72"/>
    <mergeCell ref="J72:K72"/>
    <mergeCell ref="L72:L73"/>
    <mergeCell ref="H80:K80"/>
    <mergeCell ref="B83:K83"/>
    <mergeCell ref="A85:A86"/>
    <mergeCell ref="B85:B86"/>
    <mergeCell ref="C85:C86"/>
    <mergeCell ref="D85:E85"/>
    <mergeCell ref="F85:G85"/>
    <mergeCell ref="H59:I59"/>
    <mergeCell ref="J59:K59"/>
    <mergeCell ref="L59:L60"/>
    <mergeCell ref="H67:K67"/>
    <mergeCell ref="B70:K70"/>
    <mergeCell ref="A72:A73"/>
    <mergeCell ref="B72:B73"/>
    <mergeCell ref="C72:C73"/>
    <mergeCell ref="D72:E72"/>
    <mergeCell ref="F72:G72"/>
    <mergeCell ref="H46:I46"/>
    <mergeCell ref="J46:K46"/>
    <mergeCell ref="L46:L47"/>
    <mergeCell ref="H54:K54"/>
    <mergeCell ref="B57:K57"/>
    <mergeCell ref="A59:A60"/>
    <mergeCell ref="B59:B60"/>
    <mergeCell ref="C59:C60"/>
    <mergeCell ref="D59:E59"/>
    <mergeCell ref="F59:G59"/>
    <mergeCell ref="H33:I33"/>
    <mergeCell ref="J33:K33"/>
    <mergeCell ref="L33:L34"/>
    <mergeCell ref="H41:K41"/>
    <mergeCell ref="B44:K44"/>
    <mergeCell ref="A46:A47"/>
    <mergeCell ref="B46:B47"/>
    <mergeCell ref="C46:C47"/>
    <mergeCell ref="D46:E46"/>
    <mergeCell ref="F46:G46"/>
    <mergeCell ref="H20:I20"/>
    <mergeCell ref="J20:K20"/>
    <mergeCell ref="L20:L21"/>
    <mergeCell ref="H28:K28"/>
    <mergeCell ref="B31:K31"/>
    <mergeCell ref="A33:A34"/>
    <mergeCell ref="B33:B34"/>
    <mergeCell ref="C33:C34"/>
    <mergeCell ref="D33:E33"/>
    <mergeCell ref="F33:G33"/>
    <mergeCell ref="J7:K7"/>
    <mergeCell ref="L7:L8"/>
    <mergeCell ref="H15:K15"/>
    <mergeCell ref="H16:K16"/>
    <mergeCell ref="B18:K18"/>
    <mergeCell ref="A20:A21"/>
    <mergeCell ref="B20:B21"/>
    <mergeCell ref="C20:C21"/>
    <mergeCell ref="D20:E20"/>
    <mergeCell ref="F20:G20"/>
    <mergeCell ref="B1:K1"/>
    <mergeCell ref="I3:K3"/>
    <mergeCell ref="B5:K5"/>
    <mergeCell ref="B3:E3"/>
    <mergeCell ref="A7:A8"/>
    <mergeCell ref="B7:B8"/>
    <mergeCell ref="C7:C8"/>
    <mergeCell ref="D7:E7"/>
    <mergeCell ref="F7:G7"/>
    <mergeCell ref="H7:I7"/>
  </mergeCells>
  <printOptions horizontalCentered="1"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L217"/>
  <sheetViews>
    <sheetView showGridLines="0" showRowColHeaders="0" zoomScale="108" zoomScaleNormal="108" zoomScalePageLayoutView="0" workbookViewId="0" topLeftCell="A40">
      <selection activeCell="J48" sqref="J48"/>
    </sheetView>
  </sheetViews>
  <sheetFormatPr defaultColWidth="0" defaultRowHeight="12.75" zeroHeight="1"/>
  <cols>
    <col min="1" max="1" width="8.00390625" style="0" customWidth="1"/>
    <col min="2" max="2" width="21.140625" style="0" customWidth="1"/>
    <col min="3" max="3" width="8.00390625" style="0" customWidth="1"/>
    <col min="4" max="11" width="6.28125" style="0" customWidth="1"/>
    <col min="12" max="12" width="8.28125" style="0" customWidth="1"/>
    <col min="13" max="13" width="1.8515625" style="0" customWidth="1"/>
    <col min="14" max="16384" width="0" style="0" hidden="1" customWidth="1"/>
  </cols>
  <sheetData>
    <row r="1" spans="1:12" ht="36.75" customHeight="1">
      <c r="A1" s="68"/>
      <c r="B1" s="328" t="str">
        <f>Protokolas!$B$1</f>
        <v>Bendro lavinimo mokyklų mokinių olimpinio festivalio keturkovės zoninės varžybos</v>
      </c>
      <c r="C1" s="328"/>
      <c r="D1" s="328"/>
      <c r="E1" s="328"/>
      <c r="F1" s="328"/>
      <c r="G1" s="328"/>
      <c r="H1" s="328"/>
      <c r="I1" s="328"/>
      <c r="J1" s="328"/>
      <c r="K1" s="328"/>
      <c r="L1" s="3"/>
    </row>
    <row r="2" spans="1:12" ht="9" customHeight="1">
      <c r="A2" s="69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" customHeight="1">
      <c r="A3" s="52"/>
      <c r="B3" s="330" t="str">
        <f>Protokolas!$B$3</f>
        <v>Merginos</v>
      </c>
      <c r="C3" s="330"/>
      <c r="D3" s="330"/>
      <c r="E3" s="330"/>
      <c r="F3" s="52"/>
      <c r="G3" s="52"/>
      <c r="H3" s="52"/>
      <c r="I3" s="330" t="str">
        <f>Protokolas!$I$3</f>
        <v>2007 05 12</v>
      </c>
      <c r="J3" s="330"/>
      <c r="K3" s="330"/>
      <c r="L3" s="5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9.5" customHeight="1">
      <c r="A5" s="50"/>
      <c r="B5" s="361" t="str">
        <f>Protokolas!$B$5</f>
        <v>Kauno Palemono vidurinė mokykla</v>
      </c>
      <c r="C5" s="362"/>
      <c r="D5" s="362"/>
      <c r="E5" s="362"/>
      <c r="F5" s="362"/>
      <c r="G5" s="362"/>
      <c r="H5" s="362"/>
      <c r="I5" s="362"/>
      <c r="J5" s="362"/>
      <c r="K5" s="363"/>
      <c r="L5" s="50">
        <f>$L$15</f>
        <v>812</v>
      </c>
    </row>
    <row r="6" spans="1:1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336" t="s">
        <v>15</v>
      </c>
      <c r="B7" s="338" t="s">
        <v>8</v>
      </c>
      <c r="C7" s="340" t="s">
        <v>14</v>
      </c>
      <c r="D7" s="342" t="s">
        <v>4</v>
      </c>
      <c r="E7" s="343"/>
      <c r="F7" s="346" t="s">
        <v>3</v>
      </c>
      <c r="G7" s="347"/>
      <c r="H7" s="342" t="s">
        <v>9</v>
      </c>
      <c r="I7" s="343"/>
      <c r="J7" s="348" t="s">
        <v>5</v>
      </c>
      <c r="K7" s="349"/>
      <c r="L7" s="338" t="s">
        <v>10</v>
      </c>
    </row>
    <row r="8" spans="1:12" ht="13.5" thickBot="1">
      <c r="A8" s="337"/>
      <c r="B8" s="339"/>
      <c r="C8" s="341"/>
      <c r="D8" s="11" t="s">
        <v>12</v>
      </c>
      <c r="E8" s="12" t="s">
        <v>1</v>
      </c>
      <c r="F8" s="10" t="s">
        <v>12</v>
      </c>
      <c r="G8" s="9" t="s">
        <v>1</v>
      </c>
      <c r="H8" s="11" t="s">
        <v>12</v>
      </c>
      <c r="I8" s="12" t="s">
        <v>1</v>
      </c>
      <c r="J8" s="13" t="s">
        <v>12</v>
      </c>
      <c r="K8" s="9" t="s">
        <v>1</v>
      </c>
      <c r="L8" s="339"/>
    </row>
    <row r="9" spans="1:12" ht="12.75">
      <c r="A9" s="61" t="str">
        <f>Protokolas!A9</f>
        <v>Palemonas</v>
      </c>
      <c r="B9" s="103" t="str">
        <f>Protokolas!B9</f>
        <v>Erika Skirggailaitė</v>
      </c>
      <c r="C9" s="17">
        <f>Protokolas!C9</f>
        <v>0</v>
      </c>
      <c r="D9" s="78">
        <f>Protokolas!D9</f>
        <v>9</v>
      </c>
      <c r="E9" s="79">
        <f>Protokolas!E9</f>
        <v>75</v>
      </c>
      <c r="F9" s="80">
        <f>Protokolas!F9</f>
        <v>424</v>
      </c>
      <c r="G9" s="81">
        <f>Protokolas!G9</f>
        <v>64</v>
      </c>
      <c r="H9" s="82">
        <f>Protokolas!H9</f>
        <v>36.6</v>
      </c>
      <c r="I9" s="79">
        <f>Protokolas!I9</f>
        <v>56</v>
      </c>
      <c r="J9" s="83"/>
      <c r="K9" s="79"/>
      <c r="L9" s="60">
        <f aca="true" t="shared" si="0" ref="L9:L14">SUM(E9+G9+I9+K9)</f>
        <v>195</v>
      </c>
    </row>
    <row r="10" spans="1:12" ht="12.75">
      <c r="A10" s="60">
        <f>Protokolas!A10</f>
        <v>0</v>
      </c>
      <c r="B10" s="104" t="str">
        <f>Protokolas!B13</f>
        <v>Gintarė Jurkūnaitė</v>
      </c>
      <c r="C10" s="25">
        <f>Protokolas!C13</f>
        <v>0</v>
      </c>
      <c r="D10" s="45">
        <f>Protokolas!D13</f>
        <v>9.61</v>
      </c>
      <c r="E10" s="19">
        <f>Protokolas!E13</f>
        <v>57</v>
      </c>
      <c r="F10" s="27">
        <f>Protokolas!F13</f>
        <v>381</v>
      </c>
      <c r="G10" s="21">
        <f>Protokolas!G13</f>
        <v>50</v>
      </c>
      <c r="H10" s="48">
        <f>Protokolas!H13</f>
        <v>19.9</v>
      </c>
      <c r="I10" s="19">
        <f>Protokolas!I13</f>
        <v>24</v>
      </c>
      <c r="J10" s="28"/>
      <c r="K10" s="19"/>
      <c r="L10" s="24">
        <f t="shared" si="0"/>
        <v>131</v>
      </c>
    </row>
    <row r="11" spans="1:12" ht="12.75">
      <c r="A11" s="60">
        <f>Protokolas!A11</f>
        <v>0</v>
      </c>
      <c r="B11" s="104" t="str">
        <f>Protokolas!B14</f>
        <v>Ugnė Moliejūtė</v>
      </c>
      <c r="C11" s="25">
        <f>Protokolas!C14</f>
        <v>0</v>
      </c>
      <c r="D11" s="45">
        <f>Protokolas!D14</f>
        <v>9.61</v>
      </c>
      <c r="E11" s="19">
        <f>Protokolas!E14</f>
        <v>57</v>
      </c>
      <c r="F11" s="27">
        <f>Protokolas!F14</f>
        <v>361</v>
      </c>
      <c r="G11" s="21">
        <f>Protokolas!G14</f>
        <v>43</v>
      </c>
      <c r="H11" s="48">
        <f>Protokolas!H14</f>
        <v>24</v>
      </c>
      <c r="I11" s="19">
        <f>Protokolas!I14</f>
        <v>31</v>
      </c>
      <c r="J11" s="28"/>
      <c r="K11" s="19"/>
      <c r="L11" s="24">
        <f t="shared" si="0"/>
        <v>131</v>
      </c>
    </row>
    <row r="12" spans="1:12" ht="12.75">
      <c r="A12" s="60">
        <f>Protokolas!A12</f>
        <v>0</v>
      </c>
      <c r="B12" s="104" t="str">
        <f>Protokolas!B11</f>
        <v>Sandra Karaliūtė</v>
      </c>
      <c r="C12" s="25">
        <f>Protokolas!C11</f>
        <v>0</v>
      </c>
      <c r="D12" s="45">
        <f>Protokolas!D11</f>
        <v>8.85</v>
      </c>
      <c r="E12" s="19">
        <f>Protokolas!E11</f>
        <v>82</v>
      </c>
      <c r="F12" s="27">
        <f>Protokolas!F11</f>
        <v>414</v>
      </c>
      <c r="G12" s="21">
        <f>Protokolas!G11</f>
        <v>61</v>
      </c>
      <c r="H12" s="48">
        <f>Protokolas!H11</f>
        <v>39.7</v>
      </c>
      <c r="I12" s="19">
        <f>Protokolas!I11</f>
        <v>62</v>
      </c>
      <c r="J12" s="28"/>
      <c r="K12" s="19"/>
      <c r="L12" s="24">
        <f t="shared" si="0"/>
        <v>205</v>
      </c>
    </row>
    <row r="13" spans="1:12" ht="12.75">
      <c r="A13" s="60">
        <f>Protokolas!A13</f>
        <v>0</v>
      </c>
      <c r="B13" s="104" t="str">
        <f>Protokolas!B12</f>
        <v>Greta Gervytė</v>
      </c>
      <c r="C13" s="25">
        <f>Protokolas!C12</f>
        <v>0</v>
      </c>
      <c r="D13" s="45">
        <f>Protokolas!D12</f>
        <v>9.58</v>
      </c>
      <c r="E13" s="19">
        <f>Protokolas!E12</f>
        <v>60</v>
      </c>
      <c r="F13" s="27">
        <f>Protokolas!F12</f>
        <v>357</v>
      </c>
      <c r="G13" s="21">
        <f>Protokolas!G12</f>
        <v>42</v>
      </c>
      <c r="H13" s="48">
        <f>Protokolas!H12</f>
        <v>27.4</v>
      </c>
      <c r="I13" s="19">
        <f>Protokolas!I12</f>
        <v>38</v>
      </c>
      <c r="J13" s="28"/>
      <c r="K13" s="19"/>
      <c r="L13" s="24">
        <f t="shared" si="0"/>
        <v>140</v>
      </c>
    </row>
    <row r="14" spans="1:12" ht="13.5" thickBot="1">
      <c r="A14" s="63">
        <f>Protokolas!A14</f>
        <v>0</v>
      </c>
      <c r="B14" s="105" t="str">
        <f>Protokolas!B10</f>
        <v>Eglė Derilovaitė</v>
      </c>
      <c r="C14" s="31">
        <f>Protokolas!C10</f>
        <v>0</v>
      </c>
      <c r="D14" s="46">
        <f>Protokolas!D10</f>
        <v>9.44</v>
      </c>
      <c r="E14" s="33">
        <f>Protokolas!E10</f>
        <v>63</v>
      </c>
      <c r="F14" s="34">
        <f>Protokolas!F10</f>
        <v>319</v>
      </c>
      <c r="G14" s="84">
        <f>Protokolas!G10</f>
        <v>29</v>
      </c>
      <c r="H14" s="99">
        <f>Protokolas!H10</f>
        <v>32.8</v>
      </c>
      <c r="I14" s="100">
        <f>Protokolas!I10</f>
        <v>49</v>
      </c>
      <c r="J14" s="101"/>
      <c r="K14" s="100"/>
      <c r="L14" s="102">
        <f t="shared" si="0"/>
        <v>141</v>
      </c>
    </row>
    <row r="15" spans="1:12" ht="13.5" thickBot="1">
      <c r="A15" s="1"/>
      <c r="B15" s="1"/>
      <c r="C15" s="1"/>
      <c r="D15" s="37"/>
      <c r="E15" s="37"/>
      <c r="F15" s="37"/>
      <c r="G15" s="37"/>
      <c r="H15" s="364" t="s">
        <v>22</v>
      </c>
      <c r="I15" s="365"/>
      <c r="J15" s="365"/>
      <c r="K15" s="366"/>
      <c r="L15" s="62">
        <f>SUM(L9:L14)-MIN(L9:L14)</f>
        <v>812</v>
      </c>
    </row>
    <row r="16" spans="1:12" ht="12.75">
      <c r="A16" s="1"/>
      <c r="B16" s="1"/>
      <c r="C16" s="1"/>
      <c r="D16" s="1"/>
      <c r="E16" s="1"/>
      <c r="F16" s="1"/>
      <c r="G16" s="1"/>
      <c r="H16" s="367"/>
      <c r="I16" s="367"/>
      <c r="J16" s="367"/>
      <c r="K16" s="367"/>
      <c r="L16" s="3"/>
    </row>
    <row r="17" spans="1:12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9.5" customHeight="1" thickBot="1">
      <c r="A18" s="50"/>
      <c r="B18" s="368" t="str">
        <f>Protokolas!$B$18</f>
        <v>Kalvarijos Jungėnų pagfrindinė mokykla</v>
      </c>
      <c r="C18" s="369"/>
      <c r="D18" s="369"/>
      <c r="E18" s="369"/>
      <c r="F18" s="369"/>
      <c r="G18" s="369"/>
      <c r="H18" s="369"/>
      <c r="I18" s="369"/>
      <c r="J18" s="369"/>
      <c r="K18" s="370"/>
      <c r="L18" s="62">
        <f>$L$28</f>
        <v>853</v>
      </c>
    </row>
    <row r="19" spans="1:12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336" t="s">
        <v>15</v>
      </c>
      <c r="B20" s="338" t="s">
        <v>8</v>
      </c>
      <c r="C20" s="340" t="s">
        <v>14</v>
      </c>
      <c r="D20" s="342" t="s">
        <v>4</v>
      </c>
      <c r="E20" s="343"/>
      <c r="F20" s="346" t="s">
        <v>3</v>
      </c>
      <c r="G20" s="347"/>
      <c r="H20" s="342" t="s">
        <v>9</v>
      </c>
      <c r="I20" s="343"/>
      <c r="J20" s="348" t="s">
        <v>5</v>
      </c>
      <c r="K20" s="349"/>
      <c r="L20" s="338" t="s">
        <v>10</v>
      </c>
    </row>
    <row r="21" spans="1:12" ht="13.5" thickBot="1">
      <c r="A21" s="337"/>
      <c r="B21" s="339"/>
      <c r="C21" s="341"/>
      <c r="D21" s="11" t="s">
        <v>12</v>
      </c>
      <c r="E21" s="12" t="s">
        <v>1</v>
      </c>
      <c r="F21" s="10" t="s">
        <v>12</v>
      </c>
      <c r="G21" s="9" t="s">
        <v>1</v>
      </c>
      <c r="H21" s="11" t="s">
        <v>12</v>
      </c>
      <c r="I21" s="12" t="s">
        <v>1</v>
      </c>
      <c r="J21" s="13" t="s">
        <v>12</v>
      </c>
      <c r="K21" s="9" t="s">
        <v>1</v>
      </c>
      <c r="L21" s="339"/>
    </row>
    <row r="22" spans="1:12" ht="12.75">
      <c r="A22" s="16" t="str">
        <f>Protokolas!A22</f>
        <v>Jungėnai</v>
      </c>
      <c r="B22" s="103" t="str">
        <f>Protokolas!B22</f>
        <v>Ernesta Čekanavičiūtė</v>
      </c>
      <c r="C22" s="17">
        <f>Protokolas!C22</f>
        <v>0</v>
      </c>
      <c r="D22" s="44">
        <f>Protokolas!D22</f>
        <v>8.33</v>
      </c>
      <c r="E22" s="19">
        <f>Protokolas!E22</f>
        <v>99</v>
      </c>
      <c r="F22" s="20">
        <f>Protokolas!F22</f>
        <v>410</v>
      </c>
      <c r="G22" s="21">
        <f>Protokolas!G22</f>
        <v>60</v>
      </c>
      <c r="H22" s="47">
        <f>Protokolas!H22</f>
        <v>26.7</v>
      </c>
      <c r="I22" s="19">
        <f>Protokolas!I22</f>
        <v>37</v>
      </c>
      <c r="J22" s="22"/>
      <c r="K22" s="21"/>
      <c r="L22" s="60">
        <f aca="true" t="shared" si="1" ref="L22:L27">SUM(E22+G22+I22+K22)</f>
        <v>196</v>
      </c>
    </row>
    <row r="23" spans="1:12" ht="12.75">
      <c r="A23" s="23">
        <f>Protokolas!A23</f>
        <v>0</v>
      </c>
      <c r="B23" s="104" t="str">
        <f>Protokolas!B25</f>
        <v>Laura Busilaitė</v>
      </c>
      <c r="C23" s="25">
        <f>Protokolas!C25</f>
        <v>0</v>
      </c>
      <c r="D23" s="45">
        <f>Protokolas!D25</f>
        <v>9.41</v>
      </c>
      <c r="E23" s="19">
        <f>Protokolas!E25</f>
        <v>63</v>
      </c>
      <c r="F23" s="27">
        <f>Protokolas!F25</f>
        <v>376</v>
      </c>
      <c r="G23" s="21">
        <f>Protokolas!G25</f>
        <v>48</v>
      </c>
      <c r="H23" s="48">
        <f>Protokolas!H25</f>
        <v>26.1</v>
      </c>
      <c r="I23" s="19">
        <f>Protokolas!I25</f>
        <v>35</v>
      </c>
      <c r="J23" s="28"/>
      <c r="K23" s="21"/>
      <c r="L23" s="24">
        <f t="shared" si="1"/>
        <v>146</v>
      </c>
    </row>
    <row r="24" spans="1:12" ht="12.75">
      <c r="A24" s="23">
        <f>Protokolas!A24</f>
        <v>0</v>
      </c>
      <c r="B24" s="104" t="str">
        <f>Protokolas!B24</f>
        <v>Greta Pilipčikaitė</v>
      </c>
      <c r="C24" s="25">
        <f>Protokolas!C24</f>
        <v>0</v>
      </c>
      <c r="D24" s="45">
        <f>Protokolas!D24</f>
        <v>9.18</v>
      </c>
      <c r="E24" s="19">
        <f>Protokolas!E24</f>
        <v>72</v>
      </c>
      <c r="F24" s="27">
        <f>Protokolas!F24</f>
        <v>398</v>
      </c>
      <c r="G24" s="21">
        <f>Protokolas!G24</f>
        <v>56</v>
      </c>
      <c r="H24" s="48">
        <f>Protokolas!H24</f>
        <v>25</v>
      </c>
      <c r="I24" s="19">
        <f>Protokolas!I24</f>
        <v>33</v>
      </c>
      <c r="J24" s="28"/>
      <c r="K24" s="21"/>
      <c r="L24" s="24">
        <f t="shared" si="1"/>
        <v>161</v>
      </c>
    </row>
    <row r="25" spans="1:12" ht="12.75">
      <c r="A25" s="23">
        <f>Protokolas!A25</f>
        <v>0</v>
      </c>
      <c r="B25" s="104" t="str">
        <f>Protokolas!B26</f>
        <v>Rūta Rinkevičiūtė</v>
      </c>
      <c r="C25" s="25">
        <f>Protokolas!C26</f>
        <v>0</v>
      </c>
      <c r="D25" s="45">
        <f>Protokolas!D26</f>
        <v>9.8</v>
      </c>
      <c r="E25" s="19">
        <f>Protokolas!E26</f>
        <v>51</v>
      </c>
      <c r="F25" s="27">
        <f>Protokolas!F26</f>
        <v>230</v>
      </c>
      <c r="G25" s="21">
        <f>Protokolas!G26</f>
        <v>1</v>
      </c>
      <c r="H25" s="48">
        <f>Protokolas!H26</f>
        <v>19</v>
      </c>
      <c r="I25" s="19">
        <f>Protokolas!I26</f>
        <v>23</v>
      </c>
      <c r="J25" s="28"/>
      <c r="K25" s="21"/>
      <c r="L25" s="24">
        <f t="shared" si="1"/>
        <v>75</v>
      </c>
    </row>
    <row r="26" spans="1:12" ht="12.75">
      <c r="A26" s="23">
        <f>Protokolas!A26</f>
        <v>0</v>
      </c>
      <c r="B26" s="104" t="str">
        <f>Protokolas!B23</f>
        <v>Gintarė Surdokaitė</v>
      </c>
      <c r="C26" s="25">
        <f>Protokolas!C23</f>
        <v>0</v>
      </c>
      <c r="D26" s="45">
        <f>Protokolas!D23</f>
        <v>8.78</v>
      </c>
      <c r="E26" s="19">
        <f>Protokolas!E23</f>
        <v>85</v>
      </c>
      <c r="F26" s="27">
        <f>Protokolas!F23</f>
        <v>435</v>
      </c>
      <c r="G26" s="21">
        <f>Protokolas!G23</f>
        <v>68</v>
      </c>
      <c r="H26" s="48">
        <f>Protokolas!H23</f>
        <v>56.8</v>
      </c>
      <c r="I26" s="19">
        <f>Protokolas!I23</f>
        <v>97</v>
      </c>
      <c r="J26" s="28"/>
      <c r="K26" s="21"/>
      <c r="L26" s="24">
        <f t="shared" si="1"/>
        <v>250</v>
      </c>
    </row>
    <row r="27" spans="1:12" ht="13.5" thickBot="1">
      <c r="A27" s="29">
        <f>Protokolas!A27</f>
        <v>0</v>
      </c>
      <c r="B27" s="105" t="str">
        <f>Protokolas!B27</f>
        <v>Karolina Žaliauskaitė</v>
      </c>
      <c r="C27" s="31">
        <f>Protokolas!C27</f>
        <v>0</v>
      </c>
      <c r="D27" s="46">
        <f>Protokolas!D27</f>
        <v>9.97</v>
      </c>
      <c r="E27" s="33">
        <f>Protokolas!E27</f>
        <v>49</v>
      </c>
      <c r="F27" s="34">
        <f>Protokolas!F27</f>
        <v>230</v>
      </c>
      <c r="G27" s="35">
        <f>Protokolas!G27</f>
        <v>1</v>
      </c>
      <c r="H27" s="49">
        <f>Protokolas!H27</f>
        <v>33.6</v>
      </c>
      <c r="I27" s="35">
        <f>Protokolas!I27</f>
        <v>50</v>
      </c>
      <c r="J27" s="36"/>
      <c r="K27" s="21"/>
      <c r="L27" s="30">
        <f t="shared" si="1"/>
        <v>100</v>
      </c>
    </row>
    <row r="28" spans="1:12" ht="13.5" thickBot="1">
      <c r="A28" s="1"/>
      <c r="B28" s="1"/>
      <c r="C28" s="1"/>
      <c r="D28" s="37"/>
      <c r="E28" s="37"/>
      <c r="F28" s="37"/>
      <c r="G28" s="37"/>
      <c r="H28" s="364" t="s">
        <v>22</v>
      </c>
      <c r="I28" s="365"/>
      <c r="J28" s="365"/>
      <c r="K28" s="366"/>
      <c r="L28" s="62">
        <f>SUM(L22:L27)-MIN(L22:L27)</f>
        <v>853</v>
      </c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9.5" customHeight="1">
      <c r="A31" s="50"/>
      <c r="B31" s="368" t="str">
        <f>Protokolas!$B$31</f>
        <v>Kauno rajono Domeikavos gimnazija</v>
      </c>
      <c r="C31" s="369"/>
      <c r="D31" s="369"/>
      <c r="E31" s="369"/>
      <c r="F31" s="369"/>
      <c r="G31" s="369"/>
      <c r="H31" s="369"/>
      <c r="I31" s="369"/>
      <c r="J31" s="369"/>
      <c r="K31" s="370"/>
      <c r="L31" s="50">
        <f>$L$41</f>
        <v>848</v>
      </c>
    </row>
    <row r="32" spans="1:12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336" t="s">
        <v>15</v>
      </c>
      <c r="B33" s="338" t="s">
        <v>8</v>
      </c>
      <c r="C33" s="340" t="s">
        <v>14</v>
      </c>
      <c r="D33" s="342" t="s">
        <v>4</v>
      </c>
      <c r="E33" s="343"/>
      <c r="F33" s="346" t="s">
        <v>3</v>
      </c>
      <c r="G33" s="347"/>
      <c r="H33" s="342" t="s">
        <v>9</v>
      </c>
      <c r="I33" s="343"/>
      <c r="J33" s="348" t="s">
        <v>5</v>
      </c>
      <c r="K33" s="349"/>
      <c r="L33" s="338" t="s">
        <v>10</v>
      </c>
    </row>
    <row r="34" spans="1:12" ht="13.5" thickBot="1">
      <c r="A34" s="337"/>
      <c r="B34" s="339"/>
      <c r="C34" s="341"/>
      <c r="D34" s="11" t="s">
        <v>12</v>
      </c>
      <c r="E34" s="12" t="s">
        <v>1</v>
      </c>
      <c r="F34" s="10" t="s">
        <v>12</v>
      </c>
      <c r="G34" s="9" t="s">
        <v>1</v>
      </c>
      <c r="H34" s="11" t="s">
        <v>12</v>
      </c>
      <c r="I34" s="12" t="s">
        <v>1</v>
      </c>
      <c r="J34" s="13" t="s">
        <v>12</v>
      </c>
      <c r="K34" s="9" t="s">
        <v>1</v>
      </c>
      <c r="L34" s="339"/>
    </row>
    <row r="35" spans="1:12" ht="12.75">
      <c r="A35" s="16" t="str">
        <f>Protokolas!A35</f>
        <v>Domeikava</v>
      </c>
      <c r="B35" s="103" t="str">
        <f>Protokolas!B35</f>
        <v>Justina Grivačiauskaitė</v>
      </c>
      <c r="C35" s="17">
        <f>Protokolas!C35</f>
        <v>0</v>
      </c>
      <c r="D35" s="44">
        <f>Protokolas!D35</f>
        <v>9.19</v>
      </c>
      <c r="E35" s="19">
        <f>Protokolas!E35</f>
        <v>72</v>
      </c>
      <c r="F35" s="20">
        <f>Protokolas!F35</f>
        <v>368</v>
      </c>
      <c r="G35" s="21">
        <f>Protokolas!G35</f>
        <v>46</v>
      </c>
      <c r="H35" s="18">
        <f>Protokolas!H35</f>
        <v>41.3</v>
      </c>
      <c r="I35" s="19">
        <f>Protokolas!I35</f>
        <v>65</v>
      </c>
      <c r="J35" s="22"/>
      <c r="K35" s="21"/>
      <c r="L35" s="60">
        <f aca="true" t="shared" si="2" ref="L35:L40">SUM(E35+G35+I35+K35)</f>
        <v>183</v>
      </c>
    </row>
    <row r="36" spans="1:12" ht="12.75">
      <c r="A36" s="23">
        <f>Protokolas!A36</f>
        <v>0</v>
      </c>
      <c r="B36" s="104" t="str">
        <f>Protokolas!B36</f>
        <v>Gabrielė Sapagovaitė</v>
      </c>
      <c r="C36" s="25">
        <f>Protokolas!C36</f>
        <v>0</v>
      </c>
      <c r="D36" s="45">
        <f>Protokolas!D36</f>
        <v>9.91</v>
      </c>
      <c r="E36" s="19">
        <f>Protokolas!E36</f>
        <v>49</v>
      </c>
      <c r="F36" s="27">
        <f>Protokolas!F36</f>
        <v>348</v>
      </c>
      <c r="G36" s="21">
        <f>Protokolas!G36</f>
        <v>39</v>
      </c>
      <c r="H36" s="26">
        <f>Protokolas!H36</f>
        <v>35</v>
      </c>
      <c r="I36" s="19">
        <f>Protokolas!I36</f>
        <v>53</v>
      </c>
      <c r="J36" s="28"/>
      <c r="K36" s="21"/>
      <c r="L36" s="24">
        <f t="shared" si="2"/>
        <v>141</v>
      </c>
    </row>
    <row r="37" spans="1:12" ht="12.75">
      <c r="A37" s="23">
        <f>Protokolas!A37</f>
        <v>0</v>
      </c>
      <c r="B37" s="104" t="str">
        <f>Protokolas!B37</f>
        <v>Leta Navickaitė</v>
      </c>
      <c r="C37" s="25">
        <f>Protokolas!C37</f>
        <v>0</v>
      </c>
      <c r="D37" s="45">
        <f>Protokolas!D37</f>
        <v>10.08</v>
      </c>
      <c r="E37" s="19">
        <f>Protokolas!E37</f>
        <v>46</v>
      </c>
      <c r="F37" s="27">
        <f>Protokolas!F37</f>
        <v>342</v>
      </c>
      <c r="G37" s="21">
        <f>Protokolas!G37</f>
        <v>37</v>
      </c>
      <c r="H37" s="26">
        <f>Protokolas!H37</f>
        <v>30.3</v>
      </c>
      <c r="I37" s="19">
        <f>Protokolas!I37</f>
        <v>44</v>
      </c>
      <c r="J37" s="28"/>
      <c r="K37" s="21"/>
      <c r="L37" s="24">
        <f t="shared" si="2"/>
        <v>127</v>
      </c>
    </row>
    <row r="38" spans="1:12" ht="12.75">
      <c r="A38" s="23">
        <f>Protokolas!A38</f>
        <v>0</v>
      </c>
      <c r="B38" s="104" t="str">
        <f>Protokolas!B38</f>
        <v>Edita Jegorovaitė</v>
      </c>
      <c r="C38" s="25">
        <f>Protokolas!C38</f>
        <v>0</v>
      </c>
      <c r="D38" s="45">
        <f>Protokolas!D38</f>
        <v>8.91</v>
      </c>
      <c r="E38" s="19">
        <f>Protokolas!E38</f>
        <v>78</v>
      </c>
      <c r="F38" s="27">
        <f>Protokolas!F38</f>
        <v>446</v>
      </c>
      <c r="G38" s="21">
        <f>Protokolas!G38</f>
        <v>72</v>
      </c>
      <c r="H38" s="26">
        <f>Protokolas!H38</f>
        <v>39.5</v>
      </c>
      <c r="I38" s="19">
        <f>Protokolas!I38</f>
        <v>62</v>
      </c>
      <c r="J38" s="28"/>
      <c r="K38" s="21"/>
      <c r="L38" s="24">
        <f t="shared" si="2"/>
        <v>212</v>
      </c>
    </row>
    <row r="39" spans="1:12" ht="12.75">
      <c r="A39" s="23">
        <f>Protokolas!A39</f>
        <v>0</v>
      </c>
      <c r="B39" s="104" t="str">
        <f>Protokolas!B39</f>
        <v>Karolina Lapinsakitė</v>
      </c>
      <c r="C39" s="25">
        <f>Protokolas!C39</f>
        <v>0</v>
      </c>
      <c r="D39" s="45">
        <f>Protokolas!D39</f>
        <v>9.6</v>
      </c>
      <c r="E39" s="19">
        <f>Protokolas!E39</f>
        <v>57</v>
      </c>
      <c r="F39" s="27">
        <f>Protokolas!F39</f>
        <v>404</v>
      </c>
      <c r="G39" s="21">
        <f>Protokolas!G39</f>
        <v>58</v>
      </c>
      <c r="H39" s="26">
        <f>Protokolas!H39</f>
        <v>35</v>
      </c>
      <c r="I39" s="19">
        <f>Protokolas!I39</f>
        <v>53</v>
      </c>
      <c r="J39" s="28"/>
      <c r="K39" s="21"/>
      <c r="L39" s="24">
        <f t="shared" si="2"/>
        <v>168</v>
      </c>
    </row>
    <row r="40" spans="1:12" ht="13.5" thickBot="1">
      <c r="A40" s="29">
        <f>Protokolas!A40</f>
        <v>0</v>
      </c>
      <c r="B40" s="105" t="str">
        <f>Protokolas!B40</f>
        <v>Raminta Stundytė</v>
      </c>
      <c r="C40" s="31">
        <f>Protokolas!C40</f>
        <v>0</v>
      </c>
      <c r="D40" s="46">
        <f>Protokolas!D40</f>
        <v>9.35</v>
      </c>
      <c r="E40" s="33">
        <f>Protokolas!E40</f>
        <v>66</v>
      </c>
      <c r="F40" s="34">
        <f>Protokolas!F40</f>
        <v>329</v>
      </c>
      <c r="G40" s="35">
        <f>Protokolas!G40</f>
        <v>33</v>
      </c>
      <c r="H40" s="32">
        <f>Protokolas!H40</f>
        <v>30.8</v>
      </c>
      <c r="I40" s="35">
        <f>Protokolas!I40</f>
        <v>45</v>
      </c>
      <c r="J40" s="36"/>
      <c r="K40" s="21"/>
      <c r="L40" s="30">
        <f t="shared" si="2"/>
        <v>144</v>
      </c>
    </row>
    <row r="41" spans="1:12" ht="13.5" thickBot="1">
      <c r="A41" s="1"/>
      <c r="B41" s="1"/>
      <c r="C41" s="1"/>
      <c r="D41" s="37"/>
      <c r="E41" s="37"/>
      <c r="F41" s="37"/>
      <c r="G41" s="37"/>
      <c r="H41" s="364" t="s">
        <v>22</v>
      </c>
      <c r="I41" s="365"/>
      <c r="J41" s="365"/>
      <c r="K41" s="366"/>
      <c r="L41" s="62">
        <f>SUM(L35:L40)-MIN(L35:L40)</f>
        <v>848</v>
      </c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9.5" customHeight="1">
      <c r="A44" s="50"/>
      <c r="B44" s="371" t="str">
        <f>Protokolas!$B$44</f>
        <v>Šakių ,,Varpo" vidurinė mokykla</v>
      </c>
      <c r="C44" s="372"/>
      <c r="D44" s="372"/>
      <c r="E44" s="372"/>
      <c r="F44" s="372"/>
      <c r="G44" s="372"/>
      <c r="H44" s="372"/>
      <c r="I44" s="372"/>
      <c r="J44" s="372"/>
      <c r="K44" s="373"/>
      <c r="L44" s="50">
        <f>$L$54</f>
        <v>1023</v>
      </c>
    </row>
    <row r="45" spans="1:12" ht="13.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336" t="s">
        <v>15</v>
      </c>
      <c r="B46" s="338" t="s">
        <v>8</v>
      </c>
      <c r="C46" s="340" t="s">
        <v>14</v>
      </c>
      <c r="D46" s="342" t="s">
        <v>4</v>
      </c>
      <c r="E46" s="343"/>
      <c r="F46" s="346" t="s">
        <v>3</v>
      </c>
      <c r="G46" s="347"/>
      <c r="H46" s="342" t="s">
        <v>9</v>
      </c>
      <c r="I46" s="343"/>
      <c r="J46" s="348" t="s">
        <v>5</v>
      </c>
      <c r="K46" s="349"/>
      <c r="L46" s="338" t="s">
        <v>10</v>
      </c>
    </row>
    <row r="47" spans="1:12" ht="13.5" thickBot="1">
      <c r="A47" s="337"/>
      <c r="B47" s="339"/>
      <c r="C47" s="341"/>
      <c r="D47" s="11" t="s">
        <v>12</v>
      </c>
      <c r="E47" s="12" t="s">
        <v>1</v>
      </c>
      <c r="F47" s="10" t="s">
        <v>12</v>
      </c>
      <c r="G47" s="9" t="s">
        <v>1</v>
      </c>
      <c r="H47" s="11" t="s">
        <v>12</v>
      </c>
      <c r="I47" s="12" t="s">
        <v>1</v>
      </c>
      <c r="J47" s="13" t="s">
        <v>12</v>
      </c>
      <c r="K47" s="9" t="s">
        <v>1</v>
      </c>
      <c r="L47" s="339"/>
    </row>
    <row r="48" spans="1:12" ht="12.75">
      <c r="A48" s="16" t="str">
        <f>Protokolas!A48</f>
        <v>Šakiai</v>
      </c>
      <c r="B48" s="103" t="str">
        <f>Protokolas!B48</f>
        <v>Neringa Gudaitytė</v>
      </c>
      <c r="C48" s="17">
        <f>Protokolas!C48</f>
        <v>0</v>
      </c>
      <c r="D48" s="44">
        <f>Protokolas!D48</f>
        <v>8.96</v>
      </c>
      <c r="E48" s="19">
        <f>Protokolas!E48</f>
        <v>78</v>
      </c>
      <c r="F48" s="20">
        <f>Protokolas!F48</f>
        <v>422</v>
      </c>
      <c r="G48" s="21">
        <f>Protokolas!G48</f>
        <v>64</v>
      </c>
      <c r="H48" s="18">
        <f>Protokolas!H48</f>
        <v>44.7</v>
      </c>
      <c r="I48" s="19">
        <f>Protokolas!I48</f>
        <v>72</v>
      </c>
      <c r="J48" s="22"/>
      <c r="K48" s="21"/>
      <c r="L48" s="60">
        <f aca="true" t="shared" si="3" ref="L48:L53">SUM(E48,G48,I48)</f>
        <v>214</v>
      </c>
    </row>
    <row r="49" spans="1:12" ht="12.75">
      <c r="A49" s="23">
        <f>Protokolas!A49</f>
        <v>0</v>
      </c>
      <c r="B49" s="104" t="str">
        <f>Protokolas!B49</f>
        <v>Paulina Martinkevičūtė</v>
      </c>
      <c r="C49" s="25">
        <f>Protokolas!C49</f>
        <v>0</v>
      </c>
      <c r="D49" s="45">
        <f>Protokolas!D49</f>
        <v>13</v>
      </c>
      <c r="E49" s="19">
        <f>Protokolas!E49</f>
        <v>0</v>
      </c>
      <c r="F49" s="27">
        <f>Protokolas!F49</f>
        <v>230</v>
      </c>
      <c r="G49" s="21">
        <f>Protokolas!G49</f>
        <v>1</v>
      </c>
      <c r="H49" s="26">
        <f>Protokolas!H49</f>
        <v>8.34</v>
      </c>
      <c r="I49" s="19">
        <f>Protokolas!I49</f>
        <v>2</v>
      </c>
      <c r="J49" s="28"/>
      <c r="K49" s="21"/>
      <c r="L49" s="60">
        <f t="shared" si="3"/>
        <v>3</v>
      </c>
    </row>
    <row r="50" spans="1:12" ht="12.75">
      <c r="A50" s="23">
        <f>Protokolas!A50</f>
        <v>0</v>
      </c>
      <c r="B50" s="104" t="str">
        <f>Protokolas!B50</f>
        <v>Rudokaitė Dovilė</v>
      </c>
      <c r="C50" s="25">
        <f>Protokolas!C50</f>
        <v>0</v>
      </c>
      <c r="D50" s="45">
        <f>Protokolas!D50</f>
        <v>8.38</v>
      </c>
      <c r="E50" s="19">
        <f>Protokolas!E50</f>
        <v>99</v>
      </c>
      <c r="F50" s="27">
        <f>Protokolas!F50</f>
        <v>454</v>
      </c>
      <c r="G50" s="21">
        <f>Protokolas!G50</f>
        <v>74</v>
      </c>
      <c r="H50" s="26">
        <f>Protokolas!H50</f>
        <v>39.9</v>
      </c>
      <c r="I50" s="19">
        <f>Protokolas!I50</f>
        <v>63</v>
      </c>
      <c r="J50" s="28"/>
      <c r="K50" s="21"/>
      <c r="L50" s="60">
        <f t="shared" si="3"/>
        <v>236</v>
      </c>
    </row>
    <row r="51" spans="1:12" ht="12.75">
      <c r="A51" s="23">
        <f>Protokolas!A51</f>
        <v>0</v>
      </c>
      <c r="B51" s="104" t="str">
        <f>Protokolas!B51</f>
        <v>Eglė Šlėderytė</v>
      </c>
      <c r="C51" s="25">
        <f>Protokolas!C51</f>
        <v>0</v>
      </c>
      <c r="D51" s="45">
        <f>Protokolas!D51</f>
        <v>9.13</v>
      </c>
      <c r="E51" s="19">
        <f>Protokolas!E51</f>
        <v>72</v>
      </c>
      <c r="F51" s="27">
        <f>Protokolas!F51</f>
        <v>410</v>
      </c>
      <c r="G51" s="21">
        <f>Protokolas!G51</f>
        <v>60</v>
      </c>
      <c r="H51" s="26">
        <f>Protokolas!H51</f>
        <v>40.7</v>
      </c>
      <c r="I51" s="19">
        <f>Protokolas!I51</f>
        <v>64</v>
      </c>
      <c r="J51" s="28"/>
      <c r="K51" s="21"/>
      <c r="L51" s="60">
        <f t="shared" si="3"/>
        <v>196</v>
      </c>
    </row>
    <row r="52" spans="1:12" ht="12.75">
      <c r="A52" s="23">
        <f>Protokolas!A52</f>
        <v>0</v>
      </c>
      <c r="B52" s="104" t="str">
        <f>Protokolas!B52</f>
        <v>Agnė Pranckevičiūtė</v>
      </c>
      <c r="C52" s="25">
        <f>Protokolas!C52</f>
        <v>0</v>
      </c>
      <c r="D52" s="45">
        <f>Protokolas!D52</f>
        <v>8.82</v>
      </c>
      <c r="E52" s="19">
        <f>Protokolas!E52</f>
        <v>82</v>
      </c>
      <c r="F52" s="27">
        <f>Protokolas!F52</f>
        <v>398</v>
      </c>
      <c r="G52" s="21">
        <f>Protokolas!G52</f>
        <v>56</v>
      </c>
      <c r="H52" s="26">
        <f>Protokolas!H52</f>
        <v>24.7</v>
      </c>
      <c r="I52" s="19">
        <f>Protokolas!I52</f>
        <v>33</v>
      </c>
      <c r="J52" s="28"/>
      <c r="K52" s="21"/>
      <c r="L52" s="60">
        <f t="shared" si="3"/>
        <v>171</v>
      </c>
    </row>
    <row r="53" spans="1:12" ht="12.75" customHeight="1" thickBot="1">
      <c r="A53" s="29">
        <f>Protokolas!A53</f>
        <v>0</v>
      </c>
      <c r="B53" s="105" t="str">
        <f>Protokolas!B53</f>
        <v>Domeikaitė Modesta</v>
      </c>
      <c r="C53" s="31">
        <f>Protokolas!C53</f>
        <v>0</v>
      </c>
      <c r="D53" s="46">
        <f>Protokolas!D53</f>
        <v>9.04</v>
      </c>
      <c r="E53" s="33">
        <f>Protokolas!E53</f>
        <v>75</v>
      </c>
      <c r="F53" s="34">
        <f>Protokolas!F53</f>
        <v>438</v>
      </c>
      <c r="G53" s="35">
        <f>Protokolas!G53</f>
        <v>69</v>
      </c>
      <c r="H53" s="32">
        <f>Protokolas!H53</f>
        <v>39.5</v>
      </c>
      <c r="I53" s="35">
        <f>Protokolas!I53</f>
        <v>62</v>
      </c>
      <c r="J53" s="36"/>
      <c r="K53" s="21"/>
      <c r="L53" s="60">
        <f t="shared" si="3"/>
        <v>206</v>
      </c>
    </row>
    <row r="54" spans="1:12" ht="12.75" customHeight="1" thickBot="1">
      <c r="A54" s="1"/>
      <c r="B54" s="1"/>
      <c r="C54" s="1"/>
      <c r="D54" s="37"/>
      <c r="E54" s="37"/>
      <c r="F54" s="37"/>
      <c r="G54" s="37"/>
      <c r="H54" s="364" t="s">
        <v>22</v>
      </c>
      <c r="I54" s="365"/>
      <c r="J54" s="365"/>
      <c r="K54" s="366"/>
      <c r="L54" s="62">
        <f>SUM(L48:L53)-MIN(L48:L53)</f>
        <v>1023</v>
      </c>
    </row>
    <row r="55" spans="1:12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0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9.5" customHeight="1">
      <c r="A57" s="50"/>
      <c r="B57" s="368" t="str">
        <f>Protokolas!$B$57</f>
        <v>Vlkaviškio Salomėjos Nėries vidurinė mokykla</v>
      </c>
      <c r="C57" s="369"/>
      <c r="D57" s="369"/>
      <c r="E57" s="369"/>
      <c r="F57" s="369"/>
      <c r="G57" s="369"/>
      <c r="H57" s="369"/>
      <c r="I57" s="369"/>
      <c r="J57" s="369"/>
      <c r="K57" s="370"/>
      <c r="L57" s="50">
        <f>$L$67</f>
        <v>702</v>
      </c>
    </row>
    <row r="58" spans="1:12" ht="13.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336" t="s">
        <v>15</v>
      </c>
      <c r="B59" s="338" t="s">
        <v>8</v>
      </c>
      <c r="C59" s="340" t="s">
        <v>14</v>
      </c>
      <c r="D59" s="342" t="s">
        <v>4</v>
      </c>
      <c r="E59" s="343"/>
      <c r="F59" s="346" t="s">
        <v>3</v>
      </c>
      <c r="G59" s="347"/>
      <c r="H59" s="342" t="s">
        <v>9</v>
      </c>
      <c r="I59" s="343"/>
      <c r="J59" s="348" t="s">
        <v>5</v>
      </c>
      <c r="K59" s="349"/>
      <c r="L59" s="338" t="s">
        <v>10</v>
      </c>
    </row>
    <row r="60" spans="1:12" ht="13.5" thickBot="1">
      <c r="A60" s="337"/>
      <c r="B60" s="339"/>
      <c r="C60" s="341"/>
      <c r="D60" s="11" t="s">
        <v>12</v>
      </c>
      <c r="E60" s="12" t="s">
        <v>1</v>
      </c>
      <c r="F60" s="10" t="s">
        <v>12</v>
      </c>
      <c r="G60" s="9" t="s">
        <v>1</v>
      </c>
      <c r="H60" s="11" t="s">
        <v>12</v>
      </c>
      <c r="I60" s="12" t="s">
        <v>1</v>
      </c>
      <c r="J60" s="13" t="s">
        <v>12</v>
      </c>
      <c r="K60" s="9" t="s">
        <v>1</v>
      </c>
      <c r="L60" s="339"/>
    </row>
    <row r="61" spans="1:12" ht="12.75">
      <c r="A61" s="16" t="str">
        <f>Protokolas!A61</f>
        <v>Vilkaviškis</v>
      </c>
      <c r="B61" s="103" t="str">
        <f>Protokolas!B61</f>
        <v>Viktorija Žemaitytė</v>
      </c>
      <c r="C61" s="17">
        <f>Protokolas!C61</f>
        <v>0</v>
      </c>
      <c r="D61" s="44">
        <f>Protokolas!D61</f>
        <v>9.28</v>
      </c>
      <c r="E61" s="19">
        <f>Protokolas!E61</f>
        <v>69</v>
      </c>
      <c r="F61" s="20">
        <f>Protokolas!F61</f>
        <v>390</v>
      </c>
      <c r="G61" s="21">
        <f>Protokolas!G61</f>
        <v>53</v>
      </c>
      <c r="H61" s="18">
        <f>Protokolas!H61</f>
        <v>29.4</v>
      </c>
      <c r="I61" s="19">
        <f>Protokolas!I61</f>
        <v>42</v>
      </c>
      <c r="J61" s="22"/>
      <c r="K61" s="21"/>
      <c r="L61" s="60">
        <f aca="true" t="shared" si="4" ref="L61:L66">SUM(E61+G61+I61+K61)</f>
        <v>164</v>
      </c>
    </row>
    <row r="62" spans="1:12" ht="12.75">
      <c r="A62" s="23">
        <f>Protokolas!A62</f>
        <v>0</v>
      </c>
      <c r="B62" s="104" t="str">
        <f>Protokolas!B62</f>
        <v>Diana Daugėlaitė</v>
      </c>
      <c r="C62" s="25">
        <f>Protokolas!C62</f>
        <v>0</v>
      </c>
      <c r="D62" s="45">
        <f>Protokolas!D62</f>
        <v>10.12</v>
      </c>
      <c r="E62" s="19">
        <f>Protokolas!E62</f>
        <v>43</v>
      </c>
      <c r="F62" s="27">
        <f>Protokolas!F62</f>
        <v>341</v>
      </c>
      <c r="G62" s="21">
        <f>Protokolas!G62</f>
        <v>37</v>
      </c>
      <c r="H62" s="26">
        <f>Protokolas!H62</f>
        <v>23.3</v>
      </c>
      <c r="I62" s="19">
        <f>Protokolas!I62</f>
        <v>30</v>
      </c>
      <c r="J62" s="28"/>
      <c r="K62" s="21"/>
      <c r="L62" s="24">
        <f t="shared" si="4"/>
        <v>110</v>
      </c>
    </row>
    <row r="63" spans="1:12" ht="12.75">
      <c r="A63" s="23">
        <f>Protokolas!A63</f>
        <v>0</v>
      </c>
      <c r="B63" s="104" t="str">
        <f>Protokolas!B63</f>
        <v>Laura Šarkauskaitė</v>
      </c>
      <c r="C63" s="25">
        <f>Protokolas!C63</f>
        <v>0</v>
      </c>
      <c r="D63" s="45">
        <f>Protokolas!D63</f>
        <v>9.72</v>
      </c>
      <c r="E63" s="19">
        <f>Protokolas!E63</f>
        <v>54</v>
      </c>
      <c r="F63" s="27">
        <f>Protokolas!F63</f>
        <v>355</v>
      </c>
      <c r="G63" s="21">
        <f>Protokolas!G63</f>
        <v>41</v>
      </c>
      <c r="H63" s="26">
        <f>Protokolas!H63</f>
        <v>35.4</v>
      </c>
      <c r="I63" s="19">
        <f>Protokolas!I63</f>
        <v>54</v>
      </c>
      <c r="J63" s="28"/>
      <c r="K63" s="21"/>
      <c r="L63" s="24">
        <f t="shared" si="4"/>
        <v>149</v>
      </c>
    </row>
    <row r="64" spans="1:12" ht="12.75">
      <c r="A64" s="23">
        <f>Protokolas!A64</f>
        <v>0</v>
      </c>
      <c r="B64" s="104" t="str">
        <f>Protokolas!B64</f>
        <v>Aušra Vyšniauskaitė</v>
      </c>
      <c r="C64" s="25">
        <f>Protokolas!C64</f>
        <v>0</v>
      </c>
      <c r="D64" s="45">
        <f>Protokolas!D64</f>
        <v>10.06</v>
      </c>
      <c r="E64" s="19">
        <f>Protokolas!E64</f>
        <v>46</v>
      </c>
      <c r="F64" s="27">
        <f>Protokolas!F64</f>
        <v>356</v>
      </c>
      <c r="G64" s="21">
        <f>Protokolas!G64</f>
        <v>42</v>
      </c>
      <c r="H64" s="26">
        <f>Protokolas!H64</f>
        <v>32.2</v>
      </c>
      <c r="I64" s="19">
        <f>Protokolas!I64</f>
        <v>47</v>
      </c>
      <c r="J64" s="28"/>
      <c r="K64" s="21"/>
      <c r="L64" s="24">
        <f t="shared" si="4"/>
        <v>135</v>
      </c>
    </row>
    <row r="65" spans="1:12" ht="12.75">
      <c r="A65" s="23">
        <f>Protokolas!A65</f>
        <v>0</v>
      </c>
      <c r="B65" s="104" t="str">
        <f>Protokolas!B65</f>
        <v>Viktorija Miliauskaitė</v>
      </c>
      <c r="C65" s="25">
        <f>Protokolas!C65</f>
        <v>0</v>
      </c>
      <c r="D65" s="45">
        <f>Protokolas!D65</f>
        <v>9.92</v>
      </c>
      <c r="E65" s="19">
        <f>Protokolas!E65</f>
        <v>49</v>
      </c>
      <c r="F65" s="27">
        <f>Protokolas!F65</f>
        <v>358</v>
      </c>
      <c r="G65" s="21">
        <f>Protokolas!G65</f>
        <v>42</v>
      </c>
      <c r="H65" s="26">
        <f>Protokolas!H65</f>
        <v>29.9</v>
      </c>
      <c r="I65" s="19">
        <f>Protokolas!I65</f>
        <v>43</v>
      </c>
      <c r="J65" s="28"/>
      <c r="K65" s="21"/>
      <c r="L65" s="24">
        <f t="shared" si="4"/>
        <v>134</v>
      </c>
    </row>
    <row r="66" spans="1:12" ht="13.5" thickBot="1">
      <c r="A66" s="29">
        <f>Protokolas!A66</f>
        <v>0</v>
      </c>
      <c r="B66" s="105" t="str">
        <f>Protokolas!B66</f>
        <v>Ugnė Kynaitė</v>
      </c>
      <c r="C66" s="31">
        <f>Protokolas!C66</f>
        <v>0</v>
      </c>
      <c r="D66" s="46">
        <f>Protokolas!D66</f>
        <v>10.15</v>
      </c>
      <c r="E66" s="33">
        <f>Protokolas!E66</f>
        <v>43</v>
      </c>
      <c r="F66" s="34">
        <f>Protokolas!F66</f>
        <v>322</v>
      </c>
      <c r="G66" s="35">
        <f>Protokolas!G66</f>
        <v>30</v>
      </c>
      <c r="H66" s="32">
        <f>Protokolas!H66</f>
        <v>32</v>
      </c>
      <c r="I66" s="35">
        <f>Protokolas!I66</f>
        <v>47</v>
      </c>
      <c r="J66" s="36"/>
      <c r="K66" s="21"/>
      <c r="L66" s="30">
        <f t="shared" si="4"/>
        <v>120</v>
      </c>
    </row>
    <row r="67" spans="1:12" ht="13.5" thickBot="1">
      <c r="A67" s="1"/>
      <c r="B67" s="1"/>
      <c r="C67" s="1"/>
      <c r="D67" s="37"/>
      <c r="E67" s="37"/>
      <c r="F67" s="37"/>
      <c r="G67" s="37"/>
      <c r="H67" s="364" t="s">
        <v>22</v>
      </c>
      <c r="I67" s="365"/>
      <c r="J67" s="365"/>
      <c r="K67" s="366"/>
      <c r="L67" s="62">
        <f>SUM(L61:L66)-MIN(L61:L66)</f>
        <v>702</v>
      </c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9.5" customHeight="1">
      <c r="A70" s="50"/>
      <c r="B70" s="368" t="str">
        <f>Protokolas!$B$70</f>
        <v>Kėdainių raj ,,Atžalyno" vidurinė mokykla</v>
      </c>
      <c r="C70" s="369"/>
      <c r="D70" s="369"/>
      <c r="E70" s="369"/>
      <c r="F70" s="369"/>
      <c r="G70" s="369"/>
      <c r="H70" s="369"/>
      <c r="I70" s="369"/>
      <c r="J70" s="369"/>
      <c r="K70" s="370"/>
      <c r="L70" s="50">
        <f>$L$80</f>
        <v>908</v>
      </c>
    </row>
    <row r="71" spans="1:12" ht="13.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336" t="s">
        <v>15</v>
      </c>
      <c r="B72" s="338" t="s">
        <v>8</v>
      </c>
      <c r="C72" s="340" t="s">
        <v>14</v>
      </c>
      <c r="D72" s="342" t="s">
        <v>4</v>
      </c>
      <c r="E72" s="343"/>
      <c r="F72" s="346" t="s">
        <v>3</v>
      </c>
      <c r="G72" s="347"/>
      <c r="H72" s="342" t="s">
        <v>9</v>
      </c>
      <c r="I72" s="343"/>
      <c r="J72" s="348" t="s">
        <v>5</v>
      </c>
      <c r="K72" s="349"/>
      <c r="L72" s="338" t="s">
        <v>10</v>
      </c>
    </row>
    <row r="73" spans="1:12" ht="13.5" thickBot="1">
      <c r="A73" s="337"/>
      <c r="B73" s="339"/>
      <c r="C73" s="341"/>
      <c r="D73" s="11" t="s">
        <v>12</v>
      </c>
      <c r="E73" s="12" t="s">
        <v>1</v>
      </c>
      <c r="F73" s="10" t="s">
        <v>12</v>
      </c>
      <c r="G73" s="9" t="s">
        <v>1</v>
      </c>
      <c r="H73" s="11" t="s">
        <v>12</v>
      </c>
      <c r="I73" s="12" t="s">
        <v>1</v>
      </c>
      <c r="J73" s="13" t="s">
        <v>12</v>
      </c>
      <c r="K73" s="9" t="s">
        <v>1</v>
      </c>
      <c r="L73" s="339"/>
    </row>
    <row r="74" spans="1:12" ht="12.75">
      <c r="A74" s="16" t="str">
        <f>Protokolas!A74</f>
        <v>Kėdainiai</v>
      </c>
      <c r="B74" s="103" t="str">
        <f>Protokolas!B74</f>
        <v>Kasperavičiūtė Šarūnė</v>
      </c>
      <c r="C74" s="17">
        <f>Protokolas!C74</f>
        <v>0</v>
      </c>
      <c r="D74" s="44">
        <f>Protokolas!D74</f>
        <v>8.76</v>
      </c>
      <c r="E74" s="19">
        <f>Protokolas!E74</f>
        <v>85</v>
      </c>
      <c r="F74" s="20">
        <f>Protokolas!F74</f>
        <v>445</v>
      </c>
      <c r="G74" s="21">
        <f>Protokolas!G74</f>
        <v>71</v>
      </c>
      <c r="H74" s="47">
        <f>Protokolas!H74</f>
        <v>35.4</v>
      </c>
      <c r="I74" s="19">
        <f>Protokolas!I74</f>
        <v>54</v>
      </c>
      <c r="J74" s="22"/>
      <c r="K74" s="21"/>
      <c r="L74" s="60">
        <f aca="true" t="shared" si="5" ref="L74:L79">SUM(E74+G74+I74+K74)</f>
        <v>210</v>
      </c>
    </row>
    <row r="75" spans="1:12" ht="12.75">
      <c r="A75" s="23">
        <f>Protokolas!A75</f>
        <v>0</v>
      </c>
      <c r="B75" s="104" t="str">
        <f>Protokolas!B75</f>
        <v>Krasauskaitė Gabrielė</v>
      </c>
      <c r="C75" s="25">
        <f>Protokolas!C75</f>
        <v>0</v>
      </c>
      <c r="D75" s="45">
        <f>Protokolas!D75</f>
        <v>8.77</v>
      </c>
      <c r="E75" s="19">
        <f>Protokolas!E75</f>
        <v>85</v>
      </c>
      <c r="F75" s="27">
        <f>Protokolas!F75</f>
        <v>438</v>
      </c>
      <c r="G75" s="21">
        <f>Protokolas!G75</f>
        <v>69</v>
      </c>
      <c r="H75" s="48">
        <f>Protokolas!H75</f>
        <v>33.5</v>
      </c>
      <c r="I75" s="19">
        <f>Protokolas!I75</f>
        <v>50</v>
      </c>
      <c r="J75" s="28"/>
      <c r="K75" s="21"/>
      <c r="L75" s="24">
        <f t="shared" si="5"/>
        <v>204</v>
      </c>
    </row>
    <row r="76" spans="1:12" ht="12.75">
      <c r="A76" s="23">
        <f>Protokolas!A76</f>
        <v>0</v>
      </c>
      <c r="B76" s="104" t="str">
        <f>Protokolas!B76</f>
        <v>Pavidytė Justina</v>
      </c>
      <c r="C76" s="25">
        <f>Protokolas!C76</f>
        <v>0</v>
      </c>
      <c r="D76" s="45">
        <f>Protokolas!D76</f>
        <v>9.07</v>
      </c>
      <c r="E76" s="19">
        <f>Protokolas!E76</f>
        <v>75</v>
      </c>
      <c r="F76" s="27">
        <f>Protokolas!F76</f>
        <v>414</v>
      </c>
      <c r="G76" s="21">
        <f>Protokolas!G76</f>
        <v>61</v>
      </c>
      <c r="H76" s="48">
        <f>Protokolas!H76</f>
        <v>19</v>
      </c>
      <c r="I76" s="19">
        <f>Protokolas!I76</f>
        <v>23</v>
      </c>
      <c r="J76" s="28"/>
      <c r="K76" s="21"/>
      <c r="L76" s="24">
        <f t="shared" si="5"/>
        <v>159</v>
      </c>
    </row>
    <row r="77" spans="1:12" ht="12.75">
      <c r="A77" s="23">
        <f>Protokolas!A77</f>
        <v>0</v>
      </c>
      <c r="B77" s="104" t="str">
        <f>Protokolas!B77</f>
        <v>Žemulytė Gintarė</v>
      </c>
      <c r="C77" s="25">
        <f>Protokolas!C77</f>
        <v>0</v>
      </c>
      <c r="D77" s="45">
        <f>Protokolas!D77</f>
        <v>9.12</v>
      </c>
      <c r="E77" s="19">
        <f>Protokolas!E77</f>
        <v>72</v>
      </c>
      <c r="F77" s="27">
        <f>Protokolas!F77</f>
        <v>408</v>
      </c>
      <c r="G77" s="21">
        <f>Protokolas!G77</f>
        <v>59</v>
      </c>
      <c r="H77" s="48">
        <f>Protokolas!H77</f>
        <v>24</v>
      </c>
      <c r="I77" s="19">
        <f>Protokolas!I77</f>
        <v>31</v>
      </c>
      <c r="J77" s="28"/>
      <c r="K77" s="21"/>
      <c r="L77" s="24">
        <f t="shared" si="5"/>
        <v>162</v>
      </c>
    </row>
    <row r="78" spans="1:12" ht="12.75">
      <c r="A78" s="23">
        <f>Protokolas!A78</f>
        <v>0</v>
      </c>
      <c r="B78" s="104" t="str">
        <f>Protokolas!B78</f>
        <v>Saldytė Eglė</v>
      </c>
      <c r="C78" s="25">
        <f>Protokolas!C78</f>
        <v>0</v>
      </c>
      <c r="D78" s="45">
        <f>Protokolas!D78</f>
        <v>9.4</v>
      </c>
      <c r="E78" s="19">
        <f>Protokolas!E78</f>
        <v>63</v>
      </c>
      <c r="F78" s="27">
        <f>Protokolas!F78</f>
        <v>357</v>
      </c>
      <c r="G78" s="21">
        <f>Protokolas!G78</f>
        <v>42</v>
      </c>
      <c r="H78" s="48">
        <f>Protokolas!H78</f>
        <v>26</v>
      </c>
      <c r="I78" s="19">
        <f>Protokolas!I78</f>
        <v>35</v>
      </c>
      <c r="J78" s="28"/>
      <c r="K78" s="21"/>
      <c r="L78" s="24">
        <f t="shared" si="5"/>
        <v>140</v>
      </c>
    </row>
    <row r="79" spans="1:12" ht="13.5" thickBot="1">
      <c r="A79" s="29">
        <f>Protokolas!A79</f>
        <v>0</v>
      </c>
      <c r="B79" s="105" t="str">
        <f>Protokolas!B79</f>
        <v>Berankytė Giedrė</v>
      </c>
      <c r="C79" s="31">
        <f>Protokolas!C79</f>
        <v>0</v>
      </c>
      <c r="D79" s="46">
        <f>Protokolas!D79</f>
        <v>9.1</v>
      </c>
      <c r="E79" s="33">
        <f>Protokolas!E79</f>
        <v>72</v>
      </c>
      <c r="F79" s="34">
        <f>Protokolas!F79</f>
        <v>381</v>
      </c>
      <c r="G79" s="35">
        <f>Protokolas!G79</f>
        <v>50</v>
      </c>
      <c r="H79" s="49">
        <f>Protokolas!H79</f>
        <v>34</v>
      </c>
      <c r="I79" s="35">
        <f>Protokolas!I79</f>
        <v>51</v>
      </c>
      <c r="J79" s="36"/>
      <c r="K79" s="21"/>
      <c r="L79" s="30">
        <f t="shared" si="5"/>
        <v>173</v>
      </c>
    </row>
    <row r="80" spans="1:12" ht="13.5" thickBot="1">
      <c r="A80" s="1"/>
      <c r="B80" s="1"/>
      <c r="C80" s="1"/>
      <c r="D80" s="37"/>
      <c r="E80" s="37"/>
      <c r="F80" s="37"/>
      <c r="G80" s="37"/>
      <c r="H80" s="364" t="s">
        <v>22</v>
      </c>
      <c r="I80" s="365"/>
      <c r="J80" s="365"/>
      <c r="K80" s="366"/>
      <c r="L80" s="62">
        <f>SUM(L74:L79)-MIN(L74:L79)</f>
        <v>908</v>
      </c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9.5" customHeight="1">
      <c r="A83" s="66"/>
      <c r="B83" s="368" t="str">
        <f>Protokolas!$B$83</f>
        <v>Jurbarko Vytauto Didžiojo vidurinė mokykla</v>
      </c>
      <c r="C83" s="369"/>
      <c r="D83" s="369"/>
      <c r="E83" s="369"/>
      <c r="F83" s="369"/>
      <c r="G83" s="369"/>
      <c r="H83" s="369"/>
      <c r="I83" s="369"/>
      <c r="J83" s="369"/>
      <c r="K83" s="370"/>
      <c r="L83" s="50">
        <f>$L$93</f>
        <v>926</v>
      </c>
    </row>
    <row r="84" spans="1:12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336" t="s">
        <v>15</v>
      </c>
      <c r="B85" s="338" t="s">
        <v>8</v>
      </c>
      <c r="C85" s="340" t="s">
        <v>14</v>
      </c>
      <c r="D85" s="342" t="s">
        <v>4</v>
      </c>
      <c r="E85" s="343"/>
      <c r="F85" s="346" t="s">
        <v>3</v>
      </c>
      <c r="G85" s="347"/>
      <c r="H85" s="342" t="s">
        <v>9</v>
      </c>
      <c r="I85" s="343"/>
      <c r="J85" s="348" t="s">
        <v>5</v>
      </c>
      <c r="K85" s="349"/>
      <c r="L85" s="338" t="s">
        <v>10</v>
      </c>
    </row>
    <row r="86" spans="1:12" ht="13.5" thickBot="1">
      <c r="A86" s="337"/>
      <c r="B86" s="339"/>
      <c r="C86" s="341"/>
      <c r="D86" s="11" t="s">
        <v>12</v>
      </c>
      <c r="E86" s="12" t="s">
        <v>1</v>
      </c>
      <c r="F86" s="10" t="s">
        <v>12</v>
      </c>
      <c r="G86" s="9" t="s">
        <v>1</v>
      </c>
      <c r="H86" s="11" t="s">
        <v>12</v>
      </c>
      <c r="I86" s="12" t="s">
        <v>1</v>
      </c>
      <c r="J86" s="13" t="s">
        <v>12</v>
      </c>
      <c r="K86" s="9" t="s">
        <v>1</v>
      </c>
      <c r="L86" s="339"/>
    </row>
    <row r="87" spans="1:12" ht="12.75">
      <c r="A87" s="16" t="str">
        <f>Protokolas!A87</f>
        <v>Jurbarkas</v>
      </c>
      <c r="B87" s="103" t="str">
        <f>Protokolas!B87</f>
        <v>Maskolaitytė Vaida</v>
      </c>
      <c r="C87" s="17">
        <f>Protokolas!C87</f>
        <v>0</v>
      </c>
      <c r="D87" s="44">
        <f>Protokolas!D87</f>
        <v>9.03</v>
      </c>
      <c r="E87" s="19">
        <f>Protokolas!E87</f>
        <v>75</v>
      </c>
      <c r="F87" s="20">
        <f>Protokolas!F87</f>
        <v>429</v>
      </c>
      <c r="G87" s="21">
        <f>Protokolas!G87</f>
        <v>66</v>
      </c>
      <c r="H87" s="18">
        <f>Protokolas!H87</f>
        <v>26</v>
      </c>
      <c r="I87" s="19">
        <f>Protokolas!I87</f>
        <v>35</v>
      </c>
      <c r="J87" s="22"/>
      <c r="K87" s="21"/>
      <c r="L87" s="60">
        <f aca="true" t="shared" si="6" ref="L87:L92">SUM(E87+G87+I87+K87)</f>
        <v>176</v>
      </c>
    </row>
    <row r="88" spans="1:12" ht="12.75">
      <c r="A88" s="23">
        <f>Protokolas!A88</f>
        <v>0</v>
      </c>
      <c r="B88" s="104" t="str">
        <f>Protokolas!B88</f>
        <v>Pociutė Indrė</v>
      </c>
      <c r="C88" s="25">
        <f>Protokolas!C88</f>
        <v>0</v>
      </c>
      <c r="D88" s="45">
        <f>Protokolas!D88</f>
        <v>9.06</v>
      </c>
      <c r="E88" s="19">
        <f>Protokolas!E88</f>
        <v>75</v>
      </c>
      <c r="F88" s="27">
        <f>Protokolas!F88</f>
        <v>230</v>
      </c>
      <c r="G88" s="21">
        <f>Protokolas!G88</f>
        <v>1</v>
      </c>
      <c r="H88" s="26">
        <f>Protokolas!H88</f>
        <v>29.2</v>
      </c>
      <c r="I88" s="19">
        <f>Protokolas!I88</f>
        <v>41</v>
      </c>
      <c r="J88" s="28"/>
      <c r="K88" s="21"/>
      <c r="L88" s="24">
        <f t="shared" si="6"/>
        <v>117</v>
      </c>
    </row>
    <row r="89" spans="1:12" ht="12.75">
      <c r="A89" s="23">
        <f>Protokolas!A89</f>
        <v>0</v>
      </c>
      <c r="B89" s="104" t="str">
        <f>Protokolas!B89</f>
        <v>Reičiūnaitė Simona</v>
      </c>
      <c r="C89" s="25">
        <f>Protokolas!C89</f>
        <v>0</v>
      </c>
      <c r="D89" s="45">
        <f>Protokolas!D89</f>
        <v>8.74</v>
      </c>
      <c r="E89" s="19">
        <f>Protokolas!E89</f>
        <v>85</v>
      </c>
      <c r="F89" s="27">
        <f>Protokolas!F89</f>
        <v>418</v>
      </c>
      <c r="G89" s="21">
        <f>Protokolas!G89</f>
        <v>62</v>
      </c>
      <c r="H89" s="26">
        <f>Protokolas!H89</f>
        <v>31.85</v>
      </c>
      <c r="I89" s="19">
        <f>Protokolas!I89</f>
        <v>47</v>
      </c>
      <c r="J89" s="28"/>
      <c r="K89" s="21"/>
      <c r="L89" s="24">
        <f t="shared" si="6"/>
        <v>194</v>
      </c>
    </row>
    <row r="90" spans="1:12" ht="12.75">
      <c r="A90" s="23">
        <f>Protokolas!A90</f>
        <v>0</v>
      </c>
      <c r="B90" s="104" t="str">
        <f>Protokolas!B90</f>
        <v>Stanislovaitytė Orinta</v>
      </c>
      <c r="C90" s="25">
        <f>Protokolas!C90</f>
        <v>0</v>
      </c>
      <c r="D90" s="45">
        <f>Protokolas!D90</f>
        <v>9</v>
      </c>
      <c r="E90" s="19">
        <f>Protokolas!E90</f>
        <v>75</v>
      </c>
      <c r="F90" s="27">
        <f>Protokolas!F90</f>
        <v>398</v>
      </c>
      <c r="G90" s="21">
        <f>Protokolas!G90</f>
        <v>56</v>
      </c>
      <c r="H90" s="26">
        <f>Protokolas!H90</f>
        <v>28</v>
      </c>
      <c r="I90" s="19">
        <f>Protokolas!I90</f>
        <v>39</v>
      </c>
      <c r="J90" s="28"/>
      <c r="K90" s="21"/>
      <c r="L90" s="24">
        <f t="shared" si="6"/>
        <v>170</v>
      </c>
    </row>
    <row r="91" spans="1:12" ht="12.75">
      <c r="A91" s="23">
        <f>Protokolas!A91</f>
        <v>0</v>
      </c>
      <c r="B91" s="104" t="str">
        <f>Protokolas!B91</f>
        <v>Stulgaitytė Vaiva</v>
      </c>
      <c r="C91" s="25">
        <f>Protokolas!C91</f>
        <v>0</v>
      </c>
      <c r="D91" s="45">
        <f>Protokolas!D91</f>
        <v>9.45</v>
      </c>
      <c r="E91" s="19">
        <f>Protokolas!E91</f>
        <v>63</v>
      </c>
      <c r="F91" s="27">
        <f>Protokolas!F91</f>
        <v>388</v>
      </c>
      <c r="G91" s="21">
        <f>Protokolas!G91</f>
        <v>52</v>
      </c>
      <c r="H91" s="26">
        <f>Protokolas!H91</f>
        <v>39.7</v>
      </c>
      <c r="I91" s="19">
        <f>Protokolas!I91</f>
        <v>62</v>
      </c>
      <c r="J91" s="28"/>
      <c r="K91" s="21"/>
      <c r="L91" s="24">
        <f t="shared" si="6"/>
        <v>177</v>
      </c>
    </row>
    <row r="92" spans="1:12" ht="13.5" thickBot="1">
      <c r="A92" s="29">
        <f>Protokolas!A92</f>
        <v>0</v>
      </c>
      <c r="B92" s="105" t="str">
        <f>Protokolas!B92</f>
        <v>Šneideraitytė Deimantė</v>
      </c>
      <c r="C92" s="31">
        <f>Protokolas!C92</f>
        <v>0</v>
      </c>
      <c r="D92" s="46">
        <f>Protokolas!D92</f>
        <v>8.87</v>
      </c>
      <c r="E92" s="33">
        <f>Protokolas!E92</f>
        <v>82</v>
      </c>
      <c r="F92" s="34">
        <f>Protokolas!F92</f>
        <v>422</v>
      </c>
      <c r="G92" s="35">
        <f>Protokolas!G92</f>
        <v>64</v>
      </c>
      <c r="H92" s="32">
        <f>Protokolas!H92</f>
        <v>40</v>
      </c>
      <c r="I92" s="35">
        <f>Protokolas!I92</f>
        <v>63</v>
      </c>
      <c r="J92" s="36"/>
      <c r="K92" s="21"/>
      <c r="L92" s="30">
        <f t="shared" si="6"/>
        <v>209</v>
      </c>
    </row>
    <row r="93" spans="1:12" ht="13.5" thickBot="1">
      <c r="A93" s="1"/>
      <c r="B93" s="1"/>
      <c r="C93" s="1"/>
      <c r="D93" s="37"/>
      <c r="E93" s="37"/>
      <c r="F93" s="37"/>
      <c r="G93" s="37"/>
      <c r="H93" s="364" t="s">
        <v>22</v>
      </c>
      <c r="I93" s="365"/>
      <c r="J93" s="365"/>
      <c r="K93" s="366"/>
      <c r="L93" s="62">
        <f>SUM(L87:L92)-MIN(L87:L92)</f>
        <v>926</v>
      </c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9.5" customHeight="1">
      <c r="A96" s="50"/>
      <c r="B96" s="368" t="str">
        <f>Protokolas!$B$96</f>
        <v>Kazlų Rūdos savivaldybės Plutiškių vidurinė mokykla</v>
      </c>
      <c r="C96" s="369"/>
      <c r="D96" s="369"/>
      <c r="E96" s="369"/>
      <c r="F96" s="369"/>
      <c r="G96" s="369"/>
      <c r="H96" s="369"/>
      <c r="I96" s="369"/>
      <c r="J96" s="369"/>
      <c r="K96" s="370"/>
      <c r="L96" s="50">
        <f>$L$106</f>
        <v>801</v>
      </c>
    </row>
    <row r="97" spans="1:12" ht="13.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336" t="s">
        <v>15</v>
      </c>
      <c r="B98" s="338" t="s">
        <v>8</v>
      </c>
      <c r="C98" s="340" t="s">
        <v>14</v>
      </c>
      <c r="D98" s="342" t="s">
        <v>4</v>
      </c>
      <c r="E98" s="343"/>
      <c r="F98" s="346" t="s">
        <v>3</v>
      </c>
      <c r="G98" s="347"/>
      <c r="H98" s="342" t="s">
        <v>9</v>
      </c>
      <c r="I98" s="343"/>
      <c r="J98" s="348" t="s">
        <v>5</v>
      </c>
      <c r="K98" s="349"/>
      <c r="L98" s="338" t="s">
        <v>10</v>
      </c>
    </row>
    <row r="99" spans="1:12" ht="13.5" thickBot="1">
      <c r="A99" s="337"/>
      <c r="B99" s="339"/>
      <c r="C99" s="341"/>
      <c r="D99" s="11" t="s">
        <v>12</v>
      </c>
      <c r="E99" s="12" t="s">
        <v>1</v>
      </c>
      <c r="F99" s="10" t="s">
        <v>12</v>
      </c>
      <c r="G99" s="9" t="s">
        <v>1</v>
      </c>
      <c r="H99" s="11" t="s">
        <v>12</v>
      </c>
      <c r="I99" s="12" t="s">
        <v>1</v>
      </c>
      <c r="J99" s="13" t="s">
        <v>12</v>
      </c>
      <c r="K99" s="9" t="s">
        <v>1</v>
      </c>
      <c r="L99" s="339"/>
    </row>
    <row r="100" spans="1:12" ht="12.75">
      <c r="A100" s="16" t="str">
        <f>Protokolas!A100</f>
        <v>Kazlų Rūda</v>
      </c>
      <c r="B100" s="106" t="str">
        <f>Protokolas!B100</f>
        <v>Rūta Bridžiūtė</v>
      </c>
      <c r="C100" s="53">
        <f>Protokolas!C100</f>
        <v>0</v>
      </c>
      <c r="D100" s="44">
        <f>Protokolas!D100</f>
        <v>9.38</v>
      </c>
      <c r="E100" s="19">
        <f>Protokolas!E100</f>
        <v>66</v>
      </c>
      <c r="F100" s="20">
        <f>Protokolas!F100</f>
        <v>375</v>
      </c>
      <c r="G100" s="21">
        <f>Protokolas!G100</f>
        <v>48</v>
      </c>
      <c r="H100" s="18">
        <f>Protokolas!H100</f>
        <v>56.1</v>
      </c>
      <c r="I100" s="19">
        <f>Protokolas!I100</f>
        <v>95</v>
      </c>
      <c r="J100" s="22"/>
      <c r="K100" s="21"/>
      <c r="L100" s="60">
        <f aca="true" t="shared" si="7" ref="L100:L105">SUM(E100+G100+I100+K100)</f>
        <v>209</v>
      </c>
    </row>
    <row r="101" spans="1:12" ht="12.75">
      <c r="A101" s="23">
        <f>Protokolas!A101</f>
        <v>0</v>
      </c>
      <c r="B101" s="107" t="str">
        <f>Protokolas!B101</f>
        <v>Agnė Babravičiūtė</v>
      </c>
      <c r="C101" s="54">
        <f>Protokolas!C101</f>
        <v>0</v>
      </c>
      <c r="D101" s="45">
        <f>Protokolas!D101</f>
        <v>10.27</v>
      </c>
      <c r="E101" s="19">
        <f>Protokolas!E101</f>
        <v>41</v>
      </c>
      <c r="F101" s="27">
        <f>Protokolas!F101</f>
        <v>326</v>
      </c>
      <c r="G101" s="21">
        <f>Protokolas!G101</f>
        <v>32</v>
      </c>
      <c r="H101" s="26">
        <f>Protokolas!H101</f>
        <v>32.1</v>
      </c>
      <c r="I101" s="19">
        <f>Protokolas!I101</f>
        <v>47</v>
      </c>
      <c r="J101" s="28"/>
      <c r="K101" s="21"/>
      <c r="L101" s="24">
        <f t="shared" si="7"/>
        <v>120</v>
      </c>
    </row>
    <row r="102" spans="1:12" ht="12.75">
      <c r="A102" s="23">
        <f>Protokolas!A102</f>
        <v>0</v>
      </c>
      <c r="B102" s="107" t="str">
        <f>Protokolas!B102</f>
        <v>Monika Garkauskaitė</v>
      </c>
      <c r="C102" s="54">
        <f>Protokolas!C102</f>
        <v>0</v>
      </c>
      <c r="D102" s="45">
        <f>Protokolas!D102</f>
        <v>9.01</v>
      </c>
      <c r="E102" s="19">
        <f>Protokolas!E102</f>
        <v>75</v>
      </c>
      <c r="F102" s="27">
        <f>Protokolas!F102</f>
        <v>395</v>
      </c>
      <c r="G102" s="21">
        <f>Protokolas!G102</f>
        <v>55</v>
      </c>
      <c r="H102" s="26">
        <f>Protokolas!H102</f>
        <v>31</v>
      </c>
      <c r="I102" s="19">
        <f>Protokolas!I102</f>
        <v>45</v>
      </c>
      <c r="J102" s="28"/>
      <c r="K102" s="21"/>
      <c r="L102" s="24">
        <f t="shared" si="7"/>
        <v>175</v>
      </c>
    </row>
    <row r="103" spans="1:12" ht="12.75">
      <c r="A103" s="23">
        <f>Protokolas!A103</f>
        <v>0</v>
      </c>
      <c r="B103" s="107" t="str">
        <f>Protokolas!B103</f>
        <v>Brigita Karčiauskaitė</v>
      </c>
      <c r="C103" s="54">
        <f>Protokolas!C103</f>
        <v>0</v>
      </c>
      <c r="D103" s="45">
        <f>Protokolas!D103</f>
        <v>9.73</v>
      </c>
      <c r="E103" s="19">
        <f>Protokolas!E103</f>
        <v>54</v>
      </c>
      <c r="F103" s="27">
        <f>Protokolas!F103</f>
        <v>360</v>
      </c>
      <c r="G103" s="21">
        <f>Protokolas!G103</f>
        <v>43</v>
      </c>
      <c r="H103" s="26">
        <f>Protokolas!H103</f>
        <v>35</v>
      </c>
      <c r="I103" s="19">
        <f>Protokolas!I103</f>
        <v>53</v>
      </c>
      <c r="J103" s="28"/>
      <c r="K103" s="21"/>
      <c r="L103" s="24">
        <f t="shared" si="7"/>
        <v>150</v>
      </c>
    </row>
    <row r="104" spans="1:12" ht="12.75">
      <c r="A104" s="23">
        <f>Protokolas!A104</f>
        <v>0</v>
      </c>
      <c r="B104" s="107" t="str">
        <f>Protokolas!B104</f>
        <v>Simona Juozaitytė</v>
      </c>
      <c r="C104" s="54">
        <f>Protokolas!C104</f>
        <v>0</v>
      </c>
      <c r="D104" s="45">
        <f>Protokolas!D104</f>
        <v>9.45</v>
      </c>
      <c r="E104" s="19">
        <f>Protokolas!E104</f>
        <v>63</v>
      </c>
      <c r="F104" s="27">
        <f>Protokolas!F104</f>
        <v>348</v>
      </c>
      <c r="G104" s="21">
        <f>Protokolas!G104</f>
        <v>39</v>
      </c>
      <c r="H104" s="26">
        <f>Protokolas!H104</f>
        <v>23.1</v>
      </c>
      <c r="I104" s="19">
        <f>Protokolas!I104</f>
        <v>30</v>
      </c>
      <c r="J104" s="28"/>
      <c r="K104" s="21"/>
      <c r="L104" s="24">
        <f t="shared" si="7"/>
        <v>132</v>
      </c>
    </row>
    <row r="105" spans="1:12" ht="13.5" thickBot="1">
      <c r="A105" s="29">
        <f>Protokolas!A105</f>
        <v>0</v>
      </c>
      <c r="B105" s="108" t="str">
        <f>Protokolas!B105</f>
        <v>Lauryna Tamkvaitytė</v>
      </c>
      <c r="C105" s="55">
        <f>Protokolas!C105</f>
        <v>0</v>
      </c>
      <c r="D105" s="46">
        <f>Protokolas!D105</f>
        <v>9.61</v>
      </c>
      <c r="E105" s="33">
        <f>Protokolas!E105</f>
        <v>57</v>
      </c>
      <c r="F105" s="34">
        <f>Protokolas!F105</f>
        <v>347</v>
      </c>
      <c r="G105" s="35">
        <f>Protokolas!G105</f>
        <v>39</v>
      </c>
      <c r="H105" s="32">
        <f>Protokolas!H105</f>
        <v>28</v>
      </c>
      <c r="I105" s="35">
        <f>Protokolas!I105</f>
        <v>39</v>
      </c>
      <c r="J105" s="36"/>
      <c r="K105" s="21"/>
      <c r="L105" s="30">
        <f t="shared" si="7"/>
        <v>135</v>
      </c>
    </row>
    <row r="106" spans="1:12" ht="13.5" thickBot="1">
      <c r="A106" s="1"/>
      <c r="B106" s="43"/>
      <c r="C106" s="1"/>
      <c r="D106" s="37"/>
      <c r="E106" s="37"/>
      <c r="F106" s="37"/>
      <c r="G106" s="37"/>
      <c r="H106" s="364" t="s">
        <v>22</v>
      </c>
      <c r="I106" s="365"/>
      <c r="J106" s="365"/>
      <c r="K106" s="366"/>
      <c r="L106" s="62">
        <f>SUM(L100:L105)-MIN(L100:L105)</f>
        <v>801</v>
      </c>
    </row>
    <row r="107" spans="1:12" ht="12.75">
      <c r="A107" s="1"/>
      <c r="B107" s="43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9.5" customHeight="1">
      <c r="A113" s="50"/>
      <c r="B113" s="368" t="str">
        <f>Protokolas!$B$113</f>
        <v>Prienų rajono Stakliškių vidurinė mokykla</v>
      </c>
      <c r="C113" s="369"/>
      <c r="D113" s="369"/>
      <c r="E113" s="369"/>
      <c r="F113" s="369"/>
      <c r="G113" s="369"/>
      <c r="H113" s="369"/>
      <c r="I113" s="369"/>
      <c r="J113" s="369"/>
      <c r="K113" s="370"/>
      <c r="L113" s="50">
        <f>$L$123</f>
        <v>696</v>
      </c>
    </row>
    <row r="114" spans="1:12" ht="13.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336" t="s">
        <v>15</v>
      </c>
      <c r="B115" s="338" t="s">
        <v>8</v>
      </c>
      <c r="C115" s="340" t="s">
        <v>14</v>
      </c>
      <c r="D115" s="342" t="s">
        <v>4</v>
      </c>
      <c r="E115" s="343"/>
      <c r="F115" s="346" t="s">
        <v>3</v>
      </c>
      <c r="G115" s="347"/>
      <c r="H115" s="342" t="s">
        <v>9</v>
      </c>
      <c r="I115" s="343"/>
      <c r="J115" s="348" t="s">
        <v>5</v>
      </c>
      <c r="K115" s="349"/>
      <c r="L115" s="338" t="s">
        <v>10</v>
      </c>
    </row>
    <row r="116" spans="1:12" ht="13.5" thickBot="1">
      <c r="A116" s="337"/>
      <c r="B116" s="339"/>
      <c r="C116" s="374"/>
      <c r="D116" s="11" t="s">
        <v>12</v>
      </c>
      <c r="E116" s="12" t="s">
        <v>1</v>
      </c>
      <c r="F116" s="10" t="s">
        <v>12</v>
      </c>
      <c r="G116" s="9" t="s">
        <v>1</v>
      </c>
      <c r="H116" s="11" t="s">
        <v>12</v>
      </c>
      <c r="I116" s="12" t="s">
        <v>1</v>
      </c>
      <c r="J116" s="13" t="s">
        <v>12</v>
      </c>
      <c r="K116" s="9" t="s">
        <v>1</v>
      </c>
      <c r="L116" s="339"/>
    </row>
    <row r="117" spans="1:12" ht="12.75">
      <c r="A117" s="61" t="str">
        <f>Protokolas!A117</f>
        <v>Prienai</v>
      </c>
      <c r="B117" s="109" t="str">
        <f>Protokolas!B117</f>
        <v>Agnė Bieliauskaitė</v>
      </c>
      <c r="C117" s="59">
        <f>Protokolas!C117</f>
        <v>0</v>
      </c>
      <c r="D117" s="57">
        <f>Protokolas!D117</f>
        <v>10.02</v>
      </c>
      <c r="E117" s="19">
        <f>Protokolas!E117</f>
        <v>46</v>
      </c>
      <c r="F117" s="20">
        <f>Protokolas!F117</f>
        <v>304</v>
      </c>
      <c r="G117" s="21">
        <f>Protokolas!G117</f>
        <v>24</v>
      </c>
      <c r="H117" s="18">
        <f>Protokolas!H117</f>
        <v>30.25</v>
      </c>
      <c r="I117" s="19">
        <f>Protokolas!I117</f>
        <v>43</v>
      </c>
      <c r="J117" s="22"/>
      <c r="K117" s="21"/>
      <c r="L117" s="60">
        <f aca="true" t="shared" si="8" ref="L117:L122">SUM(E117+G117+I117+K117)</f>
        <v>113</v>
      </c>
    </row>
    <row r="118" spans="1:12" ht="12.75">
      <c r="A118" s="24">
        <f>Protokolas!A118</f>
        <v>0</v>
      </c>
      <c r="B118" s="110" t="str">
        <f>Protokolas!B118</f>
        <v>Neringa Saulevičiūtė</v>
      </c>
      <c r="C118" s="7">
        <f>Protokolas!C118</f>
        <v>0</v>
      </c>
      <c r="D118" s="56">
        <f>Protokolas!D118</f>
        <v>9.38</v>
      </c>
      <c r="E118" s="19">
        <f>Protokolas!E118</f>
        <v>66</v>
      </c>
      <c r="F118" s="27">
        <f>Protokolas!F118</f>
        <v>347</v>
      </c>
      <c r="G118" s="21">
        <f>Protokolas!G118</f>
        <v>39</v>
      </c>
      <c r="H118" s="26">
        <f>Protokolas!H118</f>
        <v>33.7</v>
      </c>
      <c r="I118" s="19">
        <f>Protokolas!I118</f>
        <v>50</v>
      </c>
      <c r="J118" s="28"/>
      <c r="K118" s="21"/>
      <c r="L118" s="24">
        <f t="shared" si="8"/>
        <v>155</v>
      </c>
    </row>
    <row r="119" spans="1:12" ht="12.75">
      <c r="A119" s="24">
        <f>Protokolas!A119</f>
        <v>0</v>
      </c>
      <c r="B119" s="110" t="str">
        <f>Protokolas!B119</f>
        <v>Živilė Randamanskaitė</v>
      </c>
      <c r="C119" s="7">
        <f>Protokolas!C119</f>
        <v>0</v>
      </c>
      <c r="D119" s="56">
        <f>Protokolas!D119</f>
        <v>9.59</v>
      </c>
      <c r="E119" s="19">
        <f>Protokolas!E119</f>
        <v>60</v>
      </c>
      <c r="F119" s="27">
        <f>Protokolas!F119</f>
        <v>362</v>
      </c>
      <c r="G119" s="21">
        <f>Protokolas!G119</f>
        <v>44</v>
      </c>
      <c r="H119" s="26">
        <f>Protokolas!H119</f>
        <v>23</v>
      </c>
      <c r="I119" s="19">
        <f>Protokolas!I119</f>
        <v>29</v>
      </c>
      <c r="J119" s="28"/>
      <c r="K119" s="21"/>
      <c r="L119" s="24">
        <f t="shared" si="8"/>
        <v>133</v>
      </c>
    </row>
    <row r="120" spans="1:12" ht="12.75">
      <c r="A120" s="24">
        <f>Protokolas!A120</f>
        <v>0</v>
      </c>
      <c r="B120" s="110" t="str">
        <f>Protokolas!B120</f>
        <v>Sigita Liutvinskaitė</v>
      </c>
      <c r="C120" s="7">
        <f>Protokolas!C120</f>
        <v>0</v>
      </c>
      <c r="D120" s="56">
        <f>Protokolas!D120</f>
        <v>10.03</v>
      </c>
      <c r="E120" s="19">
        <f>Protokolas!E120</f>
        <v>46</v>
      </c>
      <c r="F120" s="27">
        <f>Protokolas!F120</f>
        <v>255</v>
      </c>
      <c r="G120" s="21">
        <f>Protokolas!G120</f>
        <v>8</v>
      </c>
      <c r="H120" s="26">
        <f>Protokolas!H120</f>
        <v>24</v>
      </c>
      <c r="I120" s="19">
        <f>Protokolas!I120</f>
        <v>31</v>
      </c>
      <c r="J120" s="28"/>
      <c r="K120" s="21"/>
      <c r="L120" s="24">
        <f t="shared" si="8"/>
        <v>85</v>
      </c>
    </row>
    <row r="121" spans="1:12" ht="12.75">
      <c r="A121" s="24">
        <f>Protokolas!A121</f>
        <v>0</v>
      </c>
      <c r="B121" s="109" t="str">
        <f>Protokolas!B121</f>
        <v>Gintarė Lipkevičiūtė</v>
      </c>
      <c r="C121" s="6">
        <f>Protokolas!C121</f>
        <v>0</v>
      </c>
      <c r="D121" s="56">
        <f>Protokolas!D121</f>
        <v>9.53</v>
      </c>
      <c r="E121" s="19">
        <f>Protokolas!E121</f>
        <v>60</v>
      </c>
      <c r="F121" s="27">
        <f>Protokolas!F121</f>
        <v>316</v>
      </c>
      <c r="G121" s="21">
        <f>Protokolas!G121</f>
        <v>28</v>
      </c>
      <c r="H121" s="26">
        <f>Protokolas!H121</f>
        <v>32.5</v>
      </c>
      <c r="I121" s="19">
        <f>Protokolas!I121</f>
        <v>48</v>
      </c>
      <c r="J121" s="28"/>
      <c r="K121" s="21"/>
      <c r="L121" s="24">
        <f t="shared" si="8"/>
        <v>136</v>
      </c>
    </row>
    <row r="122" spans="1:12" ht="13.5" thickBot="1">
      <c r="A122" s="30">
        <f>Protokolas!A122</f>
        <v>0</v>
      </c>
      <c r="B122" s="111" t="str">
        <f>Protokolas!B122</f>
        <v>Lina Karpavičiūtė</v>
      </c>
      <c r="C122" s="8">
        <f>Protokolas!C122</f>
        <v>0</v>
      </c>
      <c r="D122" s="58">
        <f>Protokolas!D122</f>
        <v>9.79</v>
      </c>
      <c r="E122" s="33">
        <f>Protokolas!E122</f>
        <v>54</v>
      </c>
      <c r="F122" s="34">
        <f>Protokolas!F122</f>
        <v>400</v>
      </c>
      <c r="G122" s="35">
        <f>Protokolas!G122</f>
        <v>56</v>
      </c>
      <c r="H122" s="32">
        <f>Protokolas!H122</f>
        <v>33</v>
      </c>
      <c r="I122" s="35">
        <f>Protokolas!I122</f>
        <v>49</v>
      </c>
      <c r="J122" s="36"/>
      <c r="K122" s="21"/>
      <c r="L122" s="30">
        <f t="shared" si="8"/>
        <v>159</v>
      </c>
    </row>
    <row r="123" spans="1:12" ht="13.5" thickBot="1">
      <c r="A123" s="1"/>
      <c r="B123" s="1"/>
      <c r="C123" s="1"/>
      <c r="D123" s="37"/>
      <c r="E123" s="37"/>
      <c r="F123" s="37"/>
      <c r="G123" s="37"/>
      <c r="H123" s="364" t="s">
        <v>22</v>
      </c>
      <c r="I123" s="365"/>
      <c r="J123" s="365"/>
      <c r="K123" s="366"/>
      <c r="L123" s="62">
        <f>SUM(L117:L122)-MIN(L117:L122)</f>
        <v>696</v>
      </c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9.5" customHeight="1">
      <c r="A126" s="50"/>
      <c r="B126" s="368" t="str">
        <f>Protokolas!$B$126</f>
        <v>Tauragės M.Mažvydo pagrindinė mokykla</v>
      </c>
      <c r="C126" s="369"/>
      <c r="D126" s="369"/>
      <c r="E126" s="369"/>
      <c r="F126" s="369"/>
      <c r="G126" s="369"/>
      <c r="H126" s="369"/>
      <c r="I126" s="369"/>
      <c r="J126" s="369"/>
      <c r="K126" s="370"/>
      <c r="L126" s="50">
        <f>$L$136</f>
        <v>944</v>
      </c>
    </row>
    <row r="127" spans="1:12" ht="13.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336" t="s">
        <v>15</v>
      </c>
      <c r="B128" s="338" t="s">
        <v>8</v>
      </c>
      <c r="C128" s="340" t="s">
        <v>14</v>
      </c>
      <c r="D128" s="342" t="s">
        <v>4</v>
      </c>
      <c r="E128" s="343"/>
      <c r="F128" s="346" t="s">
        <v>3</v>
      </c>
      <c r="G128" s="347"/>
      <c r="H128" s="342" t="s">
        <v>9</v>
      </c>
      <c r="I128" s="343"/>
      <c r="J128" s="348" t="s">
        <v>5</v>
      </c>
      <c r="K128" s="349"/>
      <c r="L128" s="338" t="s">
        <v>10</v>
      </c>
    </row>
    <row r="129" spans="1:12" ht="13.5" thickBot="1">
      <c r="A129" s="337"/>
      <c r="B129" s="339"/>
      <c r="C129" s="341"/>
      <c r="D129" s="11" t="s">
        <v>12</v>
      </c>
      <c r="E129" s="12" t="s">
        <v>1</v>
      </c>
      <c r="F129" s="10" t="s">
        <v>12</v>
      </c>
      <c r="G129" s="9" t="s">
        <v>1</v>
      </c>
      <c r="H129" s="11" t="s">
        <v>12</v>
      </c>
      <c r="I129" s="12" t="s">
        <v>1</v>
      </c>
      <c r="J129" s="13" t="s">
        <v>12</v>
      </c>
      <c r="K129" s="9" t="s">
        <v>1</v>
      </c>
      <c r="L129" s="339"/>
    </row>
    <row r="130" spans="1:12" ht="12.75">
      <c r="A130" s="16" t="str">
        <f>Protokolas!A130</f>
        <v>Tauragė</v>
      </c>
      <c r="B130" s="106" t="str">
        <f>Protokolas!B130</f>
        <v>Kamilė Kasparavičiūtė</v>
      </c>
      <c r="C130" s="53">
        <f>Protokolas!C130</f>
        <v>0</v>
      </c>
      <c r="D130" s="44">
        <f>Protokolas!D130</f>
        <v>9.72</v>
      </c>
      <c r="E130" s="19">
        <f>Protokolas!E130</f>
        <v>54</v>
      </c>
      <c r="F130" s="20">
        <f>Protokolas!F130</f>
        <v>378</v>
      </c>
      <c r="G130" s="21">
        <f>Protokolas!G130</f>
        <v>49</v>
      </c>
      <c r="H130" s="18">
        <f>Protokolas!H130</f>
        <v>29.85</v>
      </c>
      <c r="I130" s="19">
        <f>Protokolas!I130</f>
        <v>43</v>
      </c>
      <c r="J130" s="22"/>
      <c r="K130" s="21"/>
      <c r="L130" s="60">
        <f aca="true" t="shared" si="9" ref="L130:L135">SUM(E130+G130+I130+K130)</f>
        <v>146</v>
      </c>
    </row>
    <row r="131" spans="1:12" ht="12.75">
      <c r="A131" s="23">
        <f>Protokolas!A131</f>
        <v>0</v>
      </c>
      <c r="B131" s="107" t="str">
        <f>Protokolas!B131</f>
        <v>Ieva Sakalauskaitė</v>
      </c>
      <c r="C131" s="54">
        <f>Protokolas!C131</f>
        <v>0</v>
      </c>
      <c r="D131" s="45">
        <f>Protokolas!D131</f>
        <v>8.08</v>
      </c>
      <c r="E131" s="19">
        <f>Protokolas!E131</f>
        <v>111</v>
      </c>
      <c r="F131" s="27">
        <f>Protokolas!F131</f>
        <v>471</v>
      </c>
      <c r="G131" s="21">
        <f>Protokolas!G131</f>
        <v>80</v>
      </c>
      <c r="H131" s="26">
        <f>Protokolas!H131</f>
        <v>26.05</v>
      </c>
      <c r="I131" s="19">
        <f>Protokolas!I131</f>
        <v>35</v>
      </c>
      <c r="J131" s="39"/>
      <c r="K131" s="21"/>
      <c r="L131" s="24">
        <f t="shared" si="9"/>
        <v>226</v>
      </c>
    </row>
    <row r="132" spans="1:12" ht="12.75">
      <c r="A132" s="23">
        <f>Protokolas!A132</f>
        <v>0</v>
      </c>
      <c r="B132" s="107" t="str">
        <f>Protokolas!B132</f>
        <v>Dovilė Baužaitė</v>
      </c>
      <c r="C132" s="54">
        <f>Protokolas!C132</f>
        <v>0</v>
      </c>
      <c r="D132" s="45">
        <f>Protokolas!D132</f>
        <v>8.91</v>
      </c>
      <c r="E132" s="19">
        <f>Protokolas!E132</f>
        <v>78</v>
      </c>
      <c r="F132" s="27">
        <f>Protokolas!F132</f>
        <v>379</v>
      </c>
      <c r="G132" s="21">
        <f>Protokolas!G132</f>
        <v>49</v>
      </c>
      <c r="H132" s="26">
        <f>Protokolas!H132</f>
        <v>45.8</v>
      </c>
      <c r="I132" s="19">
        <f>Protokolas!I132</f>
        <v>74</v>
      </c>
      <c r="J132" s="28"/>
      <c r="K132" s="21"/>
      <c r="L132" s="24">
        <f t="shared" si="9"/>
        <v>201</v>
      </c>
    </row>
    <row r="133" spans="1:12" ht="12.75">
      <c r="A133" s="23">
        <f>Protokolas!A133</f>
        <v>0</v>
      </c>
      <c r="B133" s="107" t="str">
        <f>Protokolas!B133</f>
        <v>Justina Vazinskaitė</v>
      </c>
      <c r="C133" s="54">
        <f>Protokolas!C133</f>
        <v>0</v>
      </c>
      <c r="D133" s="45">
        <f>Protokolas!D133</f>
        <v>9.38</v>
      </c>
      <c r="E133" s="19">
        <f>Protokolas!E133</f>
        <v>66</v>
      </c>
      <c r="F133" s="27">
        <f>Protokolas!F133</f>
        <v>404</v>
      </c>
      <c r="G133" s="21">
        <f>Protokolas!G133</f>
        <v>58</v>
      </c>
      <c r="H133" s="26">
        <f>Protokolas!H133</f>
        <v>35</v>
      </c>
      <c r="I133" s="19">
        <f>Protokolas!I133</f>
        <v>53</v>
      </c>
      <c r="J133" s="28"/>
      <c r="K133" s="21"/>
      <c r="L133" s="24">
        <f t="shared" si="9"/>
        <v>177</v>
      </c>
    </row>
    <row r="134" spans="1:12" ht="12.75">
      <c r="A134" s="23">
        <f>Protokolas!A134</f>
        <v>0</v>
      </c>
      <c r="B134" s="107" t="str">
        <f>Protokolas!B134</f>
        <v>Erika Arniulytė</v>
      </c>
      <c r="C134" s="54">
        <f>Protokolas!C134</f>
        <v>0</v>
      </c>
      <c r="D134" s="45">
        <f>Protokolas!D134</f>
        <v>9.07</v>
      </c>
      <c r="E134" s="19">
        <f>Protokolas!E134</f>
        <v>75</v>
      </c>
      <c r="F134" s="27">
        <f>Protokolas!F134</f>
        <v>392</v>
      </c>
      <c r="G134" s="21">
        <f>Protokolas!G134</f>
        <v>54</v>
      </c>
      <c r="H134" s="26">
        <f>Protokolas!H134</f>
        <v>38.8</v>
      </c>
      <c r="I134" s="19">
        <f>Protokolas!I134</f>
        <v>60</v>
      </c>
      <c r="J134" s="39"/>
      <c r="K134" s="21"/>
      <c r="L134" s="24">
        <f t="shared" si="9"/>
        <v>189</v>
      </c>
    </row>
    <row r="135" spans="1:12" ht="13.5" thickBot="1">
      <c r="A135" s="29">
        <f>Protokolas!A135</f>
        <v>0</v>
      </c>
      <c r="B135" s="108" t="str">
        <f>Protokolas!B135</f>
        <v>Julija Šimkutė</v>
      </c>
      <c r="C135" s="55">
        <f>Protokolas!C135</f>
        <v>0</v>
      </c>
      <c r="D135" s="46">
        <f>Protokolas!D135</f>
        <v>9.91</v>
      </c>
      <c r="E135" s="33">
        <f>Protokolas!E135</f>
        <v>49</v>
      </c>
      <c r="F135" s="34">
        <f>Protokolas!F135</f>
        <v>346</v>
      </c>
      <c r="G135" s="35">
        <f>Protokolas!G135</f>
        <v>38</v>
      </c>
      <c r="H135" s="32">
        <f>Protokolas!H135</f>
        <v>40.4</v>
      </c>
      <c r="I135" s="35">
        <f>Protokolas!I135</f>
        <v>64</v>
      </c>
      <c r="J135" s="36"/>
      <c r="K135" s="21"/>
      <c r="L135" s="30">
        <f t="shared" si="9"/>
        <v>151</v>
      </c>
    </row>
    <row r="136" spans="1:12" ht="13.5" thickBot="1">
      <c r="A136" s="1"/>
      <c r="B136" s="1"/>
      <c r="C136" s="1"/>
      <c r="D136" s="37"/>
      <c r="E136" s="37"/>
      <c r="F136" s="37"/>
      <c r="G136" s="37"/>
      <c r="H136" s="364" t="s">
        <v>22</v>
      </c>
      <c r="I136" s="365"/>
      <c r="J136" s="365"/>
      <c r="K136" s="366"/>
      <c r="L136" s="62">
        <f>SUM(L130:L135)-MIN(L130:L135)</f>
        <v>944</v>
      </c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8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.5" customHeight="1">
      <c r="A139" s="1"/>
      <c r="B139" s="1"/>
      <c r="C139" s="1"/>
      <c r="D139" s="1"/>
      <c r="E139" s="1"/>
      <c r="F139" s="1"/>
      <c r="G139" s="1"/>
      <c r="H139" s="67"/>
      <c r="I139" s="1"/>
      <c r="J139" s="1"/>
      <c r="K139" s="1"/>
      <c r="L139" s="1"/>
    </row>
    <row r="140" spans="1:12" ht="3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9.5" customHeight="1">
      <c r="A141" s="66"/>
      <c r="B141" s="368" t="str">
        <f>Protokolas!$B$141</f>
        <v>Ariogalos vidurinė mokykla</v>
      </c>
      <c r="C141" s="369"/>
      <c r="D141" s="369"/>
      <c r="E141" s="369"/>
      <c r="F141" s="369"/>
      <c r="G141" s="369"/>
      <c r="H141" s="369"/>
      <c r="I141" s="369"/>
      <c r="J141" s="369"/>
      <c r="K141" s="370"/>
      <c r="L141" s="50">
        <f>$L$151</f>
        <v>990</v>
      </c>
    </row>
    <row r="142" spans="1:12" ht="13.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336" t="s">
        <v>15</v>
      </c>
      <c r="B143" s="338" t="s">
        <v>8</v>
      </c>
      <c r="C143" s="340" t="s">
        <v>14</v>
      </c>
      <c r="D143" s="342" t="s">
        <v>4</v>
      </c>
      <c r="E143" s="343"/>
      <c r="F143" s="346" t="s">
        <v>3</v>
      </c>
      <c r="G143" s="347"/>
      <c r="H143" s="342" t="s">
        <v>9</v>
      </c>
      <c r="I143" s="343"/>
      <c r="J143" s="348" t="s">
        <v>5</v>
      </c>
      <c r="K143" s="349"/>
      <c r="L143" s="338" t="s">
        <v>10</v>
      </c>
    </row>
    <row r="144" spans="1:12" ht="13.5" thickBot="1">
      <c r="A144" s="337"/>
      <c r="B144" s="375"/>
      <c r="C144" s="374"/>
      <c r="D144" s="11" t="s">
        <v>12</v>
      </c>
      <c r="E144" s="12" t="s">
        <v>1</v>
      </c>
      <c r="F144" s="10" t="s">
        <v>12</v>
      </c>
      <c r="G144" s="9" t="s">
        <v>1</v>
      </c>
      <c r="H144" s="11" t="s">
        <v>12</v>
      </c>
      <c r="I144" s="12" t="s">
        <v>1</v>
      </c>
      <c r="J144" s="13" t="s">
        <v>12</v>
      </c>
      <c r="K144" s="9" t="s">
        <v>1</v>
      </c>
      <c r="L144" s="339"/>
    </row>
    <row r="145" spans="1:12" ht="12.75">
      <c r="A145" s="16" t="str">
        <f>Protokolas!A145</f>
        <v>Ariogala</v>
      </c>
      <c r="B145" s="112" t="str">
        <f>Protokolas!B145</f>
        <v>Justė Valavičiūtė</v>
      </c>
      <c r="C145" s="59">
        <f>Protokolas!C145</f>
        <v>0</v>
      </c>
      <c r="D145" s="57">
        <f>Protokolas!D145</f>
        <v>8.56</v>
      </c>
      <c r="E145" s="19">
        <f>Protokolas!E145</f>
        <v>92</v>
      </c>
      <c r="F145" s="20">
        <f>Protokolas!F145</f>
        <v>450</v>
      </c>
      <c r="G145" s="21">
        <f>Protokolas!G145</f>
        <v>73</v>
      </c>
      <c r="H145" s="18">
        <f>Protokolas!H145</f>
        <v>25</v>
      </c>
      <c r="I145" s="19">
        <f>Protokolas!I145</f>
        <v>33</v>
      </c>
      <c r="J145" s="22"/>
      <c r="K145" s="21"/>
      <c r="L145" s="60">
        <f aca="true" t="shared" si="10" ref="L145:L150">SUM(E145+G145+I145+K145)</f>
        <v>198</v>
      </c>
    </row>
    <row r="146" spans="1:12" ht="12.75">
      <c r="A146" s="23">
        <f>Protokolas!A146</f>
        <v>0</v>
      </c>
      <c r="B146" s="113" t="str">
        <f>Protokolas!B146</f>
        <v>Gintarė Masaitytė</v>
      </c>
      <c r="C146" s="7">
        <f>Protokolas!C146</f>
        <v>0</v>
      </c>
      <c r="D146" s="56">
        <f>Protokolas!D146</f>
        <v>9.17</v>
      </c>
      <c r="E146" s="19">
        <f>Protokolas!E146</f>
        <v>72</v>
      </c>
      <c r="F146" s="27">
        <f>Protokolas!F146</f>
        <v>356</v>
      </c>
      <c r="G146" s="21">
        <f>Protokolas!G146</f>
        <v>42</v>
      </c>
      <c r="H146" s="26">
        <f>Protokolas!H146</f>
        <v>34.8</v>
      </c>
      <c r="I146" s="19">
        <f>Protokolas!I146</f>
        <v>52</v>
      </c>
      <c r="J146" s="28"/>
      <c r="K146" s="21"/>
      <c r="L146" s="24">
        <f t="shared" si="10"/>
        <v>166</v>
      </c>
    </row>
    <row r="147" spans="1:12" ht="12.75">
      <c r="A147" s="23">
        <f>Protokolas!A147</f>
        <v>0</v>
      </c>
      <c r="B147" s="113" t="str">
        <f>Protokolas!B147</f>
        <v>Kornelija Rimkutė</v>
      </c>
      <c r="C147" s="7">
        <f>Protokolas!C147</f>
        <v>0</v>
      </c>
      <c r="D147" s="56">
        <f>Protokolas!D147</f>
        <v>8.91</v>
      </c>
      <c r="E147" s="19">
        <f>Protokolas!E147</f>
        <v>78</v>
      </c>
      <c r="F147" s="27">
        <f>Protokolas!F147</f>
        <v>425</v>
      </c>
      <c r="G147" s="21">
        <f>Protokolas!G147</f>
        <v>65</v>
      </c>
      <c r="H147" s="26">
        <f>Protokolas!H147</f>
        <v>30</v>
      </c>
      <c r="I147" s="19">
        <f>Protokolas!I147</f>
        <v>43</v>
      </c>
      <c r="J147" s="28"/>
      <c r="K147" s="21"/>
      <c r="L147" s="24">
        <f t="shared" si="10"/>
        <v>186</v>
      </c>
    </row>
    <row r="148" spans="1:12" ht="12.75">
      <c r="A148" s="23">
        <f>Protokolas!A148</f>
        <v>0</v>
      </c>
      <c r="B148" s="113" t="str">
        <f>Protokolas!B148</f>
        <v>Austėja Venslauskaitė</v>
      </c>
      <c r="C148" s="7">
        <f>Protokolas!C148</f>
        <v>0</v>
      </c>
      <c r="D148" s="56">
        <f>Protokolas!D148</f>
        <v>8.78</v>
      </c>
      <c r="E148" s="19">
        <f>Protokolas!E148</f>
        <v>85</v>
      </c>
      <c r="F148" s="27">
        <f>Protokolas!F148</f>
        <v>355</v>
      </c>
      <c r="G148" s="21">
        <f>Protokolas!G148</f>
        <v>41</v>
      </c>
      <c r="H148" s="26">
        <f>Protokolas!H148</f>
        <v>27</v>
      </c>
      <c r="I148" s="19">
        <f>Protokolas!I148</f>
        <v>37</v>
      </c>
      <c r="J148" s="28"/>
      <c r="K148" s="21"/>
      <c r="L148" s="24">
        <f t="shared" si="10"/>
        <v>163</v>
      </c>
    </row>
    <row r="149" spans="1:12" ht="12.75">
      <c r="A149" s="23">
        <f>Protokolas!A149</f>
        <v>0</v>
      </c>
      <c r="B149" s="113" t="str">
        <f>Protokolas!B149</f>
        <v>Justė Venckutė</v>
      </c>
      <c r="C149" s="7">
        <f>Protokolas!C149</f>
        <v>0</v>
      </c>
      <c r="D149" s="56">
        <f>Protokolas!D149</f>
        <v>9.01</v>
      </c>
      <c r="E149" s="19">
        <f>Protokolas!E149</f>
        <v>75</v>
      </c>
      <c r="F149" s="27">
        <f>Protokolas!F149</f>
        <v>383</v>
      </c>
      <c r="G149" s="21">
        <f>Protokolas!G149</f>
        <v>51</v>
      </c>
      <c r="H149" s="26">
        <f>Protokolas!H149</f>
        <v>42.1</v>
      </c>
      <c r="I149" s="19">
        <f>Protokolas!I149</f>
        <v>67</v>
      </c>
      <c r="J149" s="28"/>
      <c r="K149" s="21"/>
      <c r="L149" s="24">
        <f t="shared" si="10"/>
        <v>193</v>
      </c>
    </row>
    <row r="150" spans="1:12" ht="13.5" thickBot="1">
      <c r="A150" s="29">
        <f>Protokolas!A150</f>
        <v>0</v>
      </c>
      <c r="B150" s="114" t="str">
        <f>Protokolas!B150</f>
        <v>Monika Siautilaitė</v>
      </c>
      <c r="C150" s="8">
        <f>Protokolas!C150</f>
        <v>0</v>
      </c>
      <c r="D150" s="58">
        <f>Protokolas!D150</f>
        <v>8.18</v>
      </c>
      <c r="E150" s="33">
        <f>Protokolas!E150</f>
        <v>107</v>
      </c>
      <c r="F150" s="34">
        <f>Protokolas!F150</f>
        <v>412</v>
      </c>
      <c r="G150" s="35">
        <f>Protokolas!G150</f>
        <v>60</v>
      </c>
      <c r="H150" s="32">
        <f>Protokolas!H150</f>
        <v>48.5</v>
      </c>
      <c r="I150" s="35">
        <f>Protokolas!I150</f>
        <v>80</v>
      </c>
      <c r="J150" s="36"/>
      <c r="K150" s="21"/>
      <c r="L150" s="30">
        <f t="shared" si="10"/>
        <v>247</v>
      </c>
    </row>
    <row r="151" spans="1:12" ht="13.5" thickBot="1">
      <c r="A151" s="1"/>
      <c r="B151" s="1"/>
      <c r="C151" s="1"/>
      <c r="D151" s="37"/>
      <c r="E151" s="37"/>
      <c r="F151" s="37"/>
      <c r="G151" s="37"/>
      <c r="H151" s="364" t="s">
        <v>22</v>
      </c>
      <c r="I151" s="365"/>
      <c r="J151" s="365"/>
      <c r="K151" s="366"/>
      <c r="L151" s="62">
        <f>SUM(L145:L150)-MIN(L145:L150)</f>
        <v>990</v>
      </c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9.5" customHeight="1">
      <c r="A154" s="50"/>
      <c r="B154" s="368">
        <f>Protokolas!$B$154</f>
        <v>0</v>
      </c>
      <c r="C154" s="369"/>
      <c r="D154" s="369"/>
      <c r="E154" s="369"/>
      <c r="F154" s="369"/>
      <c r="G154" s="369"/>
      <c r="H154" s="369"/>
      <c r="I154" s="369"/>
      <c r="J154" s="369"/>
      <c r="K154" s="370"/>
      <c r="L154" s="50" t="e">
        <f>$L$164</f>
        <v>#N/A</v>
      </c>
    </row>
    <row r="155" spans="1:12" ht="13.5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336" t="s">
        <v>15</v>
      </c>
      <c r="B156" s="338" t="s">
        <v>8</v>
      </c>
      <c r="C156" s="340" t="s">
        <v>14</v>
      </c>
      <c r="D156" s="342" t="s">
        <v>4</v>
      </c>
      <c r="E156" s="343"/>
      <c r="F156" s="346" t="s">
        <v>3</v>
      </c>
      <c r="G156" s="347"/>
      <c r="H156" s="342" t="s">
        <v>9</v>
      </c>
      <c r="I156" s="343"/>
      <c r="J156" s="348" t="s">
        <v>5</v>
      </c>
      <c r="K156" s="349"/>
      <c r="L156" s="338" t="s">
        <v>10</v>
      </c>
    </row>
    <row r="157" spans="1:12" ht="13.5" thickBot="1">
      <c r="A157" s="337"/>
      <c r="B157" s="339"/>
      <c r="C157" s="341"/>
      <c r="D157" s="11" t="s">
        <v>12</v>
      </c>
      <c r="E157" s="12" t="s">
        <v>1</v>
      </c>
      <c r="F157" s="10" t="s">
        <v>12</v>
      </c>
      <c r="G157" s="9" t="s">
        <v>1</v>
      </c>
      <c r="H157" s="11" t="s">
        <v>12</v>
      </c>
      <c r="I157" s="12" t="s">
        <v>1</v>
      </c>
      <c r="J157" s="13" t="s">
        <v>12</v>
      </c>
      <c r="K157" s="9" t="s">
        <v>1</v>
      </c>
      <c r="L157" s="339"/>
    </row>
    <row r="158" spans="1:12" ht="12.75">
      <c r="A158" s="16">
        <f>Protokolas!A158</f>
        <v>0</v>
      </c>
      <c r="B158" s="106">
        <f>Protokolas!B158</f>
        <v>0</v>
      </c>
      <c r="C158" s="53">
        <f>Protokolas!C158</f>
        <v>0</v>
      </c>
      <c r="D158" s="44">
        <f>Protokolas!D158</f>
        <v>0</v>
      </c>
      <c r="E158" s="19" t="e">
        <f>Protokolas!E158</f>
        <v>#N/A</v>
      </c>
      <c r="F158" s="20">
        <f>Protokolas!F158</f>
        <v>0</v>
      </c>
      <c r="G158" s="21" t="e">
        <f>Protokolas!G158</f>
        <v>#N/A</v>
      </c>
      <c r="H158" s="18">
        <f>Protokolas!H158</f>
        <v>0</v>
      </c>
      <c r="I158" s="19" t="e">
        <f>Protokolas!I158</f>
        <v>#N/A</v>
      </c>
      <c r="J158" s="22"/>
      <c r="K158" s="21"/>
      <c r="L158" s="60" t="e">
        <f aca="true" t="shared" si="11" ref="L158:L163">SUM(E158+G158+I158+K158)</f>
        <v>#N/A</v>
      </c>
    </row>
    <row r="159" spans="1:12" ht="12.75">
      <c r="A159" s="23">
        <f>Protokolas!A159</f>
        <v>0</v>
      </c>
      <c r="B159" s="107">
        <f>Protokolas!B159</f>
        <v>0</v>
      </c>
      <c r="C159" s="54">
        <f>Protokolas!C159</f>
        <v>0</v>
      </c>
      <c r="D159" s="45">
        <f>Protokolas!D159</f>
        <v>0</v>
      </c>
      <c r="E159" s="19" t="e">
        <f>Protokolas!E159</f>
        <v>#N/A</v>
      </c>
      <c r="F159" s="27">
        <f>Protokolas!F159</f>
        <v>0</v>
      </c>
      <c r="G159" s="21" t="e">
        <f>Protokolas!G159</f>
        <v>#N/A</v>
      </c>
      <c r="H159" s="26">
        <f>Protokolas!H159</f>
        <v>0</v>
      </c>
      <c r="I159" s="19" t="e">
        <f>Protokolas!I159</f>
        <v>#N/A</v>
      </c>
      <c r="J159" s="28"/>
      <c r="K159" s="21"/>
      <c r="L159" s="24" t="e">
        <f t="shared" si="11"/>
        <v>#N/A</v>
      </c>
    </row>
    <row r="160" spans="1:12" ht="12.75">
      <c r="A160" s="23">
        <f>Protokolas!A160</f>
        <v>0</v>
      </c>
      <c r="B160" s="107">
        <f>Protokolas!B160</f>
        <v>0</v>
      </c>
      <c r="C160" s="54">
        <f>Protokolas!C160</f>
        <v>0</v>
      </c>
      <c r="D160" s="45">
        <f>Protokolas!D160</f>
        <v>0</v>
      </c>
      <c r="E160" s="19" t="e">
        <f>Protokolas!E160</f>
        <v>#N/A</v>
      </c>
      <c r="F160" s="27">
        <f>Protokolas!F160</f>
        <v>0</v>
      </c>
      <c r="G160" s="21" t="e">
        <f>Protokolas!G160</f>
        <v>#N/A</v>
      </c>
      <c r="H160" s="26">
        <f>Protokolas!H160</f>
        <v>0</v>
      </c>
      <c r="I160" s="19" t="e">
        <f>Protokolas!I160</f>
        <v>#N/A</v>
      </c>
      <c r="J160" s="28"/>
      <c r="K160" s="21"/>
      <c r="L160" s="24" t="e">
        <f t="shared" si="11"/>
        <v>#N/A</v>
      </c>
    </row>
    <row r="161" spans="1:12" ht="12.75">
      <c r="A161" s="23">
        <f>Protokolas!A161</f>
        <v>0</v>
      </c>
      <c r="B161" s="107">
        <f>Protokolas!B161</f>
        <v>0</v>
      </c>
      <c r="C161" s="54">
        <f>Protokolas!C161</f>
        <v>0</v>
      </c>
      <c r="D161" s="45">
        <f>Protokolas!D161</f>
        <v>0</v>
      </c>
      <c r="E161" s="19" t="e">
        <f>Protokolas!E161</f>
        <v>#N/A</v>
      </c>
      <c r="F161" s="27">
        <f>Protokolas!F161</f>
        <v>0</v>
      </c>
      <c r="G161" s="21" t="e">
        <f>Protokolas!G161</f>
        <v>#N/A</v>
      </c>
      <c r="H161" s="26">
        <f>Protokolas!H161</f>
        <v>0</v>
      </c>
      <c r="I161" s="19" t="e">
        <f>Protokolas!I161</f>
        <v>#N/A</v>
      </c>
      <c r="J161" s="28"/>
      <c r="K161" s="21"/>
      <c r="L161" s="24" t="e">
        <f t="shared" si="11"/>
        <v>#N/A</v>
      </c>
    </row>
    <row r="162" spans="1:12" ht="12.75">
      <c r="A162" s="23">
        <f>Protokolas!A162</f>
        <v>0</v>
      </c>
      <c r="B162" s="107">
        <f>Protokolas!B162</f>
        <v>0</v>
      </c>
      <c r="C162" s="54">
        <f>Protokolas!C162</f>
        <v>0</v>
      </c>
      <c r="D162" s="45">
        <f>Protokolas!D162</f>
        <v>0</v>
      </c>
      <c r="E162" s="19" t="e">
        <f>Protokolas!E162</f>
        <v>#N/A</v>
      </c>
      <c r="F162" s="27">
        <f>Protokolas!F162</f>
        <v>0</v>
      </c>
      <c r="G162" s="21" t="e">
        <f>Protokolas!G162</f>
        <v>#N/A</v>
      </c>
      <c r="H162" s="26">
        <f>Protokolas!H162</f>
        <v>0</v>
      </c>
      <c r="I162" s="19" t="e">
        <f>Protokolas!I162</f>
        <v>#N/A</v>
      </c>
      <c r="J162" s="28"/>
      <c r="K162" s="21"/>
      <c r="L162" s="24" t="e">
        <f t="shared" si="11"/>
        <v>#N/A</v>
      </c>
    </row>
    <row r="163" spans="1:12" ht="13.5" thickBot="1">
      <c r="A163" s="29">
        <f>Protokolas!A163</f>
        <v>0</v>
      </c>
      <c r="B163" s="108">
        <f>Protokolas!B163</f>
        <v>0</v>
      </c>
      <c r="C163" s="55">
        <f>Protokolas!C163</f>
        <v>0</v>
      </c>
      <c r="D163" s="46">
        <f>Protokolas!D163</f>
        <v>0</v>
      </c>
      <c r="E163" s="33" t="e">
        <f>Protokolas!E163</f>
        <v>#N/A</v>
      </c>
      <c r="F163" s="34">
        <f>Protokolas!F163</f>
        <v>0</v>
      </c>
      <c r="G163" s="35" t="e">
        <f>Protokolas!G163</f>
        <v>#N/A</v>
      </c>
      <c r="H163" s="32">
        <f>Protokolas!H163</f>
        <v>0</v>
      </c>
      <c r="I163" s="35" t="e">
        <f>Protokolas!I163</f>
        <v>#N/A</v>
      </c>
      <c r="J163" s="36"/>
      <c r="K163" s="21"/>
      <c r="L163" s="30" t="e">
        <f t="shared" si="11"/>
        <v>#N/A</v>
      </c>
    </row>
    <row r="164" spans="1:12" ht="13.5" thickBot="1">
      <c r="A164" s="1"/>
      <c r="B164" s="1"/>
      <c r="C164" s="1"/>
      <c r="D164" s="37"/>
      <c r="E164" s="37"/>
      <c r="F164" s="37"/>
      <c r="G164" s="37"/>
      <c r="H164" s="364" t="s">
        <v>22</v>
      </c>
      <c r="I164" s="365"/>
      <c r="J164" s="365"/>
      <c r="K164" s="366"/>
      <c r="L164" s="62" t="e">
        <f>SUM(L158:L163)-MIN(L158:L163)</f>
        <v>#N/A</v>
      </c>
    </row>
    <row r="165" spans="1:12" ht="38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9.5" customHeight="1">
      <c r="A167" s="50"/>
      <c r="B167" s="368">
        <f>Protokolas!$B$167</f>
        <v>0</v>
      </c>
      <c r="C167" s="369"/>
      <c r="D167" s="369"/>
      <c r="E167" s="369"/>
      <c r="F167" s="369"/>
      <c r="G167" s="369"/>
      <c r="H167" s="369"/>
      <c r="I167" s="369"/>
      <c r="J167" s="369"/>
      <c r="K167" s="370"/>
      <c r="L167" s="50" t="e">
        <f>$L$177</f>
        <v>#N/A</v>
      </c>
    </row>
    <row r="168" spans="1:12" ht="13.5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336" t="s">
        <v>15</v>
      </c>
      <c r="B169" s="338" t="s">
        <v>8</v>
      </c>
      <c r="C169" s="340" t="s">
        <v>14</v>
      </c>
      <c r="D169" s="342" t="s">
        <v>4</v>
      </c>
      <c r="E169" s="343"/>
      <c r="F169" s="346" t="s">
        <v>3</v>
      </c>
      <c r="G169" s="347"/>
      <c r="H169" s="342" t="s">
        <v>9</v>
      </c>
      <c r="I169" s="343"/>
      <c r="J169" s="348" t="s">
        <v>5</v>
      </c>
      <c r="K169" s="349"/>
      <c r="L169" s="338" t="s">
        <v>10</v>
      </c>
    </row>
    <row r="170" spans="1:12" ht="13.5" thickBot="1">
      <c r="A170" s="337"/>
      <c r="B170" s="339"/>
      <c r="C170" s="341"/>
      <c r="D170" s="11" t="s">
        <v>12</v>
      </c>
      <c r="E170" s="12" t="s">
        <v>1</v>
      </c>
      <c r="F170" s="10" t="s">
        <v>12</v>
      </c>
      <c r="G170" s="9" t="s">
        <v>1</v>
      </c>
      <c r="H170" s="11" t="s">
        <v>12</v>
      </c>
      <c r="I170" s="12" t="s">
        <v>1</v>
      </c>
      <c r="J170" s="13" t="s">
        <v>12</v>
      </c>
      <c r="K170" s="9" t="s">
        <v>1</v>
      </c>
      <c r="L170" s="339"/>
    </row>
    <row r="171" spans="1:12" ht="12.75">
      <c r="A171" s="16">
        <f>Protokolas!A171</f>
        <v>0</v>
      </c>
      <c r="B171" s="106">
        <f>Protokolas!B171</f>
        <v>0</v>
      </c>
      <c r="C171" s="53">
        <f>Protokolas!C171</f>
        <v>0</v>
      </c>
      <c r="D171" s="44">
        <f>Protokolas!D171</f>
        <v>0</v>
      </c>
      <c r="E171" s="19" t="e">
        <f>Protokolas!E171</f>
        <v>#N/A</v>
      </c>
      <c r="F171" s="20">
        <f>Protokolas!F171</f>
        <v>0</v>
      </c>
      <c r="G171" s="21" t="e">
        <f>Protokolas!G171</f>
        <v>#N/A</v>
      </c>
      <c r="H171" s="18">
        <f>Protokolas!H171</f>
        <v>0</v>
      </c>
      <c r="I171" s="19" t="e">
        <f>Protokolas!I171</f>
        <v>#N/A</v>
      </c>
      <c r="J171" s="22"/>
      <c r="K171" s="21"/>
      <c r="L171" s="60" t="e">
        <f aca="true" t="shared" si="12" ref="L171:L176">SUM(E171+G171+I171+K171)</f>
        <v>#N/A</v>
      </c>
    </row>
    <row r="172" spans="1:12" ht="12.75">
      <c r="A172" s="23">
        <f>Protokolas!A172</f>
        <v>0</v>
      </c>
      <c r="B172" s="107">
        <f>Protokolas!B172</f>
        <v>0</v>
      </c>
      <c r="C172" s="54">
        <f>Protokolas!C172</f>
        <v>0</v>
      </c>
      <c r="D172" s="45">
        <f>Protokolas!D172</f>
        <v>0</v>
      </c>
      <c r="E172" s="19" t="e">
        <f>Protokolas!E172</f>
        <v>#N/A</v>
      </c>
      <c r="F172" s="27">
        <f>Protokolas!F172</f>
        <v>0</v>
      </c>
      <c r="G172" s="21" t="e">
        <f>Protokolas!G172</f>
        <v>#N/A</v>
      </c>
      <c r="H172" s="26">
        <f>Protokolas!H172</f>
        <v>0</v>
      </c>
      <c r="I172" s="19" t="e">
        <f>Protokolas!I172</f>
        <v>#N/A</v>
      </c>
      <c r="J172" s="28"/>
      <c r="K172" s="21"/>
      <c r="L172" s="24" t="e">
        <f t="shared" si="12"/>
        <v>#N/A</v>
      </c>
    </row>
    <row r="173" spans="1:12" ht="12.75">
      <c r="A173" s="23">
        <f>Protokolas!A173</f>
        <v>0</v>
      </c>
      <c r="B173" s="107">
        <f>Protokolas!B173</f>
        <v>0</v>
      </c>
      <c r="C173" s="54">
        <f>Protokolas!C173</f>
        <v>0</v>
      </c>
      <c r="D173" s="45">
        <f>Protokolas!D173</f>
        <v>0</v>
      </c>
      <c r="E173" s="19" t="e">
        <f>Protokolas!E173</f>
        <v>#N/A</v>
      </c>
      <c r="F173" s="27">
        <f>Protokolas!F173</f>
        <v>0</v>
      </c>
      <c r="G173" s="21" t="e">
        <f>Protokolas!G173</f>
        <v>#N/A</v>
      </c>
      <c r="H173" s="26">
        <f>Protokolas!H173</f>
        <v>0</v>
      </c>
      <c r="I173" s="19" t="e">
        <f>Protokolas!I173</f>
        <v>#N/A</v>
      </c>
      <c r="J173" s="28"/>
      <c r="K173" s="21"/>
      <c r="L173" s="24" t="e">
        <f t="shared" si="12"/>
        <v>#N/A</v>
      </c>
    </row>
    <row r="174" spans="1:12" ht="12.75">
      <c r="A174" s="23">
        <f>Protokolas!A174</f>
        <v>0</v>
      </c>
      <c r="B174" s="107">
        <f>Protokolas!B174</f>
        <v>0</v>
      </c>
      <c r="C174" s="54">
        <f>Protokolas!C174</f>
        <v>0</v>
      </c>
      <c r="D174" s="45">
        <f>Protokolas!D174</f>
        <v>0</v>
      </c>
      <c r="E174" s="19" t="e">
        <f>Protokolas!E174</f>
        <v>#N/A</v>
      </c>
      <c r="F174" s="27">
        <f>Protokolas!F174</f>
        <v>0</v>
      </c>
      <c r="G174" s="21" t="e">
        <f>Protokolas!G174</f>
        <v>#N/A</v>
      </c>
      <c r="H174" s="26">
        <f>Protokolas!H174</f>
        <v>0</v>
      </c>
      <c r="I174" s="19" t="e">
        <f>Protokolas!I174</f>
        <v>#N/A</v>
      </c>
      <c r="J174" s="28"/>
      <c r="K174" s="21"/>
      <c r="L174" s="24" t="e">
        <f t="shared" si="12"/>
        <v>#N/A</v>
      </c>
    </row>
    <row r="175" spans="1:12" ht="12.75">
      <c r="A175" s="23">
        <f>Protokolas!A175</f>
        <v>0</v>
      </c>
      <c r="B175" s="107">
        <f>Protokolas!B175</f>
        <v>0</v>
      </c>
      <c r="C175" s="54">
        <f>Protokolas!C175</f>
        <v>0</v>
      </c>
      <c r="D175" s="45">
        <f>Protokolas!D175</f>
        <v>0</v>
      </c>
      <c r="E175" s="19" t="e">
        <f>Protokolas!E175</f>
        <v>#N/A</v>
      </c>
      <c r="F175" s="27">
        <f>Protokolas!F175</f>
        <v>0</v>
      </c>
      <c r="G175" s="21" t="e">
        <f>Protokolas!G175</f>
        <v>#N/A</v>
      </c>
      <c r="H175" s="26">
        <f>Protokolas!H175</f>
        <v>0</v>
      </c>
      <c r="I175" s="19" t="e">
        <f>Protokolas!I175</f>
        <v>#N/A</v>
      </c>
      <c r="J175" s="28"/>
      <c r="K175" s="21"/>
      <c r="L175" s="24" t="e">
        <f t="shared" si="12"/>
        <v>#N/A</v>
      </c>
    </row>
    <row r="176" spans="1:12" ht="13.5" thickBot="1">
      <c r="A176" s="29">
        <f>Protokolas!A176</f>
        <v>0</v>
      </c>
      <c r="B176" s="108">
        <f>Protokolas!B176</f>
        <v>0</v>
      </c>
      <c r="C176" s="55">
        <f>Protokolas!C176</f>
        <v>0</v>
      </c>
      <c r="D176" s="46">
        <f>Protokolas!D176</f>
        <v>0</v>
      </c>
      <c r="E176" s="33" t="e">
        <f>Protokolas!E176</f>
        <v>#N/A</v>
      </c>
      <c r="F176" s="34">
        <f>Protokolas!F176</f>
        <v>0</v>
      </c>
      <c r="G176" s="35" t="e">
        <f>Protokolas!G176</f>
        <v>#N/A</v>
      </c>
      <c r="H176" s="32">
        <f>Protokolas!H176</f>
        <v>0</v>
      </c>
      <c r="I176" s="35" t="e">
        <f>Protokolas!I176</f>
        <v>#N/A</v>
      </c>
      <c r="J176" s="36"/>
      <c r="K176" s="21"/>
      <c r="L176" s="30" t="e">
        <f t="shared" si="12"/>
        <v>#N/A</v>
      </c>
    </row>
    <row r="177" spans="1:12" ht="13.5" thickBot="1">
      <c r="A177" s="1"/>
      <c r="B177" s="1"/>
      <c r="C177" s="1"/>
      <c r="D177" s="37"/>
      <c r="E177" s="37"/>
      <c r="F177" s="37"/>
      <c r="G177" s="37"/>
      <c r="H177" s="364" t="s">
        <v>22</v>
      </c>
      <c r="I177" s="365"/>
      <c r="J177" s="365"/>
      <c r="K177" s="366"/>
      <c r="L177" s="62" t="e">
        <f>SUM(L171:L176)-MIN(L171:L176)</f>
        <v>#N/A</v>
      </c>
    </row>
    <row r="178" spans="1:12" ht="12.75">
      <c r="A178" s="38"/>
      <c r="B178" s="38"/>
      <c r="C178" s="38"/>
      <c r="D178" s="38"/>
      <c r="E178" s="38"/>
      <c r="F178" s="38"/>
      <c r="G178" s="38"/>
      <c r="H178" s="38"/>
      <c r="I178" s="38"/>
      <c r="J178" s="39"/>
      <c r="K178" s="38"/>
      <c r="L178" s="38"/>
    </row>
    <row r="179" spans="1:12" ht="12.75">
      <c r="A179" s="38"/>
      <c r="B179" s="38"/>
      <c r="C179" s="38"/>
      <c r="D179" s="38"/>
      <c r="E179" s="38"/>
      <c r="F179" s="38"/>
      <c r="G179" s="38"/>
      <c r="H179" s="38"/>
      <c r="I179" s="38"/>
      <c r="J179" s="39"/>
      <c r="K179" s="38"/>
      <c r="L179" s="38"/>
    </row>
    <row r="180" spans="1:12" ht="19.5" customHeight="1">
      <c r="A180" s="50"/>
      <c r="B180" s="368">
        <f>Protokolas!$B$180</f>
        <v>0</v>
      </c>
      <c r="C180" s="369"/>
      <c r="D180" s="369"/>
      <c r="E180" s="369"/>
      <c r="F180" s="369"/>
      <c r="G180" s="369"/>
      <c r="H180" s="369"/>
      <c r="I180" s="369"/>
      <c r="J180" s="369"/>
      <c r="K180" s="370"/>
      <c r="L180" s="50" t="e">
        <f>$L$190</f>
        <v>#N/A</v>
      </c>
    </row>
    <row r="181" spans="1:12" ht="13.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336" t="s">
        <v>15</v>
      </c>
      <c r="B182" s="338" t="s">
        <v>8</v>
      </c>
      <c r="C182" s="340" t="s">
        <v>14</v>
      </c>
      <c r="D182" s="342" t="s">
        <v>4</v>
      </c>
      <c r="E182" s="343"/>
      <c r="F182" s="346" t="s">
        <v>3</v>
      </c>
      <c r="G182" s="347"/>
      <c r="H182" s="342" t="s">
        <v>9</v>
      </c>
      <c r="I182" s="343"/>
      <c r="J182" s="348" t="s">
        <v>5</v>
      </c>
      <c r="K182" s="349"/>
      <c r="L182" s="338" t="s">
        <v>10</v>
      </c>
    </row>
    <row r="183" spans="1:12" ht="13.5" thickBot="1">
      <c r="A183" s="337"/>
      <c r="B183" s="339"/>
      <c r="C183" s="341"/>
      <c r="D183" s="11" t="s">
        <v>12</v>
      </c>
      <c r="E183" s="12" t="s">
        <v>1</v>
      </c>
      <c r="F183" s="10" t="s">
        <v>12</v>
      </c>
      <c r="G183" s="9" t="s">
        <v>1</v>
      </c>
      <c r="H183" s="11" t="s">
        <v>12</v>
      </c>
      <c r="I183" s="12" t="s">
        <v>1</v>
      </c>
      <c r="J183" s="13" t="s">
        <v>12</v>
      </c>
      <c r="K183" s="9" t="s">
        <v>1</v>
      </c>
      <c r="L183" s="339"/>
    </row>
    <row r="184" spans="1:12" ht="12.75">
      <c r="A184" s="16">
        <f>Protokolas!A184</f>
        <v>0</v>
      </c>
      <c r="B184" s="106">
        <f>Protokolas!B184</f>
        <v>0</v>
      </c>
      <c r="C184" s="53">
        <f>Protokolas!C184</f>
        <v>0</v>
      </c>
      <c r="D184" s="44">
        <f>Protokolas!D184</f>
        <v>0</v>
      </c>
      <c r="E184" s="19" t="e">
        <f>Protokolas!E184</f>
        <v>#N/A</v>
      </c>
      <c r="F184" s="20">
        <f>Protokolas!F184</f>
        <v>0</v>
      </c>
      <c r="G184" s="21" t="e">
        <f>Protokolas!G184</f>
        <v>#N/A</v>
      </c>
      <c r="H184" s="18">
        <f>Protokolas!H184</f>
        <v>0</v>
      </c>
      <c r="I184" s="19" t="e">
        <f>Protokolas!I184</f>
        <v>#N/A</v>
      </c>
      <c r="J184" s="22"/>
      <c r="K184" s="21"/>
      <c r="L184" s="60" t="e">
        <f aca="true" t="shared" si="13" ref="L184:L189">SUM(E184+G184+I184+K184)</f>
        <v>#N/A</v>
      </c>
    </row>
    <row r="185" spans="1:12" ht="12.75">
      <c r="A185" s="23">
        <f>Protokolas!A185</f>
        <v>0</v>
      </c>
      <c r="B185" s="107">
        <f>Protokolas!B185</f>
        <v>0</v>
      </c>
      <c r="C185" s="54">
        <f>Protokolas!C185</f>
        <v>0</v>
      </c>
      <c r="D185" s="45">
        <f>Protokolas!D185</f>
        <v>0</v>
      </c>
      <c r="E185" s="19" t="e">
        <f>Protokolas!E185</f>
        <v>#N/A</v>
      </c>
      <c r="F185" s="27">
        <f>Protokolas!F185</f>
        <v>0</v>
      </c>
      <c r="G185" s="21" t="e">
        <f>Protokolas!G185</f>
        <v>#N/A</v>
      </c>
      <c r="H185" s="26">
        <f>Protokolas!H185</f>
        <v>0</v>
      </c>
      <c r="I185" s="19" t="e">
        <f>Protokolas!I185</f>
        <v>#N/A</v>
      </c>
      <c r="J185" s="28"/>
      <c r="K185" s="21"/>
      <c r="L185" s="24" t="e">
        <f t="shared" si="13"/>
        <v>#N/A</v>
      </c>
    </row>
    <row r="186" spans="1:12" ht="12.75">
      <c r="A186" s="23">
        <f>Protokolas!A186</f>
        <v>0</v>
      </c>
      <c r="B186" s="107">
        <f>Protokolas!B186</f>
        <v>0</v>
      </c>
      <c r="C186" s="54">
        <f>Protokolas!C186</f>
        <v>0</v>
      </c>
      <c r="D186" s="45">
        <f>Protokolas!D186</f>
        <v>0</v>
      </c>
      <c r="E186" s="19" t="e">
        <f>Protokolas!E186</f>
        <v>#N/A</v>
      </c>
      <c r="F186" s="27">
        <f>Protokolas!F186</f>
        <v>0</v>
      </c>
      <c r="G186" s="21" t="e">
        <f>Protokolas!G186</f>
        <v>#N/A</v>
      </c>
      <c r="H186" s="26">
        <f>Protokolas!H186</f>
        <v>0</v>
      </c>
      <c r="I186" s="19" t="e">
        <f>Protokolas!I186</f>
        <v>#N/A</v>
      </c>
      <c r="J186" s="28"/>
      <c r="K186" s="21"/>
      <c r="L186" s="24" t="e">
        <f t="shared" si="13"/>
        <v>#N/A</v>
      </c>
    </row>
    <row r="187" spans="1:12" ht="12.75">
      <c r="A187" s="23">
        <f>Protokolas!A187</f>
        <v>0</v>
      </c>
      <c r="B187" s="107">
        <f>Protokolas!B187</f>
        <v>0</v>
      </c>
      <c r="C187" s="54">
        <f>Protokolas!C187</f>
        <v>0</v>
      </c>
      <c r="D187" s="45">
        <f>Protokolas!D187</f>
        <v>0</v>
      </c>
      <c r="E187" s="19" t="e">
        <f>Protokolas!E187</f>
        <v>#N/A</v>
      </c>
      <c r="F187" s="27">
        <f>Protokolas!F187</f>
        <v>0</v>
      </c>
      <c r="G187" s="21" t="e">
        <f>Protokolas!G187</f>
        <v>#N/A</v>
      </c>
      <c r="H187" s="26">
        <f>Protokolas!H187</f>
        <v>0</v>
      </c>
      <c r="I187" s="19" t="e">
        <f>Protokolas!I187</f>
        <v>#N/A</v>
      </c>
      <c r="J187" s="28"/>
      <c r="K187" s="21"/>
      <c r="L187" s="24" t="e">
        <f t="shared" si="13"/>
        <v>#N/A</v>
      </c>
    </row>
    <row r="188" spans="1:12" ht="12.75">
      <c r="A188" s="23">
        <f>Protokolas!A188</f>
        <v>0</v>
      </c>
      <c r="B188" s="107">
        <f>Protokolas!B188</f>
        <v>0</v>
      </c>
      <c r="C188" s="54">
        <f>Protokolas!C188</f>
        <v>0</v>
      </c>
      <c r="D188" s="45">
        <f>Protokolas!D188</f>
        <v>0</v>
      </c>
      <c r="E188" s="19" t="e">
        <f>Protokolas!E188</f>
        <v>#N/A</v>
      </c>
      <c r="F188" s="27">
        <f>Protokolas!F188</f>
        <v>0</v>
      </c>
      <c r="G188" s="21" t="e">
        <f>Protokolas!G188</f>
        <v>#N/A</v>
      </c>
      <c r="H188" s="26">
        <f>Protokolas!H188</f>
        <v>0</v>
      </c>
      <c r="I188" s="19" t="e">
        <f>Protokolas!I188</f>
        <v>#N/A</v>
      </c>
      <c r="J188" s="28"/>
      <c r="K188" s="21"/>
      <c r="L188" s="24" t="e">
        <f t="shared" si="13"/>
        <v>#N/A</v>
      </c>
    </row>
    <row r="189" spans="1:12" ht="13.5" thickBot="1">
      <c r="A189" s="29">
        <f>Protokolas!A189</f>
        <v>0</v>
      </c>
      <c r="B189" s="108">
        <f>Protokolas!B189</f>
        <v>0</v>
      </c>
      <c r="C189" s="55">
        <f>Protokolas!C189</f>
        <v>0</v>
      </c>
      <c r="D189" s="46">
        <f>Protokolas!D189</f>
        <v>0</v>
      </c>
      <c r="E189" s="33" t="e">
        <f>Protokolas!E189</f>
        <v>#N/A</v>
      </c>
      <c r="F189" s="34">
        <f>Protokolas!F189</f>
        <v>0</v>
      </c>
      <c r="G189" s="35" t="e">
        <f>Protokolas!G189</f>
        <v>#N/A</v>
      </c>
      <c r="H189" s="32">
        <f>Protokolas!H189</f>
        <v>0</v>
      </c>
      <c r="I189" s="35" t="e">
        <f>Protokolas!I189</f>
        <v>#N/A</v>
      </c>
      <c r="J189" s="36"/>
      <c r="K189" s="21"/>
      <c r="L189" s="30" t="e">
        <f t="shared" si="13"/>
        <v>#N/A</v>
      </c>
    </row>
    <row r="190" spans="1:12" ht="13.5" thickBot="1">
      <c r="A190" s="1"/>
      <c r="B190" s="1"/>
      <c r="C190" s="1"/>
      <c r="D190" s="37"/>
      <c r="E190" s="37"/>
      <c r="F190" s="37"/>
      <c r="G190" s="37"/>
      <c r="H190" s="364" t="s">
        <v>22</v>
      </c>
      <c r="I190" s="365"/>
      <c r="J190" s="365"/>
      <c r="K190" s="366"/>
      <c r="L190" s="62" t="e">
        <f>SUM(L184:L189)-MIN(L184:L189)</f>
        <v>#N/A</v>
      </c>
    </row>
    <row r="191" spans="1:12" ht="12.75">
      <c r="A191" s="38"/>
      <c r="B191" s="38"/>
      <c r="C191" s="38"/>
      <c r="D191" s="38"/>
      <c r="E191" s="38"/>
      <c r="F191" s="38"/>
      <c r="G191" s="38"/>
      <c r="H191" s="38"/>
      <c r="I191" s="38"/>
      <c r="J191" s="39"/>
      <c r="K191" s="38"/>
      <c r="L191" s="38"/>
    </row>
    <row r="192" spans="1:12" ht="12.75">
      <c r="A192" s="38"/>
      <c r="B192" s="38"/>
      <c r="C192" s="38"/>
      <c r="D192" s="38"/>
      <c r="E192" s="38"/>
      <c r="F192" s="38"/>
      <c r="G192" s="38"/>
      <c r="H192" s="38"/>
      <c r="I192" s="38"/>
      <c r="J192" s="39"/>
      <c r="K192" s="38"/>
      <c r="L192" s="38"/>
    </row>
    <row r="193" spans="1:12" ht="19.5" customHeight="1">
      <c r="A193" s="50"/>
      <c r="B193" s="368">
        <f>Protokolas!$B$193</f>
        <v>0</v>
      </c>
      <c r="C193" s="369"/>
      <c r="D193" s="369"/>
      <c r="E193" s="369"/>
      <c r="F193" s="369"/>
      <c r="G193" s="369"/>
      <c r="H193" s="369"/>
      <c r="I193" s="369"/>
      <c r="J193" s="369"/>
      <c r="K193" s="370"/>
      <c r="L193" s="50" t="e">
        <f>$L$203</f>
        <v>#N/A</v>
      </c>
    </row>
    <row r="194" spans="1:12" ht="13.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336" t="s">
        <v>15</v>
      </c>
      <c r="B195" s="338" t="s">
        <v>8</v>
      </c>
      <c r="C195" s="340" t="s">
        <v>14</v>
      </c>
      <c r="D195" s="342" t="s">
        <v>4</v>
      </c>
      <c r="E195" s="343"/>
      <c r="F195" s="346" t="s">
        <v>3</v>
      </c>
      <c r="G195" s="347"/>
      <c r="H195" s="342" t="s">
        <v>9</v>
      </c>
      <c r="I195" s="343"/>
      <c r="J195" s="348" t="s">
        <v>5</v>
      </c>
      <c r="K195" s="349"/>
      <c r="L195" s="338" t="s">
        <v>10</v>
      </c>
    </row>
    <row r="196" spans="1:12" ht="13.5" thickBot="1">
      <c r="A196" s="337"/>
      <c r="B196" s="339"/>
      <c r="C196" s="341"/>
      <c r="D196" s="11" t="s">
        <v>12</v>
      </c>
      <c r="E196" s="12" t="s">
        <v>1</v>
      </c>
      <c r="F196" s="10" t="s">
        <v>12</v>
      </c>
      <c r="G196" s="9" t="s">
        <v>1</v>
      </c>
      <c r="H196" s="11" t="s">
        <v>12</v>
      </c>
      <c r="I196" s="12" t="s">
        <v>1</v>
      </c>
      <c r="J196" s="13" t="s">
        <v>12</v>
      </c>
      <c r="K196" s="9" t="s">
        <v>1</v>
      </c>
      <c r="L196" s="339"/>
    </row>
    <row r="197" spans="1:12" ht="12.75">
      <c r="A197" s="16">
        <f>Protokolas!A197</f>
        <v>0</v>
      </c>
      <c r="B197" s="40">
        <f>Protokolas!B197</f>
        <v>0</v>
      </c>
      <c r="C197" s="17">
        <f>Protokolas!C197</f>
        <v>0</v>
      </c>
      <c r="D197" s="44">
        <f>Protokolas!D197</f>
        <v>0</v>
      </c>
      <c r="E197" s="19" t="e">
        <f>Protokolas!E197</f>
        <v>#N/A</v>
      </c>
      <c r="F197" s="20">
        <f>Protokolas!F197</f>
        <v>0</v>
      </c>
      <c r="G197" s="21" t="e">
        <f>Protokolas!G197</f>
        <v>#N/A</v>
      </c>
      <c r="H197" s="18">
        <f>Protokolas!H197</f>
        <v>0</v>
      </c>
      <c r="I197" s="19" t="e">
        <f>Protokolas!I197</f>
        <v>#N/A</v>
      </c>
      <c r="J197" s="22"/>
      <c r="K197" s="21"/>
      <c r="L197" s="60" t="e">
        <f aca="true" t="shared" si="14" ref="L197:L202">SUM(E197+G197+I197+K197)</f>
        <v>#N/A</v>
      </c>
    </row>
    <row r="198" spans="1:12" ht="12.75">
      <c r="A198" s="23">
        <f>Protokolas!A198</f>
        <v>0</v>
      </c>
      <c r="B198" s="41">
        <f>Protokolas!B198</f>
        <v>0</v>
      </c>
      <c r="C198" s="25">
        <f>Protokolas!C198</f>
        <v>0</v>
      </c>
      <c r="D198" s="45">
        <f>Protokolas!D198</f>
        <v>0</v>
      </c>
      <c r="E198" s="19" t="e">
        <f>Protokolas!E198</f>
        <v>#N/A</v>
      </c>
      <c r="F198" s="27">
        <f>Protokolas!F198</f>
        <v>0</v>
      </c>
      <c r="G198" s="21" t="e">
        <f>Protokolas!G198</f>
        <v>#N/A</v>
      </c>
      <c r="H198" s="26">
        <f>Protokolas!H198</f>
        <v>0</v>
      </c>
      <c r="I198" s="19" t="e">
        <f>Protokolas!I198</f>
        <v>#N/A</v>
      </c>
      <c r="J198" s="28"/>
      <c r="K198" s="21"/>
      <c r="L198" s="24" t="e">
        <f t="shared" si="14"/>
        <v>#N/A</v>
      </c>
    </row>
    <row r="199" spans="1:12" ht="12.75">
      <c r="A199" s="23">
        <f>Protokolas!A199</f>
        <v>0</v>
      </c>
      <c r="B199" s="41">
        <f>Protokolas!B199</f>
        <v>0</v>
      </c>
      <c r="C199" s="25">
        <f>Protokolas!C199</f>
        <v>0</v>
      </c>
      <c r="D199" s="45">
        <f>Protokolas!D199</f>
        <v>0</v>
      </c>
      <c r="E199" s="19" t="e">
        <f>Protokolas!E199</f>
        <v>#N/A</v>
      </c>
      <c r="F199" s="27">
        <f>Protokolas!F199</f>
        <v>0</v>
      </c>
      <c r="G199" s="21" t="e">
        <f>Protokolas!G199</f>
        <v>#N/A</v>
      </c>
      <c r="H199" s="26">
        <f>Protokolas!H199</f>
        <v>0</v>
      </c>
      <c r="I199" s="19" t="e">
        <f>Protokolas!I199</f>
        <v>#N/A</v>
      </c>
      <c r="J199" s="28"/>
      <c r="K199" s="21"/>
      <c r="L199" s="24" t="e">
        <f t="shared" si="14"/>
        <v>#N/A</v>
      </c>
    </row>
    <row r="200" spans="1:12" ht="12.75">
      <c r="A200" s="23">
        <f>Protokolas!A200</f>
        <v>0</v>
      </c>
      <c r="B200" s="41">
        <f>Protokolas!B200</f>
        <v>0</v>
      </c>
      <c r="C200" s="25">
        <f>Protokolas!C200</f>
        <v>0</v>
      </c>
      <c r="D200" s="45">
        <f>Protokolas!D200</f>
        <v>0</v>
      </c>
      <c r="E200" s="19" t="e">
        <f>Protokolas!E200</f>
        <v>#N/A</v>
      </c>
      <c r="F200" s="27">
        <f>Protokolas!F200</f>
        <v>0</v>
      </c>
      <c r="G200" s="21" t="e">
        <f>Protokolas!G200</f>
        <v>#N/A</v>
      </c>
      <c r="H200" s="26">
        <f>Protokolas!H200</f>
        <v>0</v>
      </c>
      <c r="I200" s="19" t="e">
        <f>Protokolas!I200</f>
        <v>#N/A</v>
      </c>
      <c r="J200" s="28"/>
      <c r="K200" s="21"/>
      <c r="L200" s="24" t="e">
        <f t="shared" si="14"/>
        <v>#N/A</v>
      </c>
    </row>
    <row r="201" spans="1:12" ht="12.75">
      <c r="A201" s="23">
        <f>Protokolas!A201</f>
        <v>0</v>
      </c>
      <c r="B201" s="41">
        <f>Protokolas!B201</f>
        <v>0</v>
      </c>
      <c r="C201" s="25">
        <f>Protokolas!C201</f>
        <v>0</v>
      </c>
      <c r="D201" s="45">
        <f>Protokolas!D201</f>
        <v>0</v>
      </c>
      <c r="E201" s="19" t="e">
        <f>Protokolas!E201</f>
        <v>#N/A</v>
      </c>
      <c r="F201" s="27">
        <f>Protokolas!F201</f>
        <v>0</v>
      </c>
      <c r="G201" s="21" t="e">
        <f>Protokolas!G201</f>
        <v>#N/A</v>
      </c>
      <c r="H201" s="26">
        <f>Protokolas!H201</f>
        <v>0</v>
      </c>
      <c r="I201" s="19" t="e">
        <f>Protokolas!I201</f>
        <v>#N/A</v>
      </c>
      <c r="J201" s="28"/>
      <c r="K201" s="21"/>
      <c r="L201" s="24" t="e">
        <f t="shared" si="14"/>
        <v>#N/A</v>
      </c>
    </row>
    <row r="202" spans="1:12" ht="13.5" thickBot="1">
      <c r="A202" s="29">
        <f>Protokolas!A202</f>
        <v>0</v>
      </c>
      <c r="B202" s="42">
        <f>Protokolas!B202</f>
        <v>0</v>
      </c>
      <c r="C202" s="31">
        <f>Protokolas!C202</f>
        <v>0</v>
      </c>
      <c r="D202" s="46">
        <f>Protokolas!D202</f>
        <v>0</v>
      </c>
      <c r="E202" s="33" t="e">
        <f>Protokolas!E202</f>
        <v>#N/A</v>
      </c>
      <c r="F202" s="34">
        <f>Protokolas!F202</f>
        <v>0</v>
      </c>
      <c r="G202" s="35" t="e">
        <f>Protokolas!G202</f>
        <v>#N/A</v>
      </c>
      <c r="H202" s="32">
        <f>Protokolas!H202</f>
        <v>0</v>
      </c>
      <c r="I202" s="35" t="e">
        <f>Protokolas!I202</f>
        <v>#N/A</v>
      </c>
      <c r="J202" s="36"/>
      <c r="K202" s="21"/>
      <c r="L202" s="30" t="e">
        <f t="shared" si="14"/>
        <v>#N/A</v>
      </c>
    </row>
    <row r="203" spans="1:12" ht="13.5" thickBot="1">
      <c r="A203" s="1"/>
      <c r="B203" s="1"/>
      <c r="C203" s="1"/>
      <c r="D203" s="37"/>
      <c r="E203" s="37"/>
      <c r="F203" s="37"/>
      <c r="G203" s="37"/>
      <c r="H203" s="364" t="s">
        <v>22</v>
      </c>
      <c r="I203" s="365"/>
      <c r="J203" s="365"/>
      <c r="K203" s="366"/>
      <c r="L203" s="62" t="e">
        <f>SUM(L197:L202)-MIN(L197:L202)</f>
        <v>#N/A</v>
      </c>
    </row>
    <row r="204" spans="1:12" ht="12.75">
      <c r="A204" s="38"/>
      <c r="B204" s="38"/>
      <c r="C204" s="38"/>
      <c r="D204" s="38"/>
      <c r="E204" s="38"/>
      <c r="F204" s="38"/>
      <c r="G204" s="38"/>
      <c r="H204" s="38"/>
      <c r="I204" s="38"/>
      <c r="J204" s="39"/>
      <c r="K204" s="38"/>
      <c r="L204" s="38"/>
    </row>
    <row r="205" spans="1:12" ht="12.75">
      <c r="A205" s="38"/>
      <c r="B205" s="38"/>
      <c r="C205" s="38"/>
      <c r="D205" s="38"/>
      <c r="E205" s="38"/>
      <c r="F205" s="38"/>
      <c r="G205" s="38"/>
      <c r="H205" s="38"/>
      <c r="I205" s="38"/>
      <c r="J205" s="39"/>
      <c r="K205" s="38"/>
      <c r="L205" s="38"/>
    </row>
    <row r="206" spans="1:12" ht="19.5" customHeight="1">
      <c r="A206" s="50"/>
      <c r="B206" s="368">
        <f>Protokolas!$B$206</f>
        <v>0</v>
      </c>
      <c r="C206" s="369"/>
      <c r="D206" s="369"/>
      <c r="E206" s="369"/>
      <c r="F206" s="369"/>
      <c r="G206" s="369"/>
      <c r="H206" s="369"/>
      <c r="I206" s="369"/>
      <c r="J206" s="369"/>
      <c r="K206" s="370"/>
      <c r="L206" s="50" t="e">
        <f>$L$216</f>
        <v>#N/A</v>
      </c>
    </row>
    <row r="207" spans="1:12" ht="13.5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336" t="s">
        <v>15</v>
      </c>
      <c r="B208" s="338" t="s">
        <v>8</v>
      </c>
      <c r="C208" s="340" t="s">
        <v>14</v>
      </c>
      <c r="D208" s="342" t="s">
        <v>4</v>
      </c>
      <c r="E208" s="343"/>
      <c r="F208" s="346" t="s">
        <v>3</v>
      </c>
      <c r="G208" s="347"/>
      <c r="H208" s="342" t="s">
        <v>9</v>
      </c>
      <c r="I208" s="343"/>
      <c r="J208" s="348" t="s">
        <v>5</v>
      </c>
      <c r="K208" s="349"/>
      <c r="L208" s="338" t="s">
        <v>10</v>
      </c>
    </row>
    <row r="209" spans="1:12" ht="13.5" thickBot="1">
      <c r="A209" s="337"/>
      <c r="B209" s="339"/>
      <c r="C209" s="341"/>
      <c r="D209" s="11" t="s">
        <v>12</v>
      </c>
      <c r="E209" s="12" t="s">
        <v>1</v>
      </c>
      <c r="F209" s="10" t="s">
        <v>12</v>
      </c>
      <c r="G209" s="9" t="s">
        <v>1</v>
      </c>
      <c r="H209" s="11" t="s">
        <v>12</v>
      </c>
      <c r="I209" s="12" t="s">
        <v>1</v>
      </c>
      <c r="J209" s="13" t="s">
        <v>12</v>
      </c>
      <c r="K209" s="9" t="s">
        <v>1</v>
      </c>
      <c r="L209" s="339"/>
    </row>
    <row r="210" spans="1:12" ht="12.75">
      <c r="A210" s="16">
        <f>Protokolas!A210</f>
        <v>0</v>
      </c>
      <c r="B210" s="40">
        <f>Protokolas!B210</f>
        <v>0</v>
      </c>
      <c r="C210" s="17">
        <f>Protokolas!C210</f>
        <v>0</v>
      </c>
      <c r="D210" s="44">
        <f>Protokolas!D210</f>
        <v>0</v>
      </c>
      <c r="E210" s="19" t="e">
        <f>Protokolas!E210</f>
        <v>#N/A</v>
      </c>
      <c r="F210" s="20">
        <f>Protokolas!F210</f>
        <v>0</v>
      </c>
      <c r="G210" s="21" t="e">
        <f>Protokolas!G210</f>
        <v>#N/A</v>
      </c>
      <c r="H210" s="18">
        <f>Protokolas!H210</f>
        <v>0</v>
      </c>
      <c r="I210" s="19" t="e">
        <f>Protokolas!I210</f>
        <v>#N/A</v>
      </c>
      <c r="J210" s="22"/>
      <c r="K210" s="21"/>
      <c r="L210" s="61" t="e">
        <f aca="true" t="shared" si="15" ref="L210:L215">SUM(E210+G210+I210+K210)</f>
        <v>#N/A</v>
      </c>
    </row>
    <row r="211" spans="1:12" ht="12.75">
      <c r="A211" s="23">
        <f>Protokolas!A211</f>
        <v>0</v>
      </c>
      <c r="B211" s="41">
        <f>Protokolas!B211</f>
        <v>0</v>
      </c>
      <c r="C211" s="25">
        <f>Protokolas!C211</f>
        <v>0</v>
      </c>
      <c r="D211" s="45">
        <f>Protokolas!D211</f>
        <v>0</v>
      </c>
      <c r="E211" s="19" t="e">
        <f>Protokolas!E211</f>
        <v>#N/A</v>
      </c>
      <c r="F211" s="27">
        <f>Protokolas!F211</f>
        <v>0</v>
      </c>
      <c r="G211" s="21" t="e">
        <f>Protokolas!G211</f>
        <v>#N/A</v>
      </c>
      <c r="H211" s="26">
        <f>Protokolas!H211</f>
        <v>0</v>
      </c>
      <c r="I211" s="19" t="e">
        <f>Protokolas!I211</f>
        <v>#N/A</v>
      </c>
      <c r="J211" s="28"/>
      <c r="K211" s="21"/>
      <c r="L211" s="24" t="e">
        <f t="shared" si="15"/>
        <v>#N/A</v>
      </c>
    </row>
    <row r="212" spans="1:12" ht="12.75">
      <c r="A212" s="23">
        <f>Protokolas!A212</f>
        <v>0</v>
      </c>
      <c r="B212" s="41">
        <f>Protokolas!B212</f>
        <v>0</v>
      </c>
      <c r="C212" s="25">
        <f>Protokolas!C212</f>
        <v>0</v>
      </c>
      <c r="D212" s="45">
        <f>Protokolas!D212</f>
        <v>0</v>
      </c>
      <c r="E212" s="19" t="e">
        <f>Protokolas!E212</f>
        <v>#N/A</v>
      </c>
      <c r="F212" s="27">
        <f>Protokolas!F212</f>
        <v>0</v>
      </c>
      <c r="G212" s="21" t="e">
        <f>Protokolas!G212</f>
        <v>#N/A</v>
      </c>
      <c r="H212" s="26">
        <f>Protokolas!H212</f>
        <v>0</v>
      </c>
      <c r="I212" s="19" t="e">
        <f>Protokolas!I212</f>
        <v>#N/A</v>
      </c>
      <c r="J212" s="28"/>
      <c r="K212" s="21"/>
      <c r="L212" s="24" t="e">
        <f t="shared" si="15"/>
        <v>#N/A</v>
      </c>
    </row>
    <row r="213" spans="1:12" ht="12.75">
      <c r="A213" s="23">
        <f>Protokolas!A213</f>
        <v>0</v>
      </c>
      <c r="B213" s="41">
        <f>Protokolas!B213</f>
        <v>0</v>
      </c>
      <c r="C213" s="25">
        <f>Protokolas!C213</f>
        <v>0</v>
      </c>
      <c r="D213" s="45">
        <f>Protokolas!D213</f>
        <v>0</v>
      </c>
      <c r="E213" s="19" t="e">
        <f>Protokolas!E213</f>
        <v>#N/A</v>
      </c>
      <c r="F213" s="27">
        <f>Protokolas!F213</f>
        <v>0</v>
      </c>
      <c r="G213" s="21" t="e">
        <f>Protokolas!G213</f>
        <v>#N/A</v>
      </c>
      <c r="H213" s="26">
        <f>Protokolas!H213</f>
        <v>0</v>
      </c>
      <c r="I213" s="19" t="e">
        <f>Protokolas!I213</f>
        <v>#N/A</v>
      </c>
      <c r="J213" s="28"/>
      <c r="K213" s="21"/>
      <c r="L213" s="24" t="e">
        <f t="shared" si="15"/>
        <v>#N/A</v>
      </c>
    </row>
    <row r="214" spans="1:12" ht="12.75">
      <c r="A214" s="23">
        <f>Protokolas!A214</f>
        <v>0</v>
      </c>
      <c r="B214" s="41">
        <f>Protokolas!B214</f>
        <v>0</v>
      </c>
      <c r="C214" s="25">
        <f>Protokolas!C214</f>
        <v>0</v>
      </c>
      <c r="D214" s="45">
        <f>Protokolas!D214</f>
        <v>0</v>
      </c>
      <c r="E214" s="19" t="e">
        <f>Protokolas!E214</f>
        <v>#N/A</v>
      </c>
      <c r="F214" s="27">
        <f>Protokolas!F214</f>
        <v>0</v>
      </c>
      <c r="G214" s="21" t="e">
        <f>Protokolas!G214</f>
        <v>#N/A</v>
      </c>
      <c r="H214" s="26">
        <f>Protokolas!H214</f>
        <v>0</v>
      </c>
      <c r="I214" s="19" t="e">
        <f>Protokolas!I214</f>
        <v>#N/A</v>
      </c>
      <c r="J214" s="28"/>
      <c r="K214" s="21"/>
      <c r="L214" s="24" t="e">
        <f t="shared" si="15"/>
        <v>#N/A</v>
      </c>
    </row>
    <row r="215" spans="1:12" ht="13.5" thickBot="1">
      <c r="A215" s="29">
        <f>Protokolas!A215</f>
        <v>0</v>
      </c>
      <c r="B215" s="42">
        <f>Protokolas!B215</f>
        <v>0</v>
      </c>
      <c r="C215" s="31">
        <f>Protokolas!C215</f>
        <v>0</v>
      </c>
      <c r="D215" s="46">
        <f>Protokolas!D215</f>
        <v>0</v>
      </c>
      <c r="E215" s="33" t="e">
        <f>Protokolas!E215</f>
        <v>#N/A</v>
      </c>
      <c r="F215" s="34">
        <f>Protokolas!F215</f>
        <v>0</v>
      </c>
      <c r="G215" s="35" t="e">
        <f>Protokolas!G215</f>
        <v>#N/A</v>
      </c>
      <c r="H215" s="32">
        <f>Protokolas!H215</f>
        <v>0</v>
      </c>
      <c r="I215" s="35" t="e">
        <f>Protokolas!I215</f>
        <v>#N/A</v>
      </c>
      <c r="J215" s="36"/>
      <c r="K215" s="21"/>
      <c r="L215" s="30" t="e">
        <f t="shared" si="15"/>
        <v>#N/A</v>
      </c>
    </row>
    <row r="216" spans="1:12" ht="13.5" thickBot="1">
      <c r="A216" s="1"/>
      <c r="B216" s="1"/>
      <c r="C216" s="1"/>
      <c r="D216" s="37"/>
      <c r="E216" s="37"/>
      <c r="F216" s="37"/>
      <c r="G216" s="37"/>
      <c r="H216" s="364" t="s">
        <v>22</v>
      </c>
      <c r="I216" s="365"/>
      <c r="J216" s="365"/>
      <c r="K216" s="366"/>
      <c r="L216" s="62" t="e">
        <f>SUM(L210:L215)-MIN(L210:L215)</f>
        <v>#N/A</v>
      </c>
    </row>
    <row r="217" spans="1:12" ht="12.75" hidden="1">
      <c r="A217" s="38"/>
      <c r="B217" s="38"/>
      <c r="C217" s="38"/>
      <c r="D217" s="38"/>
      <c r="E217" s="38"/>
      <c r="F217" s="38"/>
      <c r="G217" s="38"/>
      <c r="H217" s="38"/>
      <c r="I217" s="38"/>
      <c r="J217" s="39"/>
      <c r="K217" s="38"/>
      <c r="L217" s="38"/>
    </row>
    <row r="218" ht="19.5" customHeight="1" hidden="1"/>
  </sheetData>
  <sheetProtection sheet="1" objects="1" scenarios="1"/>
  <mergeCells count="164">
    <mergeCell ref="J208:K208"/>
    <mergeCell ref="L182:L183"/>
    <mergeCell ref="H190:K190"/>
    <mergeCell ref="B193:K193"/>
    <mergeCell ref="A208:A209"/>
    <mergeCell ref="B208:B209"/>
    <mergeCell ref="C208:C209"/>
    <mergeCell ref="D208:E208"/>
    <mergeCell ref="L208:L209"/>
    <mergeCell ref="B1:K1"/>
    <mergeCell ref="L195:L196"/>
    <mergeCell ref="B206:K206"/>
    <mergeCell ref="F208:G208"/>
    <mergeCell ref="H208:I208"/>
    <mergeCell ref="H182:I182"/>
    <mergeCell ref="J182:K182"/>
    <mergeCell ref="A195:A196"/>
    <mergeCell ref="B195:B196"/>
    <mergeCell ref="C195:C196"/>
    <mergeCell ref="D195:E195"/>
    <mergeCell ref="L169:L170"/>
    <mergeCell ref="A182:A183"/>
    <mergeCell ref="B182:B183"/>
    <mergeCell ref="C182:C183"/>
    <mergeCell ref="D182:E182"/>
    <mergeCell ref="F195:G195"/>
    <mergeCell ref="H195:I195"/>
    <mergeCell ref="J195:K195"/>
    <mergeCell ref="B180:K180"/>
    <mergeCell ref="F182:G182"/>
    <mergeCell ref="B167:K167"/>
    <mergeCell ref="A169:A170"/>
    <mergeCell ref="B169:B170"/>
    <mergeCell ref="C169:C170"/>
    <mergeCell ref="D169:E169"/>
    <mergeCell ref="F169:G169"/>
    <mergeCell ref="H169:I169"/>
    <mergeCell ref="J169:K169"/>
    <mergeCell ref="L143:L144"/>
    <mergeCell ref="A156:A157"/>
    <mergeCell ref="B156:B157"/>
    <mergeCell ref="C156:C157"/>
    <mergeCell ref="D156:E156"/>
    <mergeCell ref="L156:L157"/>
    <mergeCell ref="B141:K141"/>
    <mergeCell ref="A143:A144"/>
    <mergeCell ref="B143:B144"/>
    <mergeCell ref="C143:C144"/>
    <mergeCell ref="D143:E143"/>
    <mergeCell ref="F143:G143"/>
    <mergeCell ref="H143:I143"/>
    <mergeCell ref="J143:K143"/>
    <mergeCell ref="L115:L116"/>
    <mergeCell ref="B126:K126"/>
    <mergeCell ref="A128:A129"/>
    <mergeCell ref="B128:B129"/>
    <mergeCell ref="C128:C129"/>
    <mergeCell ref="D128:E128"/>
    <mergeCell ref="F128:G128"/>
    <mergeCell ref="H128:I128"/>
    <mergeCell ref="J128:K128"/>
    <mergeCell ref="L128:L129"/>
    <mergeCell ref="A115:A116"/>
    <mergeCell ref="B115:B116"/>
    <mergeCell ref="C115:C116"/>
    <mergeCell ref="D115:E115"/>
    <mergeCell ref="F115:G115"/>
    <mergeCell ref="H115:I115"/>
    <mergeCell ref="A98:A99"/>
    <mergeCell ref="B98:B99"/>
    <mergeCell ref="C98:C99"/>
    <mergeCell ref="D98:E98"/>
    <mergeCell ref="L98:L99"/>
    <mergeCell ref="B113:K113"/>
    <mergeCell ref="L72:L73"/>
    <mergeCell ref="B83:K83"/>
    <mergeCell ref="A85:A86"/>
    <mergeCell ref="B85:B86"/>
    <mergeCell ref="C85:C86"/>
    <mergeCell ref="D85:E85"/>
    <mergeCell ref="F85:G85"/>
    <mergeCell ref="H85:I85"/>
    <mergeCell ref="J85:K85"/>
    <mergeCell ref="L85:L86"/>
    <mergeCell ref="J59:K59"/>
    <mergeCell ref="L59:L60"/>
    <mergeCell ref="B70:K70"/>
    <mergeCell ref="A72:A73"/>
    <mergeCell ref="B72:B73"/>
    <mergeCell ref="C72:C73"/>
    <mergeCell ref="D72:E72"/>
    <mergeCell ref="F72:G72"/>
    <mergeCell ref="H72:I72"/>
    <mergeCell ref="J72:K72"/>
    <mergeCell ref="A59:A60"/>
    <mergeCell ref="B59:B60"/>
    <mergeCell ref="C59:C60"/>
    <mergeCell ref="D59:E59"/>
    <mergeCell ref="F59:G59"/>
    <mergeCell ref="H59:I59"/>
    <mergeCell ref="L33:L34"/>
    <mergeCell ref="A46:A47"/>
    <mergeCell ref="B46:B47"/>
    <mergeCell ref="C46:C47"/>
    <mergeCell ref="D46:E46"/>
    <mergeCell ref="L46:L47"/>
    <mergeCell ref="J20:K20"/>
    <mergeCell ref="H16:K16"/>
    <mergeCell ref="L20:L21"/>
    <mergeCell ref="B31:K31"/>
    <mergeCell ref="A33:A34"/>
    <mergeCell ref="B33:B34"/>
    <mergeCell ref="C33:C34"/>
    <mergeCell ref="D33:E33"/>
    <mergeCell ref="F33:G33"/>
    <mergeCell ref="H33:I33"/>
    <mergeCell ref="A20:A21"/>
    <mergeCell ref="B20:B21"/>
    <mergeCell ref="C20:C21"/>
    <mergeCell ref="D20:E20"/>
    <mergeCell ref="F20:G20"/>
    <mergeCell ref="H20:I20"/>
    <mergeCell ref="A7:A8"/>
    <mergeCell ref="B7:B8"/>
    <mergeCell ref="C7:C8"/>
    <mergeCell ref="D7:E7"/>
    <mergeCell ref="L7:L8"/>
    <mergeCell ref="B18:K18"/>
    <mergeCell ref="I3:K3"/>
    <mergeCell ref="B5:K5"/>
    <mergeCell ref="H15:K15"/>
    <mergeCell ref="F7:G7"/>
    <mergeCell ref="H7:I7"/>
    <mergeCell ref="J7:K7"/>
    <mergeCell ref="B3:E3"/>
    <mergeCell ref="H28:K28"/>
    <mergeCell ref="H41:K41"/>
    <mergeCell ref="H54:K54"/>
    <mergeCell ref="H67:K67"/>
    <mergeCell ref="B44:K44"/>
    <mergeCell ref="F46:G46"/>
    <mergeCell ref="H46:I46"/>
    <mergeCell ref="J46:K46"/>
    <mergeCell ref="J33:K33"/>
    <mergeCell ref="B57:K57"/>
    <mergeCell ref="H80:K80"/>
    <mergeCell ref="H93:K93"/>
    <mergeCell ref="H106:K106"/>
    <mergeCell ref="H123:K123"/>
    <mergeCell ref="B96:K96"/>
    <mergeCell ref="F98:G98"/>
    <mergeCell ref="H98:I98"/>
    <mergeCell ref="J98:K98"/>
    <mergeCell ref="J115:K115"/>
    <mergeCell ref="H203:K203"/>
    <mergeCell ref="H216:K216"/>
    <mergeCell ref="H136:K136"/>
    <mergeCell ref="H151:K151"/>
    <mergeCell ref="H164:K164"/>
    <mergeCell ref="H177:K177"/>
    <mergeCell ref="B154:K154"/>
    <mergeCell ref="F156:G156"/>
    <mergeCell ref="H156:I156"/>
    <mergeCell ref="J156:K156"/>
  </mergeCells>
  <printOptions horizontalCentered="1" verticalCentered="1"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M171"/>
  <sheetViews>
    <sheetView showGridLines="0" showRowColHeaders="0" zoomScalePageLayoutView="0" workbookViewId="0" topLeftCell="A1">
      <selection activeCell="B103" sqref="B103"/>
    </sheetView>
  </sheetViews>
  <sheetFormatPr defaultColWidth="9.140625" defaultRowHeight="12.75"/>
  <cols>
    <col min="1" max="1" width="5.00390625" style="123" customWidth="1"/>
    <col min="2" max="2" width="24.7109375" style="123" customWidth="1"/>
    <col min="3" max="3" width="6.7109375" style="123" customWidth="1"/>
    <col min="4" max="13" width="5.7109375" style="123" customWidth="1"/>
    <col min="14" max="16384" width="9.140625" style="123" customWidth="1"/>
  </cols>
  <sheetData>
    <row r="1" spans="1:13" ht="12.75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12.75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 ht="12.75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</row>
    <row r="4" ht="12.75">
      <c r="A4" s="122"/>
    </row>
    <row r="5" spans="1:10" ht="12.75">
      <c r="A5" s="122">
        <v>13</v>
      </c>
      <c r="B5" s="377"/>
      <c r="C5" s="378"/>
      <c r="D5" s="378"/>
      <c r="E5" s="378"/>
      <c r="F5" s="378"/>
      <c r="G5" s="379"/>
      <c r="H5" s="377"/>
      <c r="I5" s="378"/>
      <c r="J5" s="379"/>
    </row>
    <row r="6" ht="13.5" thickBot="1">
      <c r="A6" s="122"/>
    </row>
    <row r="7" spans="1:13" ht="12.75">
      <c r="A7" s="312" t="s">
        <v>7</v>
      </c>
      <c r="B7" s="314" t="s">
        <v>8</v>
      </c>
      <c r="C7" s="316" t="s">
        <v>14</v>
      </c>
      <c r="D7" s="308" t="s">
        <v>4</v>
      </c>
      <c r="E7" s="309"/>
      <c r="F7" s="306" t="s">
        <v>3</v>
      </c>
      <c r="G7" s="307"/>
      <c r="H7" s="308" t="s">
        <v>9</v>
      </c>
      <c r="I7" s="309"/>
      <c r="J7" s="310" t="s">
        <v>5</v>
      </c>
      <c r="K7" s="311"/>
      <c r="L7" s="308" t="s">
        <v>10</v>
      </c>
      <c r="M7" s="309" t="s">
        <v>11</v>
      </c>
    </row>
    <row r="8" spans="1:13" ht="17.25" thickBot="1">
      <c r="A8" s="313"/>
      <c r="B8" s="315"/>
      <c r="C8" s="317"/>
      <c r="D8" s="160" t="s">
        <v>12</v>
      </c>
      <c r="E8" s="161" t="s">
        <v>1</v>
      </c>
      <c r="F8" s="162" t="s">
        <v>12</v>
      </c>
      <c r="G8" s="163" t="s">
        <v>1</v>
      </c>
      <c r="H8" s="160" t="s">
        <v>12</v>
      </c>
      <c r="I8" s="161" t="s">
        <v>1</v>
      </c>
      <c r="J8" s="164" t="s">
        <v>12</v>
      </c>
      <c r="K8" s="163" t="s">
        <v>1</v>
      </c>
      <c r="L8" s="383"/>
      <c r="M8" s="380"/>
    </row>
    <row r="9" spans="1:13" ht="12.75">
      <c r="A9" s="129">
        <v>1</v>
      </c>
      <c r="B9" s="130"/>
      <c r="C9" s="131"/>
      <c r="D9" s="132"/>
      <c r="E9" s="133" t="e">
        <f>LOOKUP(D9,'Taškų '!I8:I158,'Taškų '!H8:H158)</f>
        <v>#N/A</v>
      </c>
      <c r="F9" s="134"/>
      <c r="G9" s="135" t="e">
        <f>LOOKUP(F9,'Taškų '!E8:E158,'Taškų '!C8:C158)</f>
        <v>#N/A</v>
      </c>
      <c r="H9" s="132"/>
      <c r="I9" s="133" t="e">
        <f>LOOKUP(H9,'Taškų '!D8:D158,'Taškų '!C8:C158)</f>
        <v>#N/A</v>
      </c>
      <c r="J9" s="136"/>
      <c r="K9" s="135" t="e">
        <f>LOOKUP(J9,'Taškų '!J8:J158,'Taškų '!H8:H158)</f>
        <v>#N/A</v>
      </c>
      <c r="L9" s="132" t="e">
        <f aca="true" t="shared" si="0" ref="L9:L14">SUM(E9+G9+I9+K9)</f>
        <v>#N/A</v>
      </c>
      <c r="M9" s="133"/>
    </row>
    <row r="10" spans="1:13" ht="12.75">
      <c r="A10" s="137">
        <v>2</v>
      </c>
      <c r="B10" s="138"/>
      <c r="C10" s="139"/>
      <c r="D10" s="140"/>
      <c r="E10" s="141" t="e">
        <f>LOOKUP(D10,'Taškų '!I8:I158,'Taškų '!H8:H158)</f>
        <v>#N/A</v>
      </c>
      <c r="F10" s="142"/>
      <c r="G10" s="143" t="e">
        <f>LOOKUP(F10,'Taškų '!E8:E158,'Taškų '!C8:C158)</f>
        <v>#N/A</v>
      </c>
      <c r="H10" s="140"/>
      <c r="I10" s="141" t="e">
        <f>LOOKUP(H10,'Taškų '!D8:D158,'Taškų '!C8:C158)</f>
        <v>#N/A</v>
      </c>
      <c r="J10" s="144"/>
      <c r="K10" s="143" t="e">
        <f>LOOKUP(J10,'Taškų '!J8:J158,'Taškų '!H8:H158)</f>
        <v>#N/A</v>
      </c>
      <c r="L10" s="140" t="e">
        <f t="shared" si="0"/>
        <v>#N/A</v>
      </c>
      <c r="M10" s="141"/>
    </row>
    <row r="11" spans="1:13" ht="12.75">
      <c r="A11" s="137">
        <v>3</v>
      </c>
      <c r="B11" s="138"/>
      <c r="C11" s="139"/>
      <c r="D11" s="140"/>
      <c r="E11" s="141" t="e">
        <f>LOOKUP(D11,'Taškų '!I8:I158,'Taškų '!H8:H158)</f>
        <v>#N/A</v>
      </c>
      <c r="F11" s="142"/>
      <c r="G11" s="143" t="e">
        <f>LOOKUP(F11,'Taškų '!E8:E158,'Taškų '!C8:C158)</f>
        <v>#N/A</v>
      </c>
      <c r="H11" s="140"/>
      <c r="I11" s="133" t="e">
        <f>LOOKUP(H11,'Taškų '!D8:D158,'Taškų '!C8:C158)</f>
        <v>#N/A</v>
      </c>
      <c r="J11" s="144"/>
      <c r="K11" s="135" t="e">
        <f>LOOKUP(J11,'Taškų '!J8:J158,'Taškų '!H8:H158)</f>
        <v>#N/A</v>
      </c>
      <c r="L11" s="140" t="e">
        <f t="shared" si="0"/>
        <v>#N/A</v>
      </c>
      <c r="M11" s="141"/>
    </row>
    <row r="12" spans="1:13" ht="12.75">
      <c r="A12" s="137">
        <v>4</v>
      </c>
      <c r="B12" s="138"/>
      <c r="C12" s="139"/>
      <c r="D12" s="140"/>
      <c r="E12" s="141" t="e">
        <f>LOOKUP(D12,'Taškų '!I8:I158,'Taškų '!H8:H158)</f>
        <v>#N/A</v>
      </c>
      <c r="F12" s="142"/>
      <c r="G12" s="143" t="e">
        <f>LOOKUP(F12,'Taškų '!E8:E158,'Taškų '!C8:C158)</f>
        <v>#N/A</v>
      </c>
      <c r="H12" s="140"/>
      <c r="I12" s="133" t="e">
        <f>LOOKUP(H12,'Taškų '!D8:D158,'Taškų '!C8:C158)</f>
        <v>#N/A</v>
      </c>
      <c r="J12" s="144"/>
      <c r="K12" s="135" t="e">
        <f>LOOKUP(J12,'Taškų '!J8:J158,'Taškų '!H8:H158)</f>
        <v>#N/A</v>
      </c>
      <c r="L12" s="140" t="e">
        <f t="shared" si="0"/>
        <v>#N/A</v>
      </c>
      <c r="M12" s="141"/>
    </row>
    <row r="13" spans="1:13" ht="12.75">
      <c r="A13" s="137">
        <v>5</v>
      </c>
      <c r="B13" s="138"/>
      <c r="C13" s="139"/>
      <c r="D13" s="140"/>
      <c r="E13" s="141" t="e">
        <f>LOOKUP(D13,'Taškų '!I8:I158,'Taškų '!H8:H158)</f>
        <v>#N/A</v>
      </c>
      <c r="F13" s="142"/>
      <c r="G13" s="143" t="e">
        <f>LOOKUP(F13,'Taškų '!E8:E158,'Taškų '!C8:C158)</f>
        <v>#N/A</v>
      </c>
      <c r="H13" s="140"/>
      <c r="I13" s="133" t="e">
        <f>LOOKUP(H13,'Taškų '!D8:D158,'Taškų '!C8:C158)</f>
        <v>#N/A</v>
      </c>
      <c r="J13" s="144"/>
      <c r="K13" s="135" t="e">
        <f>LOOKUP(J13,'Taškų '!J8:J158,'Taškų '!H8:H158)</f>
        <v>#N/A</v>
      </c>
      <c r="L13" s="140" t="e">
        <f t="shared" si="0"/>
        <v>#N/A</v>
      </c>
      <c r="M13" s="141"/>
    </row>
    <row r="14" spans="1:13" ht="13.5" thickBot="1">
      <c r="A14" s="145">
        <v>6</v>
      </c>
      <c r="B14" s="146"/>
      <c r="C14" s="147"/>
      <c r="D14" s="148"/>
      <c r="E14" s="149" t="e">
        <f>LOOKUP(D14,'Taškų '!I8:I158,'Taškų '!H8:H158)</f>
        <v>#N/A</v>
      </c>
      <c r="F14" s="150"/>
      <c r="G14" s="151" t="e">
        <f>LOOKUP(F14,'Taškų '!E8:E158,'Taškų '!C8:C158)</f>
        <v>#N/A</v>
      </c>
      <c r="H14" s="148"/>
      <c r="I14" s="149" t="e">
        <f>LOOKUP(H14,'Taškų '!D8:D158,'Taškų '!C8:C158)</f>
        <v>#N/A</v>
      </c>
      <c r="J14" s="152"/>
      <c r="K14" s="135" t="e">
        <f>LOOKUP(J14,'Taškų '!J8:J158,'Taškų '!H8:H158)</f>
        <v>#N/A</v>
      </c>
      <c r="L14" s="148" t="e">
        <f t="shared" si="0"/>
        <v>#N/A</v>
      </c>
      <c r="M14" s="149"/>
    </row>
    <row r="15" spans="1:13" ht="12.75">
      <c r="A15" s="122"/>
      <c r="D15" s="153"/>
      <c r="E15" s="153"/>
      <c r="F15" s="153"/>
      <c r="G15" s="153"/>
      <c r="H15" s="153"/>
      <c r="I15" s="153"/>
      <c r="J15" s="381" t="s">
        <v>13</v>
      </c>
      <c r="K15" s="382"/>
      <c r="L15" s="154" t="e">
        <f>SUM(L9:L13)</f>
        <v>#N/A</v>
      </c>
      <c r="M15" s="155"/>
    </row>
    <row r="16" spans="1:13" ht="12.75">
      <c r="A16" s="122"/>
      <c r="J16" s="384" t="s">
        <v>21</v>
      </c>
      <c r="K16" s="384"/>
      <c r="L16" s="156"/>
      <c r="M16" s="156"/>
    </row>
    <row r="17" ht="12.75">
      <c r="A17" s="122"/>
    </row>
    <row r="18" spans="1:10" ht="12.75">
      <c r="A18" s="122">
        <v>14</v>
      </c>
      <c r="B18" s="377"/>
      <c r="C18" s="378"/>
      <c r="D18" s="378"/>
      <c r="E18" s="378"/>
      <c r="F18" s="378"/>
      <c r="G18" s="379"/>
      <c r="H18" s="377"/>
      <c r="I18" s="378"/>
      <c r="J18" s="379"/>
    </row>
    <row r="19" ht="13.5" thickBot="1">
      <c r="A19" s="122"/>
    </row>
    <row r="20" spans="1:13" ht="12.75">
      <c r="A20" s="312" t="s">
        <v>7</v>
      </c>
      <c r="B20" s="314" t="s">
        <v>8</v>
      </c>
      <c r="C20" s="316" t="s">
        <v>14</v>
      </c>
      <c r="D20" s="308" t="s">
        <v>4</v>
      </c>
      <c r="E20" s="309"/>
      <c r="F20" s="306" t="s">
        <v>3</v>
      </c>
      <c r="G20" s="307"/>
      <c r="H20" s="308" t="s">
        <v>9</v>
      </c>
      <c r="I20" s="309"/>
      <c r="J20" s="310" t="s">
        <v>5</v>
      </c>
      <c r="K20" s="311"/>
      <c r="L20" s="308" t="s">
        <v>10</v>
      </c>
      <c r="M20" s="309" t="s">
        <v>11</v>
      </c>
    </row>
    <row r="21" spans="1:13" ht="17.25" thickBot="1">
      <c r="A21" s="313"/>
      <c r="B21" s="315"/>
      <c r="C21" s="317"/>
      <c r="D21" s="160" t="s">
        <v>12</v>
      </c>
      <c r="E21" s="161" t="s">
        <v>1</v>
      </c>
      <c r="F21" s="162" t="s">
        <v>12</v>
      </c>
      <c r="G21" s="163" t="s">
        <v>1</v>
      </c>
      <c r="H21" s="160" t="s">
        <v>12</v>
      </c>
      <c r="I21" s="161" t="s">
        <v>1</v>
      </c>
      <c r="J21" s="164" t="s">
        <v>12</v>
      </c>
      <c r="K21" s="163" t="s">
        <v>1</v>
      </c>
      <c r="L21" s="383"/>
      <c r="M21" s="380"/>
    </row>
    <row r="22" spans="1:13" ht="12.75">
      <c r="A22" s="129">
        <v>1</v>
      </c>
      <c r="B22" s="130"/>
      <c r="C22" s="131"/>
      <c r="D22" s="132"/>
      <c r="E22" s="133" t="e">
        <f>LOOKUP(D22,'Taškų '!I8:I158,'Taškų '!H8:H158)</f>
        <v>#N/A</v>
      </c>
      <c r="F22" s="134"/>
      <c r="G22" s="135" t="e">
        <f>LOOKUP(F22,'Taškų '!E8:E158,'Taškų '!C8:C158)</f>
        <v>#N/A</v>
      </c>
      <c r="H22" s="132"/>
      <c r="I22" s="133" t="e">
        <f>LOOKUP(H22,'Taškų '!D8:D158,'Taškų '!C8:C158)</f>
        <v>#N/A</v>
      </c>
      <c r="J22" s="136"/>
      <c r="K22" s="135" t="e">
        <f>LOOKUP(J22,'Taškų '!J8:J158,'Taškų '!H8:H158)</f>
        <v>#N/A</v>
      </c>
      <c r="L22" s="132" t="e">
        <f aca="true" t="shared" si="1" ref="L22:L27">SUM(E22+G22+I22+K22)</f>
        <v>#N/A</v>
      </c>
      <c r="M22" s="133"/>
    </row>
    <row r="23" spans="1:13" ht="12.75">
      <c r="A23" s="137">
        <v>2</v>
      </c>
      <c r="B23" s="138"/>
      <c r="C23" s="139"/>
      <c r="D23" s="140"/>
      <c r="E23" s="141" t="e">
        <f>LOOKUP(D23,'Taškų '!I8:I158,'Taškų '!H8:H158)</f>
        <v>#N/A</v>
      </c>
      <c r="F23" s="142"/>
      <c r="G23" s="143" t="e">
        <f>LOOKUP(F23,'Taškų '!E8:E158,'Taškų '!C8:C158)</f>
        <v>#N/A</v>
      </c>
      <c r="H23" s="140"/>
      <c r="I23" s="133" t="e">
        <f>LOOKUP(H23,'Taškų '!D8:D158,'Taškų '!C8:C158)</f>
        <v>#N/A</v>
      </c>
      <c r="J23" s="144"/>
      <c r="K23" s="135" t="e">
        <f>LOOKUP(J23,'Taškų '!J8:J158,'Taškų '!H8:H158)</f>
        <v>#N/A</v>
      </c>
      <c r="L23" s="140" t="e">
        <f t="shared" si="1"/>
        <v>#N/A</v>
      </c>
      <c r="M23" s="141"/>
    </row>
    <row r="24" spans="1:13" ht="12.75">
      <c r="A24" s="137">
        <v>3</v>
      </c>
      <c r="B24" s="138"/>
      <c r="C24" s="139"/>
      <c r="D24" s="140"/>
      <c r="E24" s="141" t="e">
        <f>LOOKUP(D24,'Taškų '!I8:I158,'Taškų '!H8:H158)</f>
        <v>#N/A</v>
      </c>
      <c r="F24" s="142"/>
      <c r="G24" s="143" t="e">
        <f>LOOKUP(F24,'Taškų '!E8:E158,'Taškų '!C8:C158)</f>
        <v>#N/A</v>
      </c>
      <c r="H24" s="140"/>
      <c r="I24" s="133" t="e">
        <f>LOOKUP(H24,'Taškų '!D8:D158,'Taškų '!C8:C158)</f>
        <v>#N/A</v>
      </c>
      <c r="J24" s="144"/>
      <c r="K24" s="135" t="e">
        <f>LOOKUP(J24,'Taškų '!J8:J158,'Taškų '!H8:H158)</f>
        <v>#N/A</v>
      </c>
      <c r="L24" s="140" t="e">
        <f t="shared" si="1"/>
        <v>#N/A</v>
      </c>
      <c r="M24" s="141"/>
    </row>
    <row r="25" spans="1:13" ht="12.75">
      <c r="A25" s="137">
        <v>4</v>
      </c>
      <c r="B25" s="138"/>
      <c r="C25" s="139"/>
      <c r="D25" s="140"/>
      <c r="E25" s="141" t="e">
        <f>LOOKUP(D25,'Taškų '!I8:I158,'Taškų '!H8:H158)</f>
        <v>#N/A</v>
      </c>
      <c r="F25" s="142"/>
      <c r="G25" s="143" t="e">
        <f>LOOKUP(F25,'Taškų '!E8:E158,'Taškų '!C8:C158)</f>
        <v>#N/A</v>
      </c>
      <c r="H25" s="140"/>
      <c r="I25" s="133" t="e">
        <f>LOOKUP(H25,'Taškų '!D8:D158,'Taškų '!C8:C158)</f>
        <v>#N/A</v>
      </c>
      <c r="J25" s="144"/>
      <c r="K25" s="135" t="e">
        <f>LOOKUP(J25,'Taškų '!J8:J158,'Taškų '!H8:H158)</f>
        <v>#N/A</v>
      </c>
      <c r="L25" s="140" t="e">
        <f t="shared" si="1"/>
        <v>#N/A</v>
      </c>
      <c r="M25" s="141"/>
    </row>
    <row r="26" spans="1:13" ht="12.75">
      <c r="A26" s="137">
        <v>5</v>
      </c>
      <c r="B26" s="138"/>
      <c r="C26" s="139"/>
      <c r="D26" s="140"/>
      <c r="E26" s="141" t="e">
        <f>LOOKUP(D26,'Taškų '!I8:I158,'Taškų '!H8:H158)</f>
        <v>#N/A</v>
      </c>
      <c r="F26" s="142"/>
      <c r="G26" s="143" t="e">
        <f>LOOKUP(F26,'Taškų '!E8:E158,'Taškų '!C8:C158)</f>
        <v>#N/A</v>
      </c>
      <c r="H26" s="140"/>
      <c r="I26" s="133" t="e">
        <f>LOOKUP(H26,'Taškų '!D8:D158,'Taškų '!C8:C158)</f>
        <v>#N/A</v>
      </c>
      <c r="J26" s="144"/>
      <c r="K26" s="135" t="e">
        <f>LOOKUP(J26,'Taškų '!J8:J158,'Taškų '!H8:H158)</f>
        <v>#N/A</v>
      </c>
      <c r="L26" s="140" t="e">
        <f t="shared" si="1"/>
        <v>#N/A</v>
      </c>
      <c r="M26" s="141"/>
    </row>
    <row r="27" spans="1:13" ht="13.5" thickBot="1">
      <c r="A27" s="145">
        <v>6</v>
      </c>
      <c r="B27" s="146"/>
      <c r="C27" s="147"/>
      <c r="D27" s="148"/>
      <c r="E27" s="149" t="e">
        <f>LOOKUP(D27,'Taškų '!I8:I158,'Taškų '!H8:H158)</f>
        <v>#N/A</v>
      </c>
      <c r="F27" s="150"/>
      <c r="G27" s="151" t="e">
        <f>LOOKUP(F27,'Taškų '!E8:E158,'Taškų '!C8:C158)</f>
        <v>#N/A</v>
      </c>
      <c r="H27" s="148"/>
      <c r="I27" s="149" t="e">
        <f>LOOKUP(H27,'Taškų '!D8:D158,'Taškų '!C8:C158)</f>
        <v>#N/A</v>
      </c>
      <c r="J27" s="152"/>
      <c r="K27" s="135" t="e">
        <f>LOOKUP(J27,'Taškų '!J8:J158,'Taškų '!H8:H158)</f>
        <v>#N/A</v>
      </c>
      <c r="L27" s="148" t="e">
        <f t="shared" si="1"/>
        <v>#N/A</v>
      </c>
      <c r="M27" s="149"/>
    </row>
    <row r="28" spans="1:13" ht="13.5" thickBot="1">
      <c r="A28" s="122"/>
      <c r="D28" s="153"/>
      <c r="E28" s="153"/>
      <c r="F28" s="153"/>
      <c r="G28" s="153"/>
      <c r="H28" s="153"/>
      <c r="I28" s="153"/>
      <c r="J28" s="385" t="s">
        <v>13</v>
      </c>
      <c r="K28" s="386"/>
      <c r="L28" s="157" t="e">
        <f>SUM(L22:L26)</f>
        <v>#N/A</v>
      </c>
      <c r="M28" s="158"/>
    </row>
    <row r="29" ht="12.75">
      <c r="A29" s="122"/>
    </row>
    <row r="30" ht="12.75">
      <c r="A30" s="122"/>
    </row>
    <row r="31" spans="1:10" ht="12.75">
      <c r="A31" s="122">
        <v>15</v>
      </c>
      <c r="B31" s="377"/>
      <c r="C31" s="378"/>
      <c r="D31" s="378"/>
      <c r="E31" s="378"/>
      <c r="F31" s="378"/>
      <c r="G31" s="379"/>
      <c r="H31" s="377"/>
      <c r="I31" s="378"/>
      <c r="J31" s="379"/>
    </row>
    <row r="32" ht="13.5" thickBot="1">
      <c r="A32" s="122"/>
    </row>
    <row r="33" spans="1:13" ht="12.75">
      <c r="A33" s="312" t="s">
        <v>7</v>
      </c>
      <c r="B33" s="314" t="s">
        <v>8</v>
      </c>
      <c r="C33" s="316" t="s">
        <v>14</v>
      </c>
      <c r="D33" s="308" t="s">
        <v>4</v>
      </c>
      <c r="E33" s="309"/>
      <c r="F33" s="306" t="s">
        <v>3</v>
      </c>
      <c r="G33" s="307"/>
      <c r="H33" s="308" t="s">
        <v>9</v>
      </c>
      <c r="I33" s="309"/>
      <c r="J33" s="310" t="s">
        <v>5</v>
      </c>
      <c r="K33" s="311"/>
      <c r="L33" s="308" t="s">
        <v>10</v>
      </c>
      <c r="M33" s="309" t="s">
        <v>11</v>
      </c>
    </row>
    <row r="34" spans="1:13" ht="17.25" thickBot="1">
      <c r="A34" s="313"/>
      <c r="B34" s="315"/>
      <c r="C34" s="317"/>
      <c r="D34" s="160" t="s">
        <v>12</v>
      </c>
      <c r="E34" s="161" t="s">
        <v>1</v>
      </c>
      <c r="F34" s="162" t="s">
        <v>12</v>
      </c>
      <c r="G34" s="163" t="s">
        <v>1</v>
      </c>
      <c r="H34" s="160" t="s">
        <v>12</v>
      </c>
      <c r="I34" s="161" t="s">
        <v>1</v>
      </c>
      <c r="J34" s="164" t="s">
        <v>12</v>
      </c>
      <c r="K34" s="163" t="s">
        <v>1</v>
      </c>
      <c r="L34" s="383"/>
      <c r="M34" s="380"/>
    </row>
    <row r="35" spans="1:13" ht="12.75">
      <c r="A35" s="129">
        <v>1</v>
      </c>
      <c r="B35" s="130"/>
      <c r="C35" s="131"/>
      <c r="D35" s="132"/>
      <c r="E35" s="133" t="e">
        <f>LOOKUP(D35,'Taškų '!I8:I158,'Taškų '!H8:H158)</f>
        <v>#N/A</v>
      </c>
      <c r="F35" s="134"/>
      <c r="G35" s="135" t="e">
        <f>LOOKUP(F35,'Taškų '!$E$8:$E$158,'Taškų '!$C$8:$C$158)</f>
        <v>#N/A</v>
      </c>
      <c r="H35" s="132"/>
      <c r="I35" s="133" t="e">
        <f>LOOKUP(H35,'Taškų '!$D$8:$D$158,'Taškų '!$C$8:$C$158)</f>
        <v>#N/A</v>
      </c>
      <c r="J35" s="136"/>
      <c r="K35" s="135" t="e">
        <f>LOOKUP(J35,'Taškų '!$J$8:$J$158,'Taškų '!$H$8:$H$158)</f>
        <v>#N/A</v>
      </c>
      <c r="L35" s="132" t="e">
        <f aca="true" t="shared" si="2" ref="L35:L40">SUM(E35+G35+I35+K35)</f>
        <v>#N/A</v>
      </c>
      <c r="M35" s="133"/>
    </row>
    <row r="36" spans="1:13" ht="12.75">
      <c r="A36" s="137">
        <v>2</v>
      </c>
      <c r="B36" s="138"/>
      <c r="C36" s="139"/>
      <c r="D36" s="140"/>
      <c r="E36" s="141" t="e">
        <f>LOOKUP(D36,'Taškų '!I8:I158,'Taškų '!H8:H158)</f>
        <v>#N/A</v>
      </c>
      <c r="F36" s="142"/>
      <c r="G36" s="135" t="e">
        <f>LOOKUP(F36,'Taškų '!$E$8:$E$158,'Taškų '!$C$8:$C$158)</f>
        <v>#N/A</v>
      </c>
      <c r="H36" s="140"/>
      <c r="I36" s="133" t="e">
        <f>LOOKUP(H36,'Taškų '!$D$8:$D$158,'Taškų '!$C$8:$C$158)</f>
        <v>#N/A</v>
      </c>
      <c r="J36" s="144"/>
      <c r="K36" s="135" t="e">
        <f>LOOKUP(J36,'Taškų '!$J$8:$J$158,'Taškų '!$H$8:$H$158)</f>
        <v>#N/A</v>
      </c>
      <c r="L36" s="140" t="e">
        <f t="shared" si="2"/>
        <v>#N/A</v>
      </c>
      <c r="M36" s="141"/>
    </row>
    <row r="37" spans="1:13" ht="12.75">
      <c r="A37" s="137">
        <v>3</v>
      </c>
      <c r="B37" s="138"/>
      <c r="C37" s="139"/>
      <c r="D37" s="140"/>
      <c r="E37" s="141" t="e">
        <f>LOOKUP(D37,'Taškų '!I8:I158,'Taškų '!H8:H158)</f>
        <v>#N/A</v>
      </c>
      <c r="F37" s="142"/>
      <c r="G37" s="135" t="e">
        <f>LOOKUP(F37,'Taškų '!$E$8:$E$158,'Taškų '!$C$8:$C$158)</f>
        <v>#N/A</v>
      </c>
      <c r="H37" s="140"/>
      <c r="I37" s="133" t="e">
        <f>LOOKUP(H37,'Taškų '!$D$8:$D$158,'Taškų '!$C$8:$C$158)</f>
        <v>#N/A</v>
      </c>
      <c r="J37" s="144"/>
      <c r="K37" s="135" t="e">
        <f>LOOKUP(J37,'Taškų '!$J$8:$J$158,'Taškų '!$H$8:$H$158)</f>
        <v>#N/A</v>
      </c>
      <c r="L37" s="140" t="e">
        <f t="shared" si="2"/>
        <v>#N/A</v>
      </c>
      <c r="M37" s="141"/>
    </row>
    <row r="38" spans="1:13" ht="12.75">
      <c r="A38" s="137">
        <v>4</v>
      </c>
      <c r="B38" s="138"/>
      <c r="C38" s="139"/>
      <c r="D38" s="140"/>
      <c r="E38" s="141" t="e">
        <f>LOOKUP(D38,'Taškų '!I8:I158,'Taškų '!H8:H158)</f>
        <v>#N/A</v>
      </c>
      <c r="F38" s="142"/>
      <c r="G38" s="135" t="e">
        <f>LOOKUP(F38,'Taškų '!$E$8:$E$158,'Taškų '!$C$8:$C$158)</f>
        <v>#N/A</v>
      </c>
      <c r="H38" s="140"/>
      <c r="I38" s="133" t="e">
        <f>LOOKUP(H38,'Taškų '!$D$8:$D$158,'Taškų '!$C$8:$C$158)</f>
        <v>#N/A</v>
      </c>
      <c r="J38" s="144"/>
      <c r="K38" s="135" t="e">
        <f>LOOKUP(J38,'Taškų '!$J$8:$J$158,'Taškų '!$H$8:$H$158)</f>
        <v>#N/A</v>
      </c>
      <c r="L38" s="140" t="e">
        <f t="shared" si="2"/>
        <v>#N/A</v>
      </c>
      <c r="M38" s="141"/>
    </row>
    <row r="39" spans="1:13" ht="12.75">
      <c r="A39" s="137">
        <v>5</v>
      </c>
      <c r="B39" s="138"/>
      <c r="C39" s="139"/>
      <c r="D39" s="140"/>
      <c r="E39" s="141" t="e">
        <f>LOOKUP(D39,'Taškų '!I8:I158,'Taškų '!H8:H158)</f>
        <v>#N/A</v>
      </c>
      <c r="F39" s="142"/>
      <c r="G39" s="135" t="e">
        <f>LOOKUP(F39,'Taškų '!$E$8:$E$158,'Taškų '!$C$8:$C$158)</f>
        <v>#N/A</v>
      </c>
      <c r="H39" s="140"/>
      <c r="I39" s="133" t="e">
        <f>LOOKUP(H39,'Taškų '!$D$8:$D$158,'Taškų '!$C$8:$C$158)</f>
        <v>#N/A</v>
      </c>
      <c r="J39" s="144"/>
      <c r="K39" s="135" t="e">
        <f>LOOKUP(J39,'Taškų '!$J$8:$J$158,'Taškų '!$H$8:$H$158)</f>
        <v>#N/A</v>
      </c>
      <c r="L39" s="140" t="e">
        <f t="shared" si="2"/>
        <v>#N/A</v>
      </c>
      <c r="M39" s="141"/>
    </row>
    <row r="40" spans="1:13" ht="13.5" thickBot="1">
      <c r="A40" s="145">
        <v>6</v>
      </c>
      <c r="B40" s="146"/>
      <c r="C40" s="147"/>
      <c r="D40" s="148"/>
      <c r="E40" s="149" t="e">
        <f>LOOKUP(D40,'Taškų '!I8:I158,'Taškų '!H8:H158)</f>
        <v>#N/A</v>
      </c>
      <c r="F40" s="150"/>
      <c r="G40" s="149" t="e">
        <f>LOOKUP(F40,'Taškų '!$E$8:$E$158,'Taškų '!$C$8:$C$158)</f>
        <v>#N/A</v>
      </c>
      <c r="H40" s="148"/>
      <c r="I40" s="149" t="e">
        <f>LOOKUP(H40,'Taškų '!$D$8:$D$158,'Taškų '!$C$8:$C$158)</f>
        <v>#N/A</v>
      </c>
      <c r="J40" s="152"/>
      <c r="K40" s="135" t="e">
        <f>LOOKUP(J40,'Taškų '!$J$8:$J$158,'Taškų '!$H$8:$H$158)</f>
        <v>#N/A</v>
      </c>
      <c r="L40" s="148" t="e">
        <f t="shared" si="2"/>
        <v>#N/A</v>
      </c>
      <c r="M40" s="149"/>
    </row>
    <row r="41" spans="1:13" ht="13.5" thickBot="1">
      <c r="A41" s="122"/>
      <c r="D41" s="153"/>
      <c r="E41" s="153"/>
      <c r="F41" s="153"/>
      <c r="G41" s="153"/>
      <c r="H41" s="153"/>
      <c r="I41" s="153"/>
      <c r="J41" s="385" t="s">
        <v>13</v>
      </c>
      <c r="K41" s="386"/>
      <c r="L41" s="157" t="e">
        <f>SUM(L35:L39)</f>
        <v>#N/A</v>
      </c>
      <c r="M41" s="158"/>
    </row>
    <row r="42" ht="12.75">
      <c r="A42" s="122"/>
    </row>
    <row r="43" ht="12.75">
      <c r="A43" s="122"/>
    </row>
    <row r="44" spans="1:10" ht="12.75">
      <c r="A44" s="122">
        <v>16</v>
      </c>
      <c r="B44" s="377"/>
      <c r="C44" s="378"/>
      <c r="D44" s="378"/>
      <c r="E44" s="378"/>
      <c r="F44" s="378"/>
      <c r="G44" s="379"/>
      <c r="H44" s="377"/>
      <c r="I44" s="378"/>
      <c r="J44" s="379"/>
    </row>
    <row r="45" ht="13.5" thickBot="1">
      <c r="A45" s="122"/>
    </row>
    <row r="46" spans="1:13" ht="12.75">
      <c r="A46" s="312" t="s">
        <v>7</v>
      </c>
      <c r="B46" s="314" t="s">
        <v>8</v>
      </c>
      <c r="C46" s="316" t="s">
        <v>14</v>
      </c>
      <c r="D46" s="308" t="s">
        <v>4</v>
      </c>
      <c r="E46" s="309"/>
      <c r="F46" s="306" t="s">
        <v>3</v>
      </c>
      <c r="G46" s="307"/>
      <c r="H46" s="308" t="s">
        <v>9</v>
      </c>
      <c r="I46" s="309"/>
      <c r="J46" s="310" t="s">
        <v>5</v>
      </c>
      <c r="K46" s="311"/>
      <c r="L46" s="308" t="s">
        <v>10</v>
      </c>
      <c r="M46" s="309" t="s">
        <v>11</v>
      </c>
    </row>
    <row r="47" spans="1:13" ht="17.25" thickBot="1">
      <c r="A47" s="313"/>
      <c r="B47" s="315"/>
      <c r="C47" s="317"/>
      <c r="D47" s="160" t="s">
        <v>12</v>
      </c>
      <c r="E47" s="161" t="s">
        <v>1</v>
      </c>
      <c r="F47" s="162" t="s">
        <v>12</v>
      </c>
      <c r="G47" s="163" t="s">
        <v>1</v>
      </c>
      <c r="H47" s="160" t="s">
        <v>12</v>
      </c>
      <c r="I47" s="161" t="s">
        <v>1</v>
      </c>
      <c r="J47" s="164" t="s">
        <v>12</v>
      </c>
      <c r="K47" s="163" t="s">
        <v>1</v>
      </c>
      <c r="L47" s="383"/>
      <c r="M47" s="380"/>
    </row>
    <row r="48" spans="1:13" ht="12.75">
      <c r="A48" s="129">
        <v>1</v>
      </c>
      <c r="B48" s="130"/>
      <c r="C48" s="131"/>
      <c r="D48" s="132"/>
      <c r="E48" s="133" t="e">
        <f>LOOKUP(D48,'Taškų '!I8:I158,'Taškų '!H8:H158)</f>
        <v>#N/A</v>
      </c>
      <c r="F48" s="134"/>
      <c r="G48" s="135" t="e">
        <f>LOOKUP(F48,'Taškų '!$E$8:$E$158,'Taškų '!$C$8:$C$18)</f>
        <v>#N/A</v>
      </c>
      <c r="H48" s="132"/>
      <c r="I48" s="133" t="e">
        <f>LOOKUP(H48,'Taškų '!$D$8:$D$158,'Taškų '!$C$8:$C$158)</f>
        <v>#N/A</v>
      </c>
      <c r="J48" s="136"/>
      <c r="K48" s="143" t="e">
        <f>LOOKUP(J48,'Taškų '!$J$8:$J$158,'Taškų '!$H$8:$K$158)</f>
        <v>#N/A</v>
      </c>
      <c r="L48" s="132" t="e">
        <f aca="true" t="shared" si="3" ref="L48:L53">SUM(E48+G48+I48+K48)</f>
        <v>#N/A</v>
      </c>
      <c r="M48" s="133"/>
    </row>
    <row r="49" spans="1:13" ht="12.75">
      <c r="A49" s="137">
        <v>2</v>
      </c>
      <c r="B49" s="138"/>
      <c r="C49" s="139"/>
      <c r="D49" s="140"/>
      <c r="E49" s="141" t="e">
        <f>LOOKUP(D49,'Taškų '!I8:I158,'Taškų '!H8:H158)</f>
        <v>#N/A</v>
      </c>
      <c r="F49" s="142"/>
      <c r="G49" s="135" t="e">
        <f>LOOKUP(F49,'Taškų '!$E$8:$E$158,'Taškų '!$C$8:$C$18)</f>
        <v>#N/A</v>
      </c>
      <c r="H49" s="140"/>
      <c r="I49" s="133" t="e">
        <f>LOOKUP(H49,'Taškų '!$D$8:$D$158,'Taškų '!$C$8:$C$158)</f>
        <v>#N/A</v>
      </c>
      <c r="J49" s="144"/>
      <c r="K49" s="143" t="e">
        <f>LOOKUP(J49,'Taškų '!$J$8:$J$158,'Taškų '!$H$8:$K$158)</f>
        <v>#N/A</v>
      </c>
      <c r="L49" s="140" t="e">
        <f t="shared" si="3"/>
        <v>#N/A</v>
      </c>
      <c r="M49" s="141"/>
    </row>
    <row r="50" spans="1:13" ht="12.75">
      <c r="A50" s="137">
        <v>3</v>
      </c>
      <c r="B50" s="138"/>
      <c r="C50" s="139"/>
      <c r="D50" s="140"/>
      <c r="E50" s="141" t="e">
        <f>LOOKUP(D50,'Taškų '!I8:I158,'Taškų '!H8:H158)</f>
        <v>#N/A</v>
      </c>
      <c r="F50" s="142"/>
      <c r="G50" s="135" t="e">
        <f>LOOKUP(F50,'Taškų '!$E$8:$E$158,'Taškų '!$C$8:$C$18)</f>
        <v>#N/A</v>
      </c>
      <c r="H50" s="140"/>
      <c r="I50" s="133" t="e">
        <f>LOOKUP(H50,'Taškų '!$D$8:$D$158,'Taškų '!$C$8:$C$158)</f>
        <v>#N/A</v>
      </c>
      <c r="J50" s="144"/>
      <c r="K50" s="143" t="e">
        <f>LOOKUP(J50,'Taškų '!$J$8:$J$158,'Taškų '!$H$8:$K$158)</f>
        <v>#N/A</v>
      </c>
      <c r="L50" s="140" t="e">
        <f t="shared" si="3"/>
        <v>#N/A</v>
      </c>
      <c r="M50" s="141"/>
    </row>
    <row r="51" spans="1:13" ht="12.75">
      <c r="A51" s="137">
        <v>4</v>
      </c>
      <c r="B51" s="138"/>
      <c r="C51" s="139"/>
      <c r="D51" s="140"/>
      <c r="E51" s="141" t="e">
        <f>LOOKUP(D51,'Taškų '!I8:I158,'Taškų '!H8:H158)</f>
        <v>#N/A</v>
      </c>
      <c r="F51" s="142"/>
      <c r="G51" s="135" t="e">
        <f>LOOKUP(F51,'Taškų '!$E$8:$E$158,'Taškų '!$C$8:$C$18)</f>
        <v>#N/A</v>
      </c>
      <c r="H51" s="140"/>
      <c r="I51" s="133" t="e">
        <f>LOOKUP(H51,'Taškų '!$D$8:$D$158,'Taškų '!$C$8:$C$158)</f>
        <v>#N/A</v>
      </c>
      <c r="J51" s="144"/>
      <c r="K51" s="143" t="e">
        <f>LOOKUP(J51,'Taškų '!$J$8:$J$158,'Taškų '!$H$8:$K$158)</f>
        <v>#N/A</v>
      </c>
      <c r="L51" s="140" t="e">
        <f t="shared" si="3"/>
        <v>#N/A</v>
      </c>
      <c r="M51" s="141"/>
    </row>
    <row r="52" spans="1:13" ht="12.75">
      <c r="A52" s="137">
        <v>5</v>
      </c>
      <c r="B52" s="138"/>
      <c r="C52" s="139"/>
      <c r="D52" s="140"/>
      <c r="E52" s="141" t="e">
        <f>LOOKUP(D52,'Taškų '!I8:I158,'Taškų '!H8:H158)</f>
        <v>#N/A</v>
      </c>
      <c r="F52" s="142"/>
      <c r="G52" s="135" t="e">
        <f>LOOKUP(F52,'Taškų '!$E$8:$E$158,'Taškų '!$C$8:$C$18)</f>
        <v>#N/A</v>
      </c>
      <c r="H52" s="140"/>
      <c r="I52" s="133" t="e">
        <f>LOOKUP(H52,'Taškų '!$D$8:$D$158,'Taškų '!$C$8:$C$158)</f>
        <v>#N/A</v>
      </c>
      <c r="J52" s="144"/>
      <c r="K52" s="143" t="e">
        <f>LOOKUP(J52,'Taškų '!$J$8:$J$158,'Taškų '!$H$8:$K$158)</f>
        <v>#N/A</v>
      </c>
      <c r="L52" s="140" t="e">
        <f t="shared" si="3"/>
        <v>#N/A</v>
      </c>
      <c r="M52" s="141"/>
    </row>
    <row r="53" spans="1:13" ht="13.5" thickBot="1">
      <c r="A53" s="145">
        <v>6</v>
      </c>
      <c r="B53" s="146"/>
      <c r="C53" s="147"/>
      <c r="D53" s="148"/>
      <c r="E53" s="149" t="e">
        <f>LOOKUP(D53,'Taškų '!I8:I158,'Taškų '!H8:H158)</f>
        <v>#N/A</v>
      </c>
      <c r="F53" s="150"/>
      <c r="G53" s="149" t="e">
        <f>LOOKUP(F53,'Taškų '!$E$8:$E$158,'Taškų '!$C$8:$C$18)</f>
        <v>#N/A</v>
      </c>
      <c r="H53" s="148"/>
      <c r="I53" s="149" t="e">
        <f>LOOKUP(H53,'Taškų '!$D$8:$D$158,'Taškų '!$C$8:$C$158)</f>
        <v>#N/A</v>
      </c>
      <c r="J53" s="152"/>
      <c r="K53" s="143" t="e">
        <f>LOOKUP(J53,'Taškų '!$J$8:$J$158,'Taškų '!$H$8:$K$158)</f>
        <v>#N/A</v>
      </c>
      <c r="L53" s="148" t="e">
        <f t="shared" si="3"/>
        <v>#N/A</v>
      </c>
      <c r="M53" s="149"/>
    </row>
    <row r="54" spans="1:13" ht="13.5" thickBot="1">
      <c r="A54" s="122"/>
      <c r="D54" s="153"/>
      <c r="E54" s="153"/>
      <c r="F54" s="153"/>
      <c r="G54" s="153"/>
      <c r="H54" s="153"/>
      <c r="I54" s="153"/>
      <c r="J54" s="385" t="s">
        <v>13</v>
      </c>
      <c r="K54" s="386"/>
      <c r="L54" s="157" t="e">
        <f>SUM(L48:L52)</f>
        <v>#N/A</v>
      </c>
      <c r="M54" s="158"/>
    </row>
    <row r="55" ht="12.75">
      <c r="A55" s="122"/>
    </row>
    <row r="56" ht="12.75">
      <c r="A56" s="122"/>
    </row>
    <row r="57" spans="1:10" ht="12.75">
      <c r="A57" s="122">
        <v>17</v>
      </c>
      <c r="B57" s="377"/>
      <c r="C57" s="378"/>
      <c r="D57" s="378"/>
      <c r="E57" s="378"/>
      <c r="F57" s="378"/>
      <c r="G57" s="379"/>
      <c r="H57" s="377"/>
      <c r="I57" s="378"/>
      <c r="J57" s="379"/>
    </row>
    <row r="58" ht="13.5" thickBot="1">
      <c r="A58" s="122"/>
    </row>
    <row r="59" spans="1:13" ht="12.75">
      <c r="A59" s="312" t="s">
        <v>7</v>
      </c>
      <c r="B59" s="314" t="s">
        <v>8</v>
      </c>
      <c r="C59" s="316" t="s">
        <v>14</v>
      </c>
      <c r="D59" s="308" t="s">
        <v>4</v>
      </c>
      <c r="E59" s="309"/>
      <c r="F59" s="306" t="s">
        <v>3</v>
      </c>
      <c r="G59" s="307"/>
      <c r="H59" s="308" t="s">
        <v>9</v>
      </c>
      <c r="I59" s="309"/>
      <c r="J59" s="310" t="s">
        <v>5</v>
      </c>
      <c r="K59" s="311"/>
      <c r="L59" s="308" t="s">
        <v>10</v>
      </c>
      <c r="M59" s="309" t="s">
        <v>11</v>
      </c>
    </row>
    <row r="60" spans="1:13" ht="17.25" thickBot="1">
      <c r="A60" s="313"/>
      <c r="B60" s="315"/>
      <c r="C60" s="317"/>
      <c r="D60" s="160" t="s">
        <v>12</v>
      </c>
      <c r="E60" s="161" t="s">
        <v>1</v>
      </c>
      <c r="F60" s="162" t="s">
        <v>12</v>
      </c>
      <c r="G60" s="163" t="s">
        <v>1</v>
      </c>
      <c r="H60" s="160" t="s">
        <v>12</v>
      </c>
      <c r="I60" s="161" t="s">
        <v>1</v>
      </c>
      <c r="J60" s="164" t="s">
        <v>12</v>
      </c>
      <c r="K60" s="163" t="s">
        <v>1</v>
      </c>
      <c r="L60" s="383"/>
      <c r="M60" s="380"/>
    </row>
    <row r="61" spans="1:13" ht="12.75">
      <c r="A61" s="129">
        <v>1</v>
      </c>
      <c r="B61" s="130"/>
      <c r="C61" s="131"/>
      <c r="D61" s="132"/>
      <c r="E61" s="133" t="e">
        <f>LOOKUP(D61,'Taškų '!I8:I158,'Taškų '!H8:H158)</f>
        <v>#N/A</v>
      </c>
      <c r="F61" s="134"/>
      <c r="G61" s="135" t="e">
        <f>LOOKUP(F61,'Taškų '!$E$8:$E$158,'Taškų '!$C$8:$C$158)</f>
        <v>#N/A</v>
      </c>
      <c r="H61" s="132"/>
      <c r="I61" s="133" t="e">
        <f>LOOKUP(H61,'Taškų '!$D$8:$D$158,'Taškų '!$C$8:$C$158)</f>
        <v>#N/A</v>
      </c>
      <c r="J61" s="136"/>
      <c r="K61" s="135" t="e">
        <f>LOOKUP(J61,'Taškų '!$J$8:$J$158,'Taškų '!$H$8:$H$158)</f>
        <v>#N/A</v>
      </c>
      <c r="L61" s="132" t="e">
        <f aca="true" t="shared" si="4" ref="L61:L66">SUM(E61+G61+I61+K61)</f>
        <v>#N/A</v>
      </c>
      <c r="M61" s="133"/>
    </row>
    <row r="62" spans="1:13" ht="12.75">
      <c r="A62" s="137">
        <v>2</v>
      </c>
      <c r="B62" s="138"/>
      <c r="C62" s="139"/>
      <c r="D62" s="140"/>
      <c r="E62" s="141" t="e">
        <f>LOOKUP(D62,'Taškų '!I8:I158,'Taškų '!H8:H158)</f>
        <v>#N/A</v>
      </c>
      <c r="F62" s="142"/>
      <c r="G62" s="135" t="e">
        <f>LOOKUP(F62,'Taškų '!$E$8:$E$158,'Taškų '!$C$8:$C$158)</f>
        <v>#N/A</v>
      </c>
      <c r="H62" s="140"/>
      <c r="I62" s="133" t="e">
        <f>LOOKUP(H62,'Taškų '!$D$8:$D$158,'Taškų '!$C$8:$C$158)</f>
        <v>#N/A</v>
      </c>
      <c r="J62" s="144"/>
      <c r="K62" s="135" t="e">
        <f>LOOKUP(J62,'Taškų '!$J$8:$J$158,'Taškų '!$H$8:$H$158)</f>
        <v>#N/A</v>
      </c>
      <c r="L62" s="140" t="e">
        <f t="shared" si="4"/>
        <v>#N/A</v>
      </c>
      <c r="M62" s="141"/>
    </row>
    <row r="63" spans="1:13" ht="12.75">
      <c r="A63" s="137">
        <v>3</v>
      </c>
      <c r="B63" s="138"/>
      <c r="C63" s="139"/>
      <c r="D63" s="140"/>
      <c r="E63" s="133" t="e">
        <f>LOOKUP(D63,'Taškų '!I8:I158,'Taškų '!H8:H158)</f>
        <v>#N/A</v>
      </c>
      <c r="F63" s="142"/>
      <c r="G63" s="135" t="e">
        <f>LOOKUP(F63,'Taškų '!$E$8:$E$158,'Taškų '!$C$8:$C$158)</f>
        <v>#N/A</v>
      </c>
      <c r="H63" s="140"/>
      <c r="I63" s="133" t="e">
        <f>LOOKUP(H63,'Taškų '!$D$8:$D$158,'Taškų '!$C$8:$C$158)</f>
        <v>#N/A</v>
      </c>
      <c r="J63" s="144"/>
      <c r="K63" s="135" t="e">
        <f>LOOKUP(J63,'Taškų '!$J$8:$J$158,'Taškų '!$H$8:$H$158)</f>
        <v>#N/A</v>
      </c>
      <c r="L63" s="140" t="e">
        <f t="shared" si="4"/>
        <v>#N/A</v>
      </c>
      <c r="M63" s="141"/>
    </row>
    <row r="64" spans="1:13" ht="12.75">
      <c r="A64" s="137">
        <v>4</v>
      </c>
      <c r="B64" s="138"/>
      <c r="C64" s="139"/>
      <c r="D64" s="140"/>
      <c r="E64" s="141" t="e">
        <f>LOOKUP(D64,'Taškų '!I8:I158,'Taškų '!H8:H158)</f>
        <v>#N/A</v>
      </c>
      <c r="F64" s="142"/>
      <c r="G64" s="135" t="e">
        <f>LOOKUP(F64,'Taškų '!$E$8:$E$158,'Taškų '!$C$8:$C$158)</f>
        <v>#N/A</v>
      </c>
      <c r="H64" s="140"/>
      <c r="I64" s="133" t="e">
        <f>LOOKUP(H64,'Taškų '!$D$8:$D$158,'Taškų '!$C$8:$C$158)</f>
        <v>#N/A</v>
      </c>
      <c r="J64" s="144"/>
      <c r="K64" s="135" t="e">
        <f>LOOKUP(J64,'Taškų '!$J$8:$J$158,'Taškų '!$H$8:$H$158)</f>
        <v>#N/A</v>
      </c>
      <c r="L64" s="140" t="e">
        <f t="shared" si="4"/>
        <v>#N/A</v>
      </c>
      <c r="M64" s="141"/>
    </row>
    <row r="65" spans="1:13" ht="12.75">
      <c r="A65" s="137">
        <v>5</v>
      </c>
      <c r="B65" s="138"/>
      <c r="C65" s="139"/>
      <c r="D65" s="140"/>
      <c r="E65" s="141" t="e">
        <f>LOOKUP(D65,'Taškų '!I8:I158,'Taškų '!H8:H158)</f>
        <v>#N/A</v>
      </c>
      <c r="F65" s="142"/>
      <c r="G65" s="135" t="e">
        <f>LOOKUP(F65,'Taškų '!$E$8:$E$158,'Taškų '!$C$8:$C$158)</f>
        <v>#N/A</v>
      </c>
      <c r="H65" s="140"/>
      <c r="I65" s="133" t="e">
        <f>LOOKUP(H65,'Taškų '!$D$8:$D$158,'Taškų '!$C$8:$C$158)</f>
        <v>#N/A</v>
      </c>
      <c r="J65" s="144"/>
      <c r="K65" s="135" t="e">
        <f>LOOKUP(J65,'Taškų '!$J$8:$J$158,'Taškų '!$H$8:$H$158)</f>
        <v>#N/A</v>
      </c>
      <c r="L65" s="140" t="e">
        <f t="shared" si="4"/>
        <v>#N/A</v>
      </c>
      <c r="M65" s="141"/>
    </row>
    <row r="66" spans="1:13" ht="13.5" thickBot="1">
      <c r="A66" s="145">
        <v>6</v>
      </c>
      <c r="B66" s="146"/>
      <c r="C66" s="147"/>
      <c r="D66" s="148"/>
      <c r="E66" s="149" t="e">
        <f>LOOKUP(D66,'Taškų '!I8:I158,'Taškų '!H8:H158)</f>
        <v>#N/A</v>
      </c>
      <c r="F66" s="150"/>
      <c r="G66" s="149" t="e">
        <f>LOOKUP(F66,'Taškų '!$E$8:$E$158,'Taškų '!$C$8:$C$158)</f>
        <v>#N/A</v>
      </c>
      <c r="H66" s="148"/>
      <c r="I66" s="149" t="e">
        <f>LOOKUP(H66,'Taškų '!$D$8:$D$158,'Taškų '!$C$8:$C$158)</f>
        <v>#N/A</v>
      </c>
      <c r="J66" s="152"/>
      <c r="K66" s="135" t="e">
        <f>LOOKUP(J66,'Taškų '!$J$8:$J$158,'Taškų '!$H$8:$H$158)</f>
        <v>#N/A</v>
      </c>
      <c r="L66" s="148" t="e">
        <f t="shared" si="4"/>
        <v>#N/A</v>
      </c>
      <c r="M66" s="149"/>
    </row>
    <row r="67" spans="1:13" ht="13.5" thickBot="1">
      <c r="A67" s="122"/>
      <c r="D67" s="153"/>
      <c r="E67" s="153"/>
      <c r="F67" s="153"/>
      <c r="G67" s="153"/>
      <c r="H67" s="153"/>
      <c r="I67" s="153"/>
      <c r="J67" s="385" t="s">
        <v>13</v>
      </c>
      <c r="K67" s="386"/>
      <c r="L67" s="157" t="e">
        <f>SUM(L61:L65)</f>
        <v>#N/A</v>
      </c>
      <c r="M67" s="158"/>
    </row>
    <row r="68" ht="12.75">
      <c r="A68" s="122"/>
    </row>
    <row r="69" ht="12.75">
      <c r="A69" s="122"/>
    </row>
    <row r="70" spans="1:10" ht="12.75">
      <c r="A70" s="122">
        <v>18</v>
      </c>
      <c r="B70" s="377"/>
      <c r="C70" s="378"/>
      <c r="D70" s="378"/>
      <c r="E70" s="378"/>
      <c r="F70" s="378"/>
      <c r="G70" s="379"/>
      <c r="H70" s="377"/>
      <c r="I70" s="378"/>
      <c r="J70" s="379"/>
    </row>
    <row r="71" ht="13.5" thickBot="1">
      <c r="A71" s="122"/>
    </row>
    <row r="72" spans="1:13" ht="12.75">
      <c r="A72" s="312" t="s">
        <v>7</v>
      </c>
      <c r="B72" s="314" t="s">
        <v>8</v>
      </c>
      <c r="C72" s="316" t="s">
        <v>14</v>
      </c>
      <c r="D72" s="308" t="s">
        <v>4</v>
      </c>
      <c r="E72" s="309"/>
      <c r="F72" s="306" t="s">
        <v>3</v>
      </c>
      <c r="G72" s="307"/>
      <c r="H72" s="308" t="s">
        <v>9</v>
      </c>
      <c r="I72" s="309"/>
      <c r="J72" s="310" t="s">
        <v>5</v>
      </c>
      <c r="K72" s="311"/>
      <c r="L72" s="308" t="s">
        <v>10</v>
      </c>
      <c r="M72" s="309" t="s">
        <v>11</v>
      </c>
    </row>
    <row r="73" spans="1:13" ht="17.25" thickBot="1">
      <c r="A73" s="313"/>
      <c r="B73" s="315"/>
      <c r="C73" s="317"/>
      <c r="D73" s="160" t="s">
        <v>12</v>
      </c>
      <c r="E73" s="161" t="s">
        <v>1</v>
      </c>
      <c r="F73" s="162" t="s">
        <v>12</v>
      </c>
      <c r="G73" s="163" t="s">
        <v>1</v>
      </c>
      <c r="H73" s="160" t="s">
        <v>12</v>
      </c>
      <c r="I73" s="161" t="s">
        <v>1</v>
      </c>
      <c r="J73" s="164" t="s">
        <v>12</v>
      </c>
      <c r="K73" s="163" t="s">
        <v>1</v>
      </c>
      <c r="L73" s="383"/>
      <c r="M73" s="380"/>
    </row>
    <row r="74" spans="1:13" ht="12.75">
      <c r="A74" s="129">
        <v>1</v>
      </c>
      <c r="B74" s="130"/>
      <c r="C74" s="131"/>
      <c r="D74" s="132"/>
      <c r="E74" s="133" t="e">
        <f>LOOKUP(D74,'Taškų '!I8:I158,'Taškų '!H8:H158)</f>
        <v>#N/A</v>
      </c>
      <c r="F74" s="134"/>
      <c r="G74" s="135" t="e">
        <f>LOOKUP(F74,'Taškų '!$E$8:$E$158,'Taškų '!$C$8:$C$158)</f>
        <v>#N/A</v>
      </c>
      <c r="H74" s="132"/>
      <c r="I74" s="133" t="e">
        <f>LOOKUP(H74,'Taškų '!$D$8:$D$158,'Taškų '!$C$8:$C$158)</f>
        <v>#N/A</v>
      </c>
      <c r="J74" s="136"/>
      <c r="K74" s="135" t="e">
        <f>LOOKUP(J74,'Taškų '!$J$8:$J$158,'Taškų '!$H$8:$H$158)</f>
        <v>#N/A</v>
      </c>
      <c r="L74" s="132" t="e">
        <f aca="true" t="shared" si="5" ref="L74:L79">SUM(E74+G74+I74+K74)</f>
        <v>#N/A</v>
      </c>
      <c r="M74" s="133"/>
    </row>
    <row r="75" spans="1:13" ht="12.75">
      <c r="A75" s="137">
        <v>2</v>
      </c>
      <c r="B75" s="138"/>
      <c r="C75" s="139"/>
      <c r="D75" s="140"/>
      <c r="E75" s="141" t="e">
        <f>LOOKUP(D75,'Taškų '!I8:I158,'Taškų '!H8:H158)</f>
        <v>#N/A</v>
      </c>
      <c r="F75" s="142"/>
      <c r="G75" s="135" t="e">
        <f>LOOKUP(F75,'Taškų '!$E$8:$E$158,'Taškų '!$C$8:$C$158)</f>
        <v>#N/A</v>
      </c>
      <c r="H75" s="140"/>
      <c r="I75" s="133" t="e">
        <f>LOOKUP(H75,'Taškų '!$D$8:$D$158,'Taškų '!$C$8:$C$158)</f>
        <v>#N/A</v>
      </c>
      <c r="J75" s="144"/>
      <c r="K75" s="135" t="e">
        <f>LOOKUP(J75,'Taškų '!$J$8:$J$158,'Taškų '!$H$8:$H$158)</f>
        <v>#N/A</v>
      </c>
      <c r="L75" s="140" t="e">
        <f t="shared" si="5"/>
        <v>#N/A</v>
      </c>
      <c r="M75" s="141"/>
    </row>
    <row r="76" spans="1:13" ht="12.75">
      <c r="A76" s="137">
        <v>3</v>
      </c>
      <c r="B76" s="138"/>
      <c r="C76" s="139"/>
      <c r="D76" s="140"/>
      <c r="E76" s="141" t="e">
        <f>LOOKUP(D76,'Taškų '!I8:I158,'Taškų '!H8:H158)</f>
        <v>#N/A</v>
      </c>
      <c r="F76" s="142"/>
      <c r="G76" s="135" t="e">
        <f>LOOKUP(F76,'Taškų '!$E$8:$E$158,'Taškų '!$C$8:$C$158)</f>
        <v>#N/A</v>
      </c>
      <c r="H76" s="140"/>
      <c r="I76" s="133" t="e">
        <f>LOOKUP(H76,'Taškų '!$D$8:$D$158,'Taškų '!$C$8:$C$158)</f>
        <v>#N/A</v>
      </c>
      <c r="J76" s="144"/>
      <c r="K76" s="135" t="e">
        <f>LOOKUP(J76,'Taškų '!$J$8:$J$158,'Taškų '!$H$8:$H$158)</f>
        <v>#N/A</v>
      </c>
      <c r="L76" s="140" t="e">
        <f t="shared" si="5"/>
        <v>#N/A</v>
      </c>
      <c r="M76" s="141"/>
    </row>
    <row r="77" spans="1:13" ht="12.75">
      <c r="A77" s="137">
        <v>4</v>
      </c>
      <c r="B77" s="138"/>
      <c r="C77" s="139"/>
      <c r="D77" s="140"/>
      <c r="E77" s="141" t="e">
        <f>LOOKUP(D77,'Taškų '!I8:I158,'Taškų '!H8:H158)</f>
        <v>#N/A</v>
      </c>
      <c r="F77" s="142"/>
      <c r="G77" s="135" t="e">
        <f>LOOKUP(F77,'Taškų '!$E$8:$E$158,'Taškų '!$C$8:$C$158)</f>
        <v>#N/A</v>
      </c>
      <c r="H77" s="140"/>
      <c r="I77" s="133" t="e">
        <f>LOOKUP(H77,'Taškų '!$D$8:$D$158,'Taškų '!$C$8:$C$158)</f>
        <v>#N/A</v>
      </c>
      <c r="J77" s="144"/>
      <c r="K77" s="135" t="e">
        <f>LOOKUP(J77,'Taškų '!$J$8:$J$158,'Taškų '!$H$8:$H$158)</f>
        <v>#N/A</v>
      </c>
      <c r="L77" s="140" t="e">
        <f t="shared" si="5"/>
        <v>#N/A</v>
      </c>
      <c r="M77" s="141"/>
    </row>
    <row r="78" spans="1:13" ht="12.75">
      <c r="A78" s="137">
        <v>5</v>
      </c>
      <c r="B78" s="138"/>
      <c r="C78" s="139"/>
      <c r="D78" s="140"/>
      <c r="E78" s="141" t="e">
        <f>LOOKUP(D78,'Taškų '!I8:I158,'Taškų '!H8:H158)</f>
        <v>#N/A</v>
      </c>
      <c r="F78" s="142"/>
      <c r="G78" s="135" t="e">
        <f>LOOKUP(F78,'Taškų '!$E$8:$E$158,'Taškų '!$C$8:$C$158)</f>
        <v>#N/A</v>
      </c>
      <c r="H78" s="140"/>
      <c r="I78" s="133" t="e">
        <f>LOOKUP(H78,'Taškų '!$D$8:$D$158,'Taškų '!$C$8:$C$158)</f>
        <v>#N/A</v>
      </c>
      <c r="J78" s="144"/>
      <c r="K78" s="135" t="e">
        <f>LOOKUP(J78,'Taškų '!$J$8:$J$158,'Taškų '!$H$8:$H$158)</f>
        <v>#N/A</v>
      </c>
      <c r="L78" s="140" t="e">
        <f t="shared" si="5"/>
        <v>#N/A</v>
      </c>
      <c r="M78" s="141"/>
    </row>
    <row r="79" spans="1:13" ht="13.5" thickBot="1">
      <c r="A79" s="145">
        <v>6</v>
      </c>
      <c r="B79" s="146"/>
      <c r="C79" s="147"/>
      <c r="D79" s="148"/>
      <c r="E79" s="149" t="e">
        <f>LOOKUP(D79,'Taškų '!I8:I158,'Taškų '!H8:H158)</f>
        <v>#N/A</v>
      </c>
      <c r="F79" s="150"/>
      <c r="G79" s="149" t="e">
        <f>LOOKUP(F79,'Taškų '!$E$8:$E$158,'Taškų '!$C$8:$C$158)</f>
        <v>#N/A</v>
      </c>
      <c r="H79" s="148"/>
      <c r="I79" s="149" t="e">
        <f>LOOKUP(H79,'Taškų '!$D$8:$D$158,'Taškų '!$C$8:$C$158)</f>
        <v>#N/A</v>
      </c>
      <c r="J79" s="152"/>
      <c r="K79" s="135" t="e">
        <f>LOOKUP(J79,'Taškų '!$J$8:$J$158,'Taškų '!$H$8:$H$158)</f>
        <v>#N/A</v>
      </c>
      <c r="L79" s="148" t="e">
        <f t="shared" si="5"/>
        <v>#N/A</v>
      </c>
      <c r="M79" s="149"/>
    </row>
    <row r="80" spans="1:13" ht="13.5" thickBot="1">
      <c r="A80" s="122"/>
      <c r="D80" s="153"/>
      <c r="E80" s="153"/>
      <c r="F80" s="153"/>
      <c r="G80" s="153"/>
      <c r="H80" s="153"/>
      <c r="I80" s="153"/>
      <c r="J80" s="385" t="s">
        <v>13</v>
      </c>
      <c r="K80" s="386"/>
      <c r="L80" s="157" t="e">
        <f>SUM(L74:L78)</f>
        <v>#N/A</v>
      </c>
      <c r="M80" s="158"/>
    </row>
    <row r="81" ht="12.75">
      <c r="A81" s="122"/>
    </row>
    <row r="82" ht="12.75">
      <c r="A82" s="122"/>
    </row>
    <row r="83" spans="1:10" ht="12.75">
      <c r="A83" s="122">
        <v>19</v>
      </c>
      <c r="B83" s="377"/>
      <c r="C83" s="378"/>
      <c r="D83" s="378"/>
      <c r="E83" s="378"/>
      <c r="F83" s="378"/>
      <c r="G83" s="379"/>
      <c r="H83" s="377"/>
      <c r="I83" s="378"/>
      <c r="J83" s="379"/>
    </row>
    <row r="84" ht="13.5" thickBot="1">
      <c r="A84" s="122"/>
    </row>
    <row r="85" spans="1:13" ht="12.75">
      <c r="A85" s="312" t="s">
        <v>7</v>
      </c>
      <c r="B85" s="314" t="s">
        <v>8</v>
      </c>
      <c r="C85" s="316" t="s">
        <v>14</v>
      </c>
      <c r="D85" s="308" t="s">
        <v>4</v>
      </c>
      <c r="E85" s="309"/>
      <c r="F85" s="306" t="s">
        <v>3</v>
      </c>
      <c r="G85" s="307"/>
      <c r="H85" s="308" t="s">
        <v>9</v>
      </c>
      <c r="I85" s="309"/>
      <c r="J85" s="310" t="s">
        <v>5</v>
      </c>
      <c r="K85" s="311"/>
      <c r="L85" s="308" t="s">
        <v>10</v>
      </c>
      <c r="M85" s="309" t="s">
        <v>11</v>
      </c>
    </row>
    <row r="86" spans="1:13" ht="17.25" thickBot="1">
      <c r="A86" s="313"/>
      <c r="B86" s="315"/>
      <c r="C86" s="317"/>
      <c r="D86" s="160" t="s">
        <v>12</v>
      </c>
      <c r="E86" s="161" t="s">
        <v>1</v>
      </c>
      <c r="F86" s="162" t="s">
        <v>12</v>
      </c>
      <c r="G86" s="163" t="s">
        <v>1</v>
      </c>
      <c r="H86" s="160" t="s">
        <v>12</v>
      </c>
      <c r="I86" s="161" t="s">
        <v>1</v>
      </c>
      <c r="J86" s="164" t="s">
        <v>12</v>
      </c>
      <c r="K86" s="163" t="s">
        <v>1</v>
      </c>
      <c r="L86" s="383"/>
      <c r="M86" s="380"/>
    </row>
    <row r="87" spans="1:13" ht="12.75">
      <c r="A87" s="129">
        <v>1</v>
      </c>
      <c r="B87" s="130"/>
      <c r="C87" s="131"/>
      <c r="D87" s="132"/>
      <c r="E87" s="133" t="e">
        <f>LOOKUP(D87,'Taškų '!I8:I158,'Taškų '!H8:H158)</f>
        <v>#N/A</v>
      </c>
      <c r="F87" s="134"/>
      <c r="G87" s="135" t="e">
        <f>LOOKUP(F87,'Taškų '!$E$8:$E$158,'Taškų '!$C$8:$C$158)</f>
        <v>#N/A</v>
      </c>
      <c r="H87" s="132"/>
      <c r="I87" s="133" t="e">
        <f>LOOKUP(H87,'Taškų '!$D$8:$D$158,'Taškų '!$C$8:$C$158)</f>
        <v>#N/A</v>
      </c>
      <c r="J87" s="136"/>
      <c r="K87" s="135" t="e">
        <f>LOOKUP(J87,'Taškų '!$J$8:$J$158,'Taškų '!$H$8:$H$158)</f>
        <v>#N/A</v>
      </c>
      <c r="L87" s="132" t="e">
        <f aca="true" t="shared" si="6" ref="L87:L92">SUM(E87+G87+I87+K87)</f>
        <v>#N/A</v>
      </c>
      <c r="M87" s="133"/>
    </row>
    <row r="88" spans="1:13" ht="12.75">
      <c r="A88" s="137">
        <v>2</v>
      </c>
      <c r="B88" s="138"/>
      <c r="C88" s="139"/>
      <c r="D88" s="140"/>
      <c r="E88" s="141" t="e">
        <f>LOOKUP(D88,'Taškų '!I8:I158,'Taškų '!H8:H158)</f>
        <v>#N/A</v>
      </c>
      <c r="F88" s="142"/>
      <c r="G88" s="135" t="e">
        <f>LOOKUP(F88,'Taškų '!$E$8:$E$158,'Taškų '!$C$8:$C$158)</f>
        <v>#N/A</v>
      </c>
      <c r="H88" s="140"/>
      <c r="I88" s="133" t="e">
        <f>LOOKUP(H88,'Taškų '!$D$8:$D$158,'Taškų '!$C$8:$C$158)</f>
        <v>#N/A</v>
      </c>
      <c r="J88" s="144"/>
      <c r="K88" s="135" t="e">
        <f>LOOKUP(J88,'Taškų '!$J$8:$J$158,'Taškų '!$H$8:$H$158)</f>
        <v>#N/A</v>
      </c>
      <c r="L88" s="140" t="e">
        <f t="shared" si="6"/>
        <v>#N/A</v>
      </c>
      <c r="M88" s="141"/>
    </row>
    <row r="89" spans="1:13" ht="12.75">
      <c r="A89" s="137">
        <v>3</v>
      </c>
      <c r="B89" s="138"/>
      <c r="C89" s="139"/>
      <c r="D89" s="140"/>
      <c r="E89" s="141" t="e">
        <f>LOOKUP(D89,'Taškų '!I8:I158,'Taškų '!H8:H158)</f>
        <v>#N/A</v>
      </c>
      <c r="F89" s="142"/>
      <c r="G89" s="135" t="e">
        <f>LOOKUP(F89,'Taškų '!$E$8:$E$158,'Taškų '!$C$8:$C$158)</f>
        <v>#N/A</v>
      </c>
      <c r="H89" s="140"/>
      <c r="I89" s="133" t="e">
        <f>LOOKUP(H89,'Taškų '!$D$8:$D$158,'Taškų '!$C$8:$C$158)</f>
        <v>#N/A</v>
      </c>
      <c r="J89" s="144"/>
      <c r="K89" s="135" t="e">
        <f>LOOKUP(J89,'Taškų '!$J$8:$J$158,'Taškų '!$H$8:$H$158)</f>
        <v>#N/A</v>
      </c>
      <c r="L89" s="140" t="e">
        <f t="shared" si="6"/>
        <v>#N/A</v>
      </c>
      <c r="M89" s="141"/>
    </row>
    <row r="90" spans="1:13" ht="12.75">
      <c r="A90" s="137">
        <v>4</v>
      </c>
      <c r="B90" s="138"/>
      <c r="C90" s="139"/>
      <c r="D90" s="140"/>
      <c r="E90" s="141" t="e">
        <f>LOOKUP(D90,'Taškų '!I8:I158,'Taškų '!H8:H158)</f>
        <v>#N/A</v>
      </c>
      <c r="F90" s="142"/>
      <c r="G90" s="135" t="e">
        <f>LOOKUP(F90,'Taškų '!$E$8:$E$158,'Taškų '!$C$8:$C$158)</f>
        <v>#N/A</v>
      </c>
      <c r="H90" s="140"/>
      <c r="I90" s="133" t="e">
        <f>LOOKUP(H90,'Taškų '!$D$8:$D$158,'Taškų '!$C$8:$C$158)</f>
        <v>#N/A</v>
      </c>
      <c r="J90" s="144"/>
      <c r="K90" s="135" t="e">
        <f>LOOKUP(J90,'Taškų '!$J$8:$J$158,'Taškų '!$H$8:$H$158)</f>
        <v>#N/A</v>
      </c>
      <c r="L90" s="140" t="e">
        <f t="shared" si="6"/>
        <v>#N/A</v>
      </c>
      <c r="M90" s="141"/>
    </row>
    <row r="91" spans="1:13" ht="12.75">
      <c r="A91" s="137">
        <v>5</v>
      </c>
      <c r="B91" s="138"/>
      <c r="C91" s="139"/>
      <c r="D91" s="140"/>
      <c r="E91" s="141" t="e">
        <f>LOOKUP(D91,'Taškų '!I8:I158,'Taškų '!H8:H158)</f>
        <v>#N/A</v>
      </c>
      <c r="F91" s="142"/>
      <c r="G91" s="135" t="e">
        <f>LOOKUP(F91,'Taškų '!$E$8:$E$158,'Taškų '!$C$8:$C$158)</f>
        <v>#N/A</v>
      </c>
      <c r="H91" s="140"/>
      <c r="I91" s="133" t="e">
        <f>LOOKUP(H91,'Taškų '!$D$8:$D$158,'Taškų '!$C$8:$C$158)</f>
        <v>#N/A</v>
      </c>
      <c r="J91" s="144"/>
      <c r="K91" s="135" t="e">
        <f>LOOKUP(J91,'Taškų '!$J$8:$J$158,'Taškų '!$H$8:$H$158)</f>
        <v>#N/A</v>
      </c>
      <c r="L91" s="140" t="e">
        <f t="shared" si="6"/>
        <v>#N/A</v>
      </c>
      <c r="M91" s="141"/>
    </row>
    <row r="92" spans="1:13" ht="13.5" thickBot="1">
      <c r="A92" s="145">
        <v>6</v>
      </c>
      <c r="B92" s="146"/>
      <c r="C92" s="147"/>
      <c r="D92" s="148"/>
      <c r="E92" s="149" t="e">
        <f>LOOKUP(D92,'Taškų '!I8:I158,'Taškų '!H8:H158)</f>
        <v>#N/A</v>
      </c>
      <c r="F92" s="150"/>
      <c r="G92" s="149" t="e">
        <f>LOOKUP(F92,'Taškų '!$E$8:$E$158,'Taškų '!$C$8:$C$158)</f>
        <v>#N/A</v>
      </c>
      <c r="H92" s="148"/>
      <c r="I92" s="149" t="e">
        <f>LOOKUP(H92,'Taškų '!$D$8:$D$158,'Taškų '!$C$8:$C$158)</f>
        <v>#N/A</v>
      </c>
      <c r="J92" s="152"/>
      <c r="K92" s="135" t="e">
        <f>LOOKUP(J92,'Taškų '!$J$8:$J$158,'Taškų '!$H$8:$H$158)</f>
        <v>#N/A</v>
      </c>
      <c r="L92" s="148" t="e">
        <f t="shared" si="6"/>
        <v>#N/A</v>
      </c>
      <c r="M92" s="149"/>
    </row>
    <row r="93" spans="1:13" ht="13.5" thickBot="1">
      <c r="A93" s="122"/>
      <c r="D93" s="153"/>
      <c r="E93" s="153"/>
      <c r="F93" s="153"/>
      <c r="G93" s="153"/>
      <c r="H93" s="153"/>
      <c r="I93" s="153"/>
      <c r="J93" s="385" t="s">
        <v>13</v>
      </c>
      <c r="K93" s="386"/>
      <c r="L93" s="157" t="e">
        <f>SUM(L87:L91)</f>
        <v>#N/A</v>
      </c>
      <c r="M93" s="158"/>
    </row>
    <row r="94" ht="12.75">
      <c r="A94" s="122"/>
    </row>
    <row r="95" ht="12.75">
      <c r="A95" s="122"/>
    </row>
    <row r="96" spans="1:10" ht="12.75">
      <c r="A96" s="122">
        <v>20</v>
      </c>
      <c r="B96" s="377"/>
      <c r="C96" s="378"/>
      <c r="D96" s="378"/>
      <c r="E96" s="378"/>
      <c r="F96" s="378"/>
      <c r="G96" s="379"/>
      <c r="H96" s="377"/>
      <c r="I96" s="378"/>
      <c r="J96" s="379"/>
    </row>
    <row r="97" ht="13.5" thickBot="1">
      <c r="A97" s="122"/>
    </row>
    <row r="98" spans="1:13" ht="12.75">
      <c r="A98" s="387" t="s">
        <v>7</v>
      </c>
      <c r="B98" s="389" t="s">
        <v>8</v>
      </c>
      <c r="C98" s="391" t="s">
        <v>14</v>
      </c>
      <c r="D98" s="393" t="s">
        <v>4</v>
      </c>
      <c r="E98" s="394"/>
      <c r="F98" s="396" t="s">
        <v>3</v>
      </c>
      <c r="G98" s="397"/>
      <c r="H98" s="393" t="s">
        <v>9</v>
      </c>
      <c r="I98" s="394"/>
      <c r="J98" s="398" t="s">
        <v>5</v>
      </c>
      <c r="K98" s="399"/>
      <c r="L98" s="393" t="s">
        <v>10</v>
      </c>
      <c r="M98" s="394" t="s">
        <v>11</v>
      </c>
    </row>
    <row r="99" spans="1:13" ht="17.25" thickBot="1">
      <c r="A99" s="388"/>
      <c r="B99" s="390"/>
      <c r="C99" s="392"/>
      <c r="D99" s="124" t="s">
        <v>12</v>
      </c>
      <c r="E99" s="125" t="s">
        <v>1</v>
      </c>
      <c r="F99" s="126" t="s">
        <v>12</v>
      </c>
      <c r="G99" s="127" t="s">
        <v>1</v>
      </c>
      <c r="H99" s="124" t="s">
        <v>12</v>
      </c>
      <c r="I99" s="125" t="s">
        <v>1</v>
      </c>
      <c r="J99" s="128" t="s">
        <v>12</v>
      </c>
      <c r="K99" s="127" t="s">
        <v>1</v>
      </c>
      <c r="L99" s="400"/>
      <c r="M99" s="395"/>
    </row>
    <row r="100" spans="1:13" ht="12.75">
      <c r="A100" s="129">
        <v>1</v>
      </c>
      <c r="B100" s="130"/>
      <c r="C100" s="131"/>
      <c r="D100" s="132"/>
      <c r="E100" s="133" t="e">
        <f>LOOKUP(D100,'Taškų '!I8:I158,'Taškų '!H8:H158)</f>
        <v>#N/A</v>
      </c>
      <c r="F100" s="134"/>
      <c r="G100" s="135" t="e">
        <f>LOOKUP(F100,'Taškų '!$E$8:$E$158,'Taškų '!$C$8:$C$158)</f>
        <v>#N/A</v>
      </c>
      <c r="H100" s="132"/>
      <c r="I100" s="133" t="e">
        <f>LOOKUP(H100,'Taškų '!$D$8:$D$158,'Taškų '!$C$8:$C$158)</f>
        <v>#N/A</v>
      </c>
      <c r="J100" s="136"/>
      <c r="K100" s="135" t="e">
        <f>LOOKUP(J100,'Taškų '!$J$8:$J$158,'Taškų '!$H$8:$H$158)</f>
        <v>#N/A</v>
      </c>
      <c r="L100" s="132" t="e">
        <f aca="true" t="shared" si="7" ref="L100:L105">SUM(E100+G100+I100+K100)</f>
        <v>#N/A</v>
      </c>
      <c r="M100" s="133"/>
    </row>
    <row r="101" spans="1:13" ht="12.75">
      <c r="A101" s="137">
        <v>2</v>
      </c>
      <c r="B101" s="138"/>
      <c r="C101" s="139"/>
      <c r="D101" s="140"/>
      <c r="E101" s="141" t="e">
        <f>LOOKUP(D101,'Taškų '!I8:I158,'Taškų '!H8:H158)</f>
        <v>#N/A</v>
      </c>
      <c r="F101" s="142"/>
      <c r="G101" s="135" t="e">
        <f>LOOKUP(F101,'Taškų '!$E$8:$E$158,'Taškų '!$C$8:$C$158)</f>
        <v>#N/A</v>
      </c>
      <c r="H101" s="140"/>
      <c r="I101" s="133" t="e">
        <f>LOOKUP(H101,'Taškų '!$D$8:$D$158,'Taškų '!$C$8:$C$158)</f>
        <v>#N/A</v>
      </c>
      <c r="J101" s="144"/>
      <c r="K101" s="135" t="e">
        <f>LOOKUP(J101,'Taškų '!$J$8:$J$158,'Taškų '!$H$8:$H$158)</f>
        <v>#N/A</v>
      </c>
      <c r="L101" s="140" t="e">
        <f t="shared" si="7"/>
        <v>#N/A</v>
      </c>
      <c r="M101" s="141"/>
    </row>
    <row r="102" spans="1:13" ht="12.75">
      <c r="A102" s="137">
        <v>3</v>
      </c>
      <c r="B102" s="138"/>
      <c r="C102" s="139"/>
      <c r="D102" s="140"/>
      <c r="E102" s="141" t="e">
        <f>LOOKUP(D102,'Taškų '!I8:I158,'Taškų '!H8:H158)</f>
        <v>#N/A</v>
      </c>
      <c r="F102" s="142"/>
      <c r="G102" s="135" t="e">
        <f>LOOKUP(F102,'Taškų '!$E$8:$E$158,'Taškų '!$C$8:$C$158)</f>
        <v>#N/A</v>
      </c>
      <c r="H102" s="140"/>
      <c r="I102" s="133" t="e">
        <f>LOOKUP(H102,'Taškų '!$D$8:$D$158,'Taškų '!$C$8:$C$158)</f>
        <v>#N/A</v>
      </c>
      <c r="J102" s="144"/>
      <c r="K102" s="135" t="e">
        <f>LOOKUP(J102,'Taškų '!$J$8:$J$158,'Taškų '!$H$8:$H$158)</f>
        <v>#N/A</v>
      </c>
      <c r="L102" s="140" t="e">
        <f t="shared" si="7"/>
        <v>#N/A</v>
      </c>
      <c r="M102" s="141"/>
    </row>
    <row r="103" spans="1:13" ht="12.75">
      <c r="A103" s="137">
        <v>4</v>
      </c>
      <c r="B103" s="138"/>
      <c r="C103" s="139"/>
      <c r="D103" s="140"/>
      <c r="E103" s="141" t="e">
        <f>LOOKUP(D103,'Taškų '!I8:I158,'Taškų '!H8:H158)</f>
        <v>#N/A</v>
      </c>
      <c r="F103" s="142"/>
      <c r="G103" s="135" t="e">
        <f>LOOKUP(F103,'Taškų '!$E$8:$E$158,'Taškų '!$C$8:$C$158)</f>
        <v>#N/A</v>
      </c>
      <c r="H103" s="140"/>
      <c r="I103" s="133" t="e">
        <f>LOOKUP(H103,'Taškų '!$D$8:$D$158,'Taškų '!$C$8:$C$158)</f>
        <v>#N/A</v>
      </c>
      <c r="J103" s="144"/>
      <c r="K103" s="135" t="e">
        <f>LOOKUP(J103,'Taškų '!$J$8:$J$158,'Taškų '!$H$8:$H$158)</f>
        <v>#N/A</v>
      </c>
      <c r="L103" s="140" t="e">
        <f t="shared" si="7"/>
        <v>#N/A</v>
      </c>
      <c r="M103" s="141"/>
    </row>
    <row r="104" spans="1:13" ht="12.75">
      <c r="A104" s="137">
        <v>5</v>
      </c>
      <c r="B104" s="138"/>
      <c r="C104" s="139"/>
      <c r="D104" s="140"/>
      <c r="E104" s="141" t="e">
        <f>LOOKUP(D104,'Taškų '!I8:I158,'Taškų '!H8:H158)</f>
        <v>#N/A</v>
      </c>
      <c r="F104" s="142"/>
      <c r="G104" s="135" t="e">
        <f>LOOKUP(F104,'Taškų '!$E$8:$E$158,'Taškų '!$C$8:$C$158)</f>
        <v>#N/A</v>
      </c>
      <c r="H104" s="140"/>
      <c r="I104" s="133" t="e">
        <f>LOOKUP(H104,'Taškų '!$D$8:$D$158,'Taškų '!$C$8:$C$158)</f>
        <v>#N/A</v>
      </c>
      <c r="J104" s="144"/>
      <c r="K104" s="135" t="e">
        <f>LOOKUP(J104,'Taškų '!$J$8:$J$158,'Taškų '!$H$8:$H$158)</f>
        <v>#N/A</v>
      </c>
      <c r="L104" s="140" t="e">
        <f t="shared" si="7"/>
        <v>#N/A</v>
      </c>
      <c r="M104" s="141"/>
    </row>
    <row r="105" spans="1:13" ht="13.5" thickBot="1">
      <c r="A105" s="145">
        <v>6</v>
      </c>
      <c r="B105" s="146"/>
      <c r="C105" s="147"/>
      <c r="D105" s="148"/>
      <c r="E105" s="149" t="e">
        <f>LOOKUP(D105,'Taškų '!I8:I158,'Taškų '!H8:H158)</f>
        <v>#N/A</v>
      </c>
      <c r="F105" s="150"/>
      <c r="G105" s="149" t="e">
        <f>LOOKUP(F105,'Taškų '!$E$8:$E$158,'Taškų '!$C$8:$C$158)</f>
        <v>#N/A</v>
      </c>
      <c r="H105" s="148"/>
      <c r="I105" s="149" t="e">
        <f>LOOKUP(H105,'Taškų '!$D$8:$D$158,'Taškų '!$C$8:$C$158)</f>
        <v>#N/A</v>
      </c>
      <c r="J105" s="152"/>
      <c r="K105" s="135" t="e">
        <f>LOOKUP(J105,'Taškų '!$J$8:$J$158,'Taškų '!$H$8:$H$158)</f>
        <v>#N/A</v>
      </c>
      <c r="L105" s="148" t="e">
        <f t="shared" si="7"/>
        <v>#N/A</v>
      </c>
      <c r="M105" s="149"/>
    </row>
    <row r="106" spans="1:13" ht="13.5" thickBot="1">
      <c r="A106" s="122"/>
      <c r="D106" s="153"/>
      <c r="E106" s="153"/>
      <c r="F106" s="153"/>
      <c r="G106" s="153"/>
      <c r="H106" s="153"/>
      <c r="I106" s="153"/>
      <c r="J106" s="385" t="s">
        <v>13</v>
      </c>
      <c r="K106" s="386"/>
      <c r="L106" s="157" t="e">
        <f>SUM(L100:L104)</f>
        <v>#N/A</v>
      </c>
      <c r="M106" s="158"/>
    </row>
    <row r="107" ht="12.75">
      <c r="A107" s="122"/>
    </row>
    <row r="108" ht="12.75">
      <c r="A108" s="122"/>
    </row>
    <row r="109" ht="12.75">
      <c r="A109" s="122"/>
    </row>
    <row r="110" ht="12.75">
      <c r="A110" s="122"/>
    </row>
    <row r="111" ht="12.75">
      <c r="A111" s="122"/>
    </row>
    <row r="112" ht="12.75">
      <c r="A112" s="122"/>
    </row>
    <row r="113" spans="1:10" ht="12.75">
      <c r="A113" s="122">
        <v>21</v>
      </c>
      <c r="B113" s="377"/>
      <c r="C113" s="378"/>
      <c r="D113" s="378"/>
      <c r="E113" s="378"/>
      <c r="F113" s="378"/>
      <c r="G113" s="379"/>
      <c r="H113" s="377"/>
      <c r="I113" s="378"/>
      <c r="J113" s="379"/>
    </row>
    <row r="114" ht="13.5" thickBot="1">
      <c r="A114" s="122"/>
    </row>
    <row r="115" spans="1:13" ht="12.75">
      <c r="A115" s="387" t="s">
        <v>7</v>
      </c>
      <c r="B115" s="389" t="s">
        <v>8</v>
      </c>
      <c r="C115" s="391" t="s">
        <v>14</v>
      </c>
      <c r="D115" s="393" t="s">
        <v>4</v>
      </c>
      <c r="E115" s="394"/>
      <c r="F115" s="396" t="s">
        <v>3</v>
      </c>
      <c r="G115" s="397"/>
      <c r="H115" s="393" t="s">
        <v>9</v>
      </c>
      <c r="I115" s="394"/>
      <c r="J115" s="398" t="s">
        <v>5</v>
      </c>
      <c r="K115" s="399"/>
      <c r="L115" s="393" t="s">
        <v>10</v>
      </c>
      <c r="M115" s="394" t="s">
        <v>11</v>
      </c>
    </row>
    <row r="116" spans="1:13" ht="17.25" thickBot="1">
      <c r="A116" s="388"/>
      <c r="B116" s="390"/>
      <c r="C116" s="392"/>
      <c r="D116" s="124" t="s">
        <v>12</v>
      </c>
      <c r="E116" s="125" t="s">
        <v>1</v>
      </c>
      <c r="F116" s="126" t="s">
        <v>12</v>
      </c>
      <c r="G116" s="127" t="s">
        <v>1</v>
      </c>
      <c r="H116" s="124" t="s">
        <v>12</v>
      </c>
      <c r="I116" s="125" t="s">
        <v>1</v>
      </c>
      <c r="J116" s="128" t="s">
        <v>12</v>
      </c>
      <c r="K116" s="127" t="s">
        <v>1</v>
      </c>
      <c r="L116" s="400"/>
      <c r="M116" s="395"/>
    </row>
    <row r="117" spans="1:13" ht="12.75">
      <c r="A117" s="129">
        <v>1</v>
      </c>
      <c r="B117" s="130"/>
      <c r="C117" s="131"/>
      <c r="D117" s="132"/>
      <c r="E117" s="133" t="e">
        <f>LOOKUP(D117,'Taškų '!I8:I158,'Taškų '!H8:H158)</f>
        <v>#N/A</v>
      </c>
      <c r="F117" s="134"/>
      <c r="G117" s="135" t="e">
        <f>LOOKUP(F117,'Taškų '!$E$8:$E$158,'Taškų '!$C$8:$C$158)</f>
        <v>#N/A</v>
      </c>
      <c r="H117" s="132"/>
      <c r="I117" s="133" t="e">
        <f>LOOKUP(H117,'Taškų '!$D$8:$D$158,'Taškų '!$C$8:$C$158)</f>
        <v>#N/A</v>
      </c>
      <c r="J117" s="136"/>
      <c r="K117" s="135" t="e">
        <f>LOOKUP(J117,'Taškų '!$J$8:$J$158,'Taškų '!$H$8:$H$158)</f>
        <v>#N/A</v>
      </c>
      <c r="L117" s="132" t="e">
        <f aca="true" t="shared" si="8" ref="L117:L122">SUM(E117+G117+I117+K117)</f>
        <v>#N/A</v>
      </c>
      <c r="M117" s="133"/>
    </row>
    <row r="118" spans="1:13" ht="12.75">
      <c r="A118" s="137">
        <v>2</v>
      </c>
      <c r="B118" s="138"/>
      <c r="C118" s="139"/>
      <c r="D118" s="140"/>
      <c r="E118" s="141" t="e">
        <f>LOOKUP(D118,'Taškų '!I8:I158,'Taškų '!H8:H158)</f>
        <v>#N/A</v>
      </c>
      <c r="F118" s="142"/>
      <c r="G118" s="135" t="e">
        <f>LOOKUP(F118,'Taškų '!$E$8:$E$158,'Taškų '!$C$8:$C$158)</f>
        <v>#N/A</v>
      </c>
      <c r="H118" s="140"/>
      <c r="I118" s="133" t="e">
        <f>LOOKUP(H118,'Taškų '!$D$8:$D$158,'Taškų '!$C$8:$C$158)</f>
        <v>#N/A</v>
      </c>
      <c r="J118" s="144"/>
      <c r="K118" s="135" t="e">
        <f>LOOKUP(J118,'Taškų '!$J$8:$J$158,'Taškų '!$H$8:$H$158)</f>
        <v>#N/A</v>
      </c>
      <c r="L118" s="140" t="e">
        <f t="shared" si="8"/>
        <v>#N/A</v>
      </c>
      <c r="M118" s="141"/>
    </row>
    <row r="119" spans="1:13" ht="12.75">
      <c r="A119" s="137">
        <v>3</v>
      </c>
      <c r="B119" s="138"/>
      <c r="C119" s="139"/>
      <c r="D119" s="140"/>
      <c r="E119" s="141" t="e">
        <f>LOOKUP(D119,'Taškų '!I8:I158,'Taškų '!H8:H158)</f>
        <v>#N/A</v>
      </c>
      <c r="F119" s="142"/>
      <c r="G119" s="135" t="e">
        <f>LOOKUP(F119,'Taškų '!$E$8:$E$158,'Taškų '!$C$8:$C$158)</f>
        <v>#N/A</v>
      </c>
      <c r="H119" s="140"/>
      <c r="I119" s="133" t="e">
        <f>LOOKUP(H119,'Taškų '!$D$8:$D$158,'Taškų '!$C$8:$C$158)</f>
        <v>#N/A</v>
      </c>
      <c r="J119" s="144"/>
      <c r="K119" s="135" t="e">
        <f>LOOKUP(J119,'Taškų '!$J$8:$J$158,'Taškų '!$H$8:$H$158)</f>
        <v>#N/A</v>
      </c>
      <c r="L119" s="140" t="e">
        <f t="shared" si="8"/>
        <v>#N/A</v>
      </c>
      <c r="M119" s="141"/>
    </row>
    <row r="120" spans="1:13" ht="12.75">
      <c r="A120" s="137">
        <v>4</v>
      </c>
      <c r="B120" s="138"/>
      <c r="C120" s="139"/>
      <c r="D120" s="140"/>
      <c r="E120" s="141" t="e">
        <f>LOOKUP(D120,'Taškų '!I8:I158,'Taškų '!H8:H158)</f>
        <v>#N/A</v>
      </c>
      <c r="F120" s="142"/>
      <c r="G120" s="135" t="e">
        <f>LOOKUP(F120,'Taškų '!$E$8:$E$158,'Taškų '!$C$8:$C$158)</f>
        <v>#N/A</v>
      </c>
      <c r="H120" s="140"/>
      <c r="I120" s="133" t="e">
        <f>LOOKUP(H120,'Taškų '!$D$8:$D$158,'Taškų '!$C$8:$C$158)</f>
        <v>#N/A</v>
      </c>
      <c r="J120" s="144"/>
      <c r="K120" s="135" t="e">
        <f>LOOKUP(J120,'Taškų '!$J$8:$J$158,'Taškų '!$H$8:$H$158)</f>
        <v>#N/A</v>
      </c>
      <c r="L120" s="140" t="e">
        <f t="shared" si="8"/>
        <v>#N/A</v>
      </c>
      <c r="M120" s="141"/>
    </row>
    <row r="121" spans="1:13" ht="12.75">
      <c r="A121" s="137">
        <v>5</v>
      </c>
      <c r="B121" s="138"/>
      <c r="C121" s="139"/>
      <c r="D121" s="140"/>
      <c r="E121" s="141" t="e">
        <f>LOOKUP(D121,'Taškų '!I8:I158,'Taškų '!H8:H158)</f>
        <v>#N/A</v>
      </c>
      <c r="F121" s="142"/>
      <c r="G121" s="135" t="e">
        <f>LOOKUP(F121,'Taškų '!$E$8:$E$158,'Taškų '!$C$8:$C$158)</f>
        <v>#N/A</v>
      </c>
      <c r="H121" s="140"/>
      <c r="I121" s="133" t="e">
        <f>LOOKUP(H121,'Taškų '!$D$8:$D$158,'Taškų '!$C$8:$C$158)</f>
        <v>#N/A</v>
      </c>
      <c r="J121" s="144"/>
      <c r="K121" s="135" t="e">
        <f>LOOKUP(J121,'Taškų '!$J$8:$J$158,'Taškų '!$H$8:$H$158)</f>
        <v>#N/A</v>
      </c>
      <c r="L121" s="140" t="e">
        <f t="shared" si="8"/>
        <v>#N/A</v>
      </c>
      <c r="M121" s="141"/>
    </row>
    <row r="122" spans="1:13" ht="13.5" thickBot="1">
      <c r="A122" s="145">
        <v>6</v>
      </c>
      <c r="B122" s="146"/>
      <c r="C122" s="147"/>
      <c r="D122" s="148"/>
      <c r="E122" s="149" t="e">
        <f>LOOKUP(D122,'Taškų '!I8:I158,'Taškų '!H8:H158)</f>
        <v>#N/A</v>
      </c>
      <c r="F122" s="150"/>
      <c r="G122" s="149" t="e">
        <f>LOOKUP(F122,'Taškų '!$E$8:$E$158,'Taškų '!$C$8:$C$158)</f>
        <v>#N/A</v>
      </c>
      <c r="H122" s="148"/>
      <c r="I122" s="149" t="e">
        <f>LOOKUP(H122,'Taškų '!$D$8:$D$158,'Taškų '!$C$8:$C$158)</f>
        <v>#N/A</v>
      </c>
      <c r="J122" s="152"/>
      <c r="K122" s="135" t="e">
        <f>LOOKUP(J122,'Taškų '!$J$8:$J$158,'Taškų '!$H$8:$H$158)</f>
        <v>#N/A</v>
      </c>
      <c r="L122" s="148" t="e">
        <f t="shared" si="8"/>
        <v>#N/A</v>
      </c>
      <c r="M122" s="149"/>
    </row>
    <row r="123" spans="1:13" ht="13.5" thickBot="1">
      <c r="A123" s="122"/>
      <c r="D123" s="153"/>
      <c r="E123" s="153"/>
      <c r="F123" s="153"/>
      <c r="G123" s="153"/>
      <c r="H123" s="153"/>
      <c r="I123" s="153"/>
      <c r="J123" s="385" t="s">
        <v>13</v>
      </c>
      <c r="K123" s="386"/>
      <c r="L123" s="157" t="e">
        <f>SUM(L117:L121)</f>
        <v>#N/A</v>
      </c>
      <c r="M123" s="158"/>
    </row>
    <row r="124" ht="12.75">
      <c r="A124" s="122"/>
    </row>
    <row r="125" ht="12.75">
      <c r="A125" s="122"/>
    </row>
    <row r="126" spans="1:10" ht="12.75">
      <c r="A126" s="122">
        <v>22</v>
      </c>
      <c r="B126" s="377"/>
      <c r="C126" s="378"/>
      <c r="D126" s="378"/>
      <c r="E126" s="378"/>
      <c r="F126" s="378"/>
      <c r="G126" s="379"/>
      <c r="H126" s="377"/>
      <c r="I126" s="378"/>
      <c r="J126" s="379"/>
    </row>
    <row r="127" ht="13.5" thickBot="1">
      <c r="A127" s="122"/>
    </row>
    <row r="128" spans="1:13" ht="12.75">
      <c r="A128" s="387" t="s">
        <v>7</v>
      </c>
      <c r="B128" s="389" t="s">
        <v>8</v>
      </c>
      <c r="C128" s="391" t="s">
        <v>14</v>
      </c>
      <c r="D128" s="393" t="s">
        <v>4</v>
      </c>
      <c r="E128" s="394"/>
      <c r="F128" s="396" t="s">
        <v>3</v>
      </c>
      <c r="G128" s="397"/>
      <c r="H128" s="393" t="s">
        <v>9</v>
      </c>
      <c r="I128" s="394"/>
      <c r="J128" s="398" t="s">
        <v>5</v>
      </c>
      <c r="K128" s="399"/>
      <c r="L128" s="393" t="s">
        <v>10</v>
      </c>
      <c r="M128" s="394" t="s">
        <v>11</v>
      </c>
    </row>
    <row r="129" spans="1:13" ht="17.25" thickBot="1">
      <c r="A129" s="388"/>
      <c r="B129" s="390"/>
      <c r="C129" s="392"/>
      <c r="D129" s="124" t="s">
        <v>12</v>
      </c>
      <c r="E129" s="125" t="s">
        <v>1</v>
      </c>
      <c r="F129" s="126" t="s">
        <v>12</v>
      </c>
      <c r="G129" s="127" t="s">
        <v>1</v>
      </c>
      <c r="H129" s="124" t="s">
        <v>12</v>
      </c>
      <c r="I129" s="125" t="s">
        <v>1</v>
      </c>
      <c r="J129" s="128" t="s">
        <v>12</v>
      </c>
      <c r="K129" s="127" t="s">
        <v>1</v>
      </c>
      <c r="L129" s="400"/>
      <c r="M129" s="395"/>
    </row>
    <row r="130" spans="1:13" ht="12.75">
      <c r="A130" s="129">
        <v>1</v>
      </c>
      <c r="B130" s="130"/>
      <c r="C130" s="131"/>
      <c r="D130" s="132"/>
      <c r="E130" s="133" t="e">
        <f>LOOKUP(D130,'Taškų '!I8:I158,'Taškų '!H8:H158)</f>
        <v>#N/A</v>
      </c>
      <c r="F130" s="134"/>
      <c r="G130" s="135" t="e">
        <f>LOOKUP(F130,'Taškų '!$E$8:$E$158,'Taškų '!$C$8:$C$158)</f>
        <v>#N/A</v>
      </c>
      <c r="H130" s="132"/>
      <c r="I130" s="133" t="e">
        <f>LOOKUP(H130,'Taškų '!$D$8:$D$158,'Taškų '!$C$8:$C$158)</f>
        <v>#N/A</v>
      </c>
      <c r="J130" s="136"/>
      <c r="K130" s="135" t="e">
        <f>LOOKUP(J130,'Taškų '!$J$8:$J$158,'Taškų '!$H$8:$H$158)</f>
        <v>#N/A</v>
      </c>
      <c r="L130" s="132" t="e">
        <f aca="true" t="shared" si="9" ref="L130:L135">SUM(E130+G130+I130+K130)</f>
        <v>#N/A</v>
      </c>
      <c r="M130" s="133"/>
    </row>
    <row r="131" spans="1:13" ht="12.75">
      <c r="A131" s="137">
        <v>2</v>
      </c>
      <c r="B131" s="138"/>
      <c r="C131" s="139"/>
      <c r="D131" s="140"/>
      <c r="E131" s="141" t="e">
        <f>LOOKUP(D131,'Taškų '!I8:I158,'Taškų '!H8:H158)</f>
        <v>#N/A</v>
      </c>
      <c r="F131" s="142"/>
      <c r="G131" s="135" t="e">
        <f>LOOKUP(F131,'Taškų '!$E$8:$E$158,'Taškų '!$C$8:$C$158)</f>
        <v>#N/A</v>
      </c>
      <c r="H131" s="140"/>
      <c r="I131" s="133" t="e">
        <f>LOOKUP(H131,'Taškų '!$D$8:$D$158,'Taškų '!$C$8:$C$158)</f>
        <v>#N/A</v>
      </c>
      <c r="J131" s="144"/>
      <c r="K131" s="135" t="e">
        <f>LOOKUP(J131,'Taškų '!$J$8:$J$158,'Taškų '!$H$8:$H$158)</f>
        <v>#N/A</v>
      </c>
      <c r="L131" s="140" t="e">
        <f t="shared" si="9"/>
        <v>#N/A</v>
      </c>
      <c r="M131" s="141"/>
    </row>
    <row r="132" spans="1:13" ht="12.75">
      <c r="A132" s="137">
        <v>3</v>
      </c>
      <c r="B132" s="138"/>
      <c r="C132" s="139"/>
      <c r="D132" s="140"/>
      <c r="E132" s="141" t="e">
        <f>LOOKUP(D132,'Taškų '!I8:I158,'Taškų '!H8:H158)</f>
        <v>#N/A</v>
      </c>
      <c r="F132" s="142"/>
      <c r="G132" s="135" t="e">
        <f>LOOKUP(F132,'Taškų '!$E$8:$E$158,'Taškų '!$C$8:$C$158)</f>
        <v>#N/A</v>
      </c>
      <c r="H132" s="140"/>
      <c r="I132" s="133" t="e">
        <f>LOOKUP(H132,'Taškų '!$D$8:$D$158,'Taškų '!$C$8:$C$158)</f>
        <v>#N/A</v>
      </c>
      <c r="J132" s="144"/>
      <c r="K132" s="135" t="e">
        <f>LOOKUP(J132,'Taškų '!$J$8:$J$158,'Taškų '!$H$8:$H$158)</f>
        <v>#N/A</v>
      </c>
      <c r="L132" s="140" t="e">
        <f t="shared" si="9"/>
        <v>#N/A</v>
      </c>
      <c r="M132" s="141"/>
    </row>
    <row r="133" spans="1:13" ht="12.75">
      <c r="A133" s="137">
        <v>4</v>
      </c>
      <c r="B133" s="138"/>
      <c r="C133" s="139"/>
      <c r="D133" s="140"/>
      <c r="E133" s="141" t="e">
        <f>LOOKUP(D133,'Taškų '!I8:I158,'Taškų '!H8:H158)</f>
        <v>#N/A</v>
      </c>
      <c r="F133" s="142"/>
      <c r="G133" s="135" t="e">
        <f>LOOKUP(F133,'Taškų '!$E$8:$E$158,'Taškų '!$C$8:$C$158)</f>
        <v>#N/A</v>
      </c>
      <c r="H133" s="140"/>
      <c r="I133" s="133" t="e">
        <f>LOOKUP(H133,'Taškų '!$D$8:$D$158,'Taškų '!$C$8:$C$158)</f>
        <v>#N/A</v>
      </c>
      <c r="J133" s="144"/>
      <c r="K133" s="135" t="e">
        <f>LOOKUP(J133,'Taškų '!$J$8:$J$158,'Taškų '!$H$8:$H$158)</f>
        <v>#N/A</v>
      </c>
      <c r="L133" s="140" t="e">
        <f t="shared" si="9"/>
        <v>#N/A</v>
      </c>
      <c r="M133" s="141"/>
    </row>
    <row r="134" spans="1:13" ht="12.75">
      <c r="A134" s="137">
        <v>5</v>
      </c>
      <c r="B134" s="138"/>
      <c r="C134" s="139"/>
      <c r="D134" s="140"/>
      <c r="E134" s="141" t="e">
        <f>LOOKUP(D134,'Taškų '!I8:I158,'Taškų '!H8:H158)</f>
        <v>#N/A</v>
      </c>
      <c r="F134" s="142"/>
      <c r="G134" s="135" t="e">
        <f>LOOKUP(F134,'Taškų '!$E$8:$E$158,'Taškų '!$C$8:$C$158)</f>
        <v>#N/A</v>
      </c>
      <c r="H134" s="140"/>
      <c r="I134" s="133" t="e">
        <f>LOOKUP(H134,'Taškų '!$D$8:$D$158,'Taškų '!$C$8:$C$158)</f>
        <v>#N/A</v>
      </c>
      <c r="J134" s="144"/>
      <c r="K134" s="135" t="e">
        <f>LOOKUP(J134,'Taškų '!$J$8:$J$158,'Taškų '!$H$8:$H$158)</f>
        <v>#N/A</v>
      </c>
      <c r="L134" s="140" t="e">
        <f t="shared" si="9"/>
        <v>#N/A</v>
      </c>
      <c r="M134" s="141"/>
    </row>
    <row r="135" spans="1:13" ht="13.5" thickBot="1">
      <c r="A135" s="145">
        <v>6</v>
      </c>
      <c r="B135" s="146"/>
      <c r="C135" s="147"/>
      <c r="D135" s="148"/>
      <c r="E135" s="149" t="e">
        <f>LOOKUP(D135,'Taškų '!I8:I158,'Taškų '!H8:H158)</f>
        <v>#N/A</v>
      </c>
      <c r="F135" s="150"/>
      <c r="G135" s="149" t="e">
        <f>LOOKUP(F135,'Taškų '!$E$8:$E$158,'Taškų '!$C$8:$C$158)</f>
        <v>#N/A</v>
      </c>
      <c r="H135" s="148"/>
      <c r="I135" s="149" t="e">
        <f>LOOKUP(H135,'Taškų '!$D$8:$D$158,'Taškų '!$C$8:$C$158)</f>
        <v>#N/A</v>
      </c>
      <c r="J135" s="152"/>
      <c r="K135" s="135" t="e">
        <f>LOOKUP(J135,'Taškų '!$J$8:$J$158,'Taškų '!$H$8:$H$158)</f>
        <v>#N/A</v>
      </c>
      <c r="L135" s="148" t="e">
        <f t="shared" si="9"/>
        <v>#N/A</v>
      </c>
      <c r="M135" s="149"/>
    </row>
    <row r="136" spans="1:13" ht="13.5" thickBot="1">
      <c r="A136" s="122"/>
      <c r="D136" s="153"/>
      <c r="E136" s="153"/>
      <c r="F136" s="153"/>
      <c r="G136" s="153"/>
      <c r="H136" s="153"/>
      <c r="I136" s="153"/>
      <c r="J136" s="385" t="s">
        <v>13</v>
      </c>
      <c r="K136" s="386"/>
      <c r="L136" s="157" t="e">
        <f>SUM(L130:L134)</f>
        <v>#N/A</v>
      </c>
      <c r="M136" s="158"/>
    </row>
    <row r="137" ht="12.75">
      <c r="A137" s="122"/>
    </row>
    <row r="138" ht="12.75">
      <c r="A138" s="122"/>
    </row>
    <row r="139" spans="1:10" ht="12.75">
      <c r="A139" s="122">
        <v>23</v>
      </c>
      <c r="B139" s="377"/>
      <c r="C139" s="378"/>
      <c r="D139" s="378"/>
      <c r="E139" s="378"/>
      <c r="F139" s="378"/>
      <c r="G139" s="379"/>
      <c r="H139" s="377"/>
      <c r="I139" s="378"/>
      <c r="J139" s="379"/>
    </row>
    <row r="140" ht="13.5" thickBot="1">
      <c r="A140" s="122"/>
    </row>
    <row r="141" spans="1:13" ht="12.75">
      <c r="A141" s="387" t="s">
        <v>7</v>
      </c>
      <c r="B141" s="389" t="s">
        <v>8</v>
      </c>
      <c r="C141" s="391" t="s">
        <v>14</v>
      </c>
      <c r="D141" s="393" t="s">
        <v>4</v>
      </c>
      <c r="E141" s="394"/>
      <c r="F141" s="396" t="s">
        <v>3</v>
      </c>
      <c r="G141" s="397"/>
      <c r="H141" s="393" t="s">
        <v>9</v>
      </c>
      <c r="I141" s="394"/>
      <c r="J141" s="398" t="s">
        <v>5</v>
      </c>
      <c r="K141" s="399"/>
      <c r="L141" s="393" t="s">
        <v>10</v>
      </c>
      <c r="M141" s="394" t="s">
        <v>11</v>
      </c>
    </row>
    <row r="142" spans="1:13" ht="17.25" thickBot="1">
      <c r="A142" s="388"/>
      <c r="B142" s="390"/>
      <c r="C142" s="392"/>
      <c r="D142" s="124" t="s">
        <v>12</v>
      </c>
      <c r="E142" s="125" t="s">
        <v>1</v>
      </c>
      <c r="F142" s="126" t="s">
        <v>12</v>
      </c>
      <c r="G142" s="127" t="s">
        <v>1</v>
      </c>
      <c r="H142" s="124" t="s">
        <v>12</v>
      </c>
      <c r="I142" s="125" t="s">
        <v>1</v>
      </c>
      <c r="J142" s="128" t="s">
        <v>12</v>
      </c>
      <c r="K142" s="127" t="s">
        <v>1</v>
      </c>
      <c r="L142" s="400"/>
      <c r="M142" s="395"/>
    </row>
    <row r="143" spans="1:13" ht="12.75">
      <c r="A143" s="129">
        <v>1</v>
      </c>
      <c r="B143" s="130"/>
      <c r="C143" s="131"/>
      <c r="D143" s="132"/>
      <c r="E143" s="133" t="e">
        <f>LOOKUP(D143,'Taškų '!I8:I158,'Taškų '!H8:H158)</f>
        <v>#N/A</v>
      </c>
      <c r="F143" s="134"/>
      <c r="G143" s="135" t="e">
        <f>LOOKUP(F143,'Taškų '!$E$8:$E$158,'Taškų '!$C$8:$C$158)</f>
        <v>#N/A</v>
      </c>
      <c r="H143" s="132"/>
      <c r="I143" s="133" t="e">
        <f>LOOKUP(H143,'Taškų '!$D$8:$D$158,'Taškų '!$C$8:$C$158)</f>
        <v>#N/A</v>
      </c>
      <c r="J143" s="136"/>
      <c r="K143" s="135" t="e">
        <f>LOOKUP(J143,'Taškų '!$J$8:$J$158,'Taškų '!$H$8:$H$158)</f>
        <v>#N/A</v>
      </c>
      <c r="L143" s="132" t="e">
        <f aca="true" t="shared" si="10" ref="L143:L148">SUM(E143+G143+I143+K143)</f>
        <v>#N/A</v>
      </c>
      <c r="M143" s="133"/>
    </row>
    <row r="144" spans="1:13" ht="12.75">
      <c r="A144" s="137">
        <v>2</v>
      </c>
      <c r="B144" s="138"/>
      <c r="C144" s="139"/>
      <c r="D144" s="140"/>
      <c r="E144" s="141" t="e">
        <f>LOOKUP(D144,'Taškų '!I8:I158,'Taškų '!H8:H158)</f>
        <v>#N/A</v>
      </c>
      <c r="F144" s="142"/>
      <c r="G144" s="135" t="e">
        <f>LOOKUP(F144,'Taškų '!$E$8:$E$158,'Taškų '!$C$8:$C$158)</f>
        <v>#N/A</v>
      </c>
      <c r="H144" s="140"/>
      <c r="I144" s="133" t="e">
        <f>LOOKUP(H144,'Taškų '!$D$8:$D$158,'Taškų '!$C$8:$C$158)</f>
        <v>#N/A</v>
      </c>
      <c r="J144" s="144"/>
      <c r="K144" s="135" t="e">
        <f>LOOKUP(J144,'Taškų '!$J$8:$J$158,'Taškų '!$H$8:$H$158)</f>
        <v>#N/A</v>
      </c>
      <c r="L144" s="140" t="e">
        <f t="shared" si="10"/>
        <v>#N/A</v>
      </c>
      <c r="M144" s="141"/>
    </row>
    <row r="145" spans="1:13" ht="12.75">
      <c r="A145" s="137">
        <v>3</v>
      </c>
      <c r="B145" s="138"/>
      <c r="C145" s="139"/>
      <c r="D145" s="140"/>
      <c r="E145" s="141" t="e">
        <f>LOOKUP(D145,'Taškų '!I8:I158,'Taškų '!H8:H158)</f>
        <v>#N/A</v>
      </c>
      <c r="F145" s="142"/>
      <c r="G145" s="135" t="e">
        <f>LOOKUP(F145,'Taškų '!$E$8:$E$158,'Taškų '!$C$8:$C$158)</f>
        <v>#N/A</v>
      </c>
      <c r="H145" s="140"/>
      <c r="I145" s="133" t="e">
        <f>LOOKUP(H145,'Taškų '!$D$8:$D$158,'Taškų '!$C$8:$C$158)</f>
        <v>#N/A</v>
      </c>
      <c r="J145" s="144"/>
      <c r="K145" s="135" t="e">
        <f>LOOKUP(J145,'Taškų '!$J$8:$J$158,'Taškų '!$H$8:$H$158)</f>
        <v>#N/A</v>
      </c>
      <c r="L145" s="140" t="e">
        <f t="shared" si="10"/>
        <v>#N/A</v>
      </c>
      <c r="M145" s="141"/>
    </row>
    <row r="146" spans="1:13" ht="12.75">
      <c r="A146" s="137">
        <v>4</v>
      </c>
      <c r="B146" s="138"/>
      <c r="C146" s="139"/>
      <c r="D146" s="140"/>
      <c r="E146" s="141" t="e">
        <f>LOOKUP(D146,'Taškų '!I8:I158,'Taškų '!H8:H158)</f>
        <v>#N/A</v>
      </c>
      <c r="F146" s="142"/>
      <c r="G146" s="135" t="e">
        <f>LOOKUP(F146,'Taškų '!$E$8:$E$158,'Taškų '!$C$8:$C$158)</f>
        <v>#N/A</v>
      </c>
      <c r="H146" s="140"/>
      <c r="I146" s="133" t="e">
        <f>LOOKUP(H146,'Taškų '!$D$8:$D$158,'Taškų '!$C$8:$C$158)</f>
        <v>#N/A</v>
      </c>
      <c r="J146" s="144"/>
      <c r="K146" s="135" t="e">
        <f>LOOKUP(J146,'Taškų '!$J$8:$J$158,'Taškų '!$H$8:$H$158)</f>
        <v>#N/A</v>
      </c>
      <c r="L146" s="140" t="e">
        <f t="shared" si="10"/>
        <v>#N/A</v>
      </c>
      <c r="M146" s="141"/>
    </row>
    <row r="147" spans="1:13" ht="12.75">
      <c r="A147" s="137">
        <v>5</v>
      </c>
      <c r="B147" s="138"/>
      <c r="C147" s="139"/>
      <c r="D147" s="140"/>
      <c r="E147" s="141" t="e">
        <f>LOOKUP(D147,'Taškų '!I8:I158,'Taškų '!H8:H158)</f>
        <v>#N/A</v>
      </c>
      <c r="F147" s="142"/>
      <c r="G147" s="135" t="e">
        <f>LOOKUP(F147,'Taškų '!$E$8:$E$158,'Taškų '!$C$8:$C$158)</f>
        <v>#N/A</v>
      </c>
      <c r="H147" s="140"/>
      <c r="I147" s="133" t="e">
        <f>LOOKUP(H147,'Taškų '!$D$8:$D$158,'Taškų '!$C$8:$C$158)</f>
        <v>#N/A</v>
      </c>
      <c r="J147" s="144"/>
      <c r="K147" s="135" t="e">
        <f>LOOKUP(J147,'Taškų '!$J$8:$J$158,'Taškų '!$H$8:$H$158)</f>
        <v>#N/A</v>
      </c>
      <c r="L147" s="140" t="e">
        <f t="shared" si="10"/>
        <v>#N/A</v>
      </c>
      <c r="M147" s="141"/>
    </row>
    <row r="148" spans="1:13" ht="13.5" thickBot="1">
      <c r="A148" s="145">
        <v>6</v>
      </c>
      <c r="B148" s="146"/>
      <c r="C148" s="147"/>
      <c r="D148" s="148"/>
      <c r="E148" s="149" t="e">
        <f>LOOKUP(D148,'Taškų '!I8:I158,'Taškų '!H8:H158)</f>
        <v>#N/A</v>
      </c>
      <c r="F148" s="150"/>
      <c r="G148" s="149" t="e">
        <f>LOOKUP(F148,'Taškų '!$E$8:$E$158,'Taškų '!$C$8:$C$158)</f>
        <v>#N/A</v>
      </c>
      <c r="H148" s="148"/>
      <c r="I148" s="149" t="e">
        <f>LOOKUP(H148,'Taškų '!$D$8:$D$158,'Taškų '!$C$8:$C$158)</f>
        <v>#N/A</v>
      </c>
      <c r="J148" s="152"/>
      <c r="K148" s="135" t="e">
        <f>LOOKUP(J148,'Taškų '!$J$8:$J$158,'Taškų '!$H$8:$H$158)</f>
        <v>#N/A</v>
      </c>
      <c r="L148" s="148" t="e">
        <f t="shared" si="10"/>
        <v>#N/A</v>
      </c>
      <c r="M148" s="149"/>
    </row>
    <row r="149" spans="1:13" ht="13.5" thickBot="1">
      <c r="A149" s="122"/>
      <c r="D149" s="153"/>
      <c r="E149" s="153"/>
      <c r="F149" s="153"/>
      <c r="G149" s="153"/>
      <c r="H149" s="153"/>
      <c r="I149" s="153"/>
      <c r="J149" s="385" t="s">
        <v>13</v>
      </c>
      <c r="K149" s="386"/>
      <c r="L149" s="157" t="e">
        <f>SUM(L143:L147)</f>
        <v>#N/A</v>
      </c>
      <c r="M149" s="158"/>
    </row>
    <row r="150" ht="12.75">
      <c r="A150" s="122"/>
    </row>
    <row r="151" ht="12.75">
      <c r="A151" s="122"/>
    </row>
    <row r="152" spans="1:10" ht="12.75">
      <c r="A152" s="122">
        <v>24</v>
      </c>
      <c r="B152" s="377"/>
      <c r="C152" s="378"/>
      <c r="D152" s="378"/>
      <c r="E152" s="378"/>
      <c r="F152" s="378"/>
      <c r="G152" s="379"/>
      <c r="H152" s="377"/>
      <c r="I152" s="378"/>
      <c r="J152" s="379"/>
    </row>
    <row r="153" ht="13.5" thickBot="1">
      <c r="A153" s="122"/>
    </row>
    <row r="154" spans="1:13" ht="12.75">
      <c r="A154" s="387" t="s">
        <v>7</v>
      </c>
      <c r="B154" s="389" t="s">
        <v>8</v>
      </c>
      <c r="C154" s="391" t="s">
        <v>14</v>
      </c>
      <c r="D154" s="393" t="s">
        <v>4</v>
      </c>
      <c r="E154" s="394"/>
      <c r="F154" s="396" t="s">
        <v>3</v>
      </c>
      <c r="G154" s="397"/>
      <c r="H154" s="393" t="s">
        <v>9</v>
      </c>
      <c r="I154" s="394"/>
      <c r="J154" s="398" t="s">
        <v>5</v>
      </c>
      <c r="K154" s="399"/>
      <c r="L154" s="393" t="s">
        <v>10</v>
      </c>
      <c r="M154" s="394" t="s">
        <v>11</v>
      </c>
    </row>
    <row r="155" spans="1:13" ht="17.25" thickBot="1">
      <c r="A155" s="388"/>
      <c r="B155" s="390"/>
      <c r="C155" s="392"/>
      <c r="D155" s="124" t="s">
        <v>12</v>
      </c>
      <c r="E155" s="125" t="s">
        <v>1</v>
      </c>
      <c r="F155" s="126" t="s">
        <v>12</v>
      </c>
      <c r="G155" s="127" t="s">
        <v>1</v>
      </c>
      <c r="H155" s="124" t="s">
        <v>12</v>
      </c>
      <c r="I155" s="125" t="s">
        <v>1</v>
      </c>
      <c r="J155" s="128" t="s">
        <v>12</v>
      </c>
      <c r="K155" s="127" t="s">
        <v>1</v>
      </c>
      <c r="L155" s="400"/>
      <c r="M155" s="395"/>
    </row>
    <row r="156" spans="1:13" ht="12.75">
      <c r="A156" s="129">
        <v>1</v>
      </c>
      <c r="B156" s="130"/>
      <c r="C156" s="131"/>
      <c r="D156" s="132"/>
      <c r="E156" s="133" t="e">
        <f>LOOKUP(D156,'Taškų '!I8:I158,'Taškų '!H8:H158)</f>
        <v>#N/A</v>
      </c>
      <c r="F156" s="134"/>
      <c r="G156" s="135" t="e">
        <f>LOOKUP(F156,'Taškų '!$E$8:$E$158,'Taškų '!$C$8:$C$158)</f>
        <v>#N/A</v>
      </c>
      <c r="H156" s="132"/>
      <c r="I156" s="133" t="e">
        <f>LOOKUP(H156,'Taškų '!$D$8:$D$158,'Taškų '!$C$8:$C$158)</f>
        <v>#N/A</v>
      </c>
      <c r="J156" s="136"/>
      <c r="K156" s="135" t="e">
        <f>LOOKUP(J156,'Taškų '!$J$8:$J$158,'Taškų '!$H$8:$H$158)</f>
        <v>#N/A</v>
      </c>
      <c r="L156" s="132" t="e">
        <f aca="true" t="shared" si="11" ref="L156:L161">SUM(E156+G156+I156+K156)</f>
        <v>#N/A</v>
      </c>
      <c r="M156" s="133"/>
    </row>
    <row r="157" spans="1:13" ht="12.75">
      <c r="A157" s="137">
        <v>2</v>
      </c>
      <c r="B157" s="138"/>
      <c r="C157" s="139"/>
      <c r="D157" s="140"/>
      <c r="E157" s="141" t="e">
        <f>LOOKUP(D157,'Taškų '!I8:I158,'Taškų '!H8:H158)</f>
        <v>#N/A</v>
      </c>
      <c r="F157" s="142"/>
      <c r="G157" s="135" t="e">
        <f>LOOKUP(F157,'Taškų '!$E$8:$E$158,'Taškų '!$C$8:$C$158)</f>
        <v>#N/A</v>
      </c>
      <c r="H157" s="140"/>
      <c r="I157" s="133" t="e">
        <f>LOOKUP(H157,'Taškų '!$D$8:$D$158,'Taškų '!$C$8:$C$158)</f>
        <v>#N/A</v>
      </c>
      <c r="J157" s="144"/>
      <c r="K157" s="135" t="e">
        <f>LOOKUP(J157,'Taškų '!$J$8:$J$158,'Taškų '!$H$8:$H$158)</f>
        <v>#N/A</v>
      </c>
      <c r="L157" s="140" t="e">
        <f t="shared" si="11"/>
        <v>#N/A</v>
      </c>
      <c r="M157" s="141"/>
    </row>
    <row r="158" spans="1:13" ht="12.75">
      <c r="A158" s="137">
        <v>3</v>
      </c>
      <c r="B158" s="138"/>
      <c r="C158" s="139"/>
      <c r="D158" s="140"/>
      <c r="E158" s="141" t="e">
        <f>LOOKUP(D158,'Taškų '!I8:I158,'Taškų '!H8:H158)</f>
        <v>#N/A</v>
      </c>
      <c r="F158" s="142"/>
      <c r="G158" s="135" t="e">
        <f>LOOKUP(F158,'Taškų '!$E$8:$E$158,'Taškų '!$C$8:$C$158)</f>
        <v>#N/A</v>
      </c>
      <c r="H158" s="140"/>
      <c r="I158" s="133" t="e">
        <f>LOOKUP(H158,'Taškų '!$D$8:$D$158,'Taškų '!$C$8:$C$158)</f>
        <v>#N/A</v>
      </c>
      <c r="J158" s="144"/>
      <c r="K158" s="135" t="e">
        <f>LOOKUP(J158,'Taškų '!$J$8:$J$158,'Taškų '!$H$8:$H$158)</f>
        <v>#N/A</v>
      </c>
      <c r="L158" s="140" t="e">
        <f t="shared" si="11"/>
        <v>#N/A</v>
      </c>
      <c r="M158" s="141"/>
    </row>
    <row r="159" spans="1:13" ht="12.75">
      <c r="A159" s="137">
        <v>4</v>
      </c>
      <c r="B159" s="138"/>
      <c r="C159" s="139"/>
      <c r="D159" s="140"/>
      <c r="E159" s="141" t="e">
        <f>LOOKUP(D159,'Taškų '!I8:I158,'Taškų '!H8:H158)</f>
        <v>#N/A</v>
      </c>
      <c r="F159" s="142"/>
      <c r="G159" s="135" t="e">
        <f>LOOKUP(F159,'Taškų '!$E$8:$E$158,'Taškų '!$C$8:$C$158)</f>
        <v>#N/A</v>
      </c>
      <c r="H159" s="140"/>
      <c r="I159" s="133" t="e">
        <f>LOOKUP(H159,'Taškų '!$D$8:$D$158,'Taškų '!$C$8:$C$158)</f>
        <v>#N/A</v>
      </c>
      <c r="J159" s="144"/>
      <c r="K159" s="135" t="e">
        <f>LOOKUP(J159,'Taškų '!$J$8:$J$158,'Taškų '!$H$8:$H$158)</f>
        <v>#N/A</v>
      </c>
      <c r="L159" s="140" t="e">
        <f t="shared" si="11"/>
        <v>#N/A</v>
      </c>
      <c r="M159" s="141"/>
    </row>
    <row r="160" spans="1:13" ht="12.75">
      <c r="A160" s="137">
        <v>5</v>
      </c>
      <c r="B160" s="138"/>
      <c r="C160" s="139"/>
      <c r="D160" s="140"/>
      <c r="E160" s="141" t="e">
        <f>LOOKUP(D160,'Taškų '!I8:I158,'Taškų '!H8:H158)</f>
        <v>#N/A</v>
      </c>
      <c r="F160" s="142"/>
      <c r="G160" s="135" t="e">
        <f>LOOKUP(F160,'Taškų '!$E$8:$E$158,'Taškų '!$C$8:$C$158)</f>
        <v>#N/A</v>
      </c>
      <c r="H160" s="140"/>
      <c r="I160" s="133" t="e">
        <f>LOOKUP(H160,'Taškų '!$D$8:$D$158,'Taškų '!$C$8:$C$158)</f>
        <v>#N/A</v>
      </c>
      <c r="J160" s="144"/>
      <c r="K160" s="135" t="e">
        <f>LOOKUP(J160,'Taškų '!$J$8:$J$158,'Taškų '!$H$8:$H$158)</f>
        <v>#N/A</v>
      </c>
      <c r="L160" s="140" t="e">
        <f t="shared" si="11"/>
        <v>#N/A</v>
      </c>
      <c r="M160" s="141"/>
    </row>
    <row r="161" spans="1:13" ht="13.5" thickBot="1">
      <c r="A161" s="145">
        <v>6</v>
      </c>
      <c r="B161" s="146"/>
      <c r="C161" s="147"/>
      <c r="D161" s="148"/>
      <c r="E161" s="149" t="e">
        <f>LOOKUP(D161,'Taškų '!I8:I158,'Taškų '!H8:H158)</f>
        <v>#N/A</v>
      </c>
      <c r="F161" s="150"/>
      <c r="G161" s="149" t="e">
        <f>LOOKUP(F161,'Taškų '!$E$8:$E$158,'Taškų '!$C$8:$C$158)</f>
        <v>#N/A</v>
      </c>
      <c r="H161" s="148"/>
      <c r="I161" s="149" t="e">
        <f>LOOKUP(H161,'Taškų '!$D$8:$D$158,'Taškų '!$C$8:$C$158)</f>
        <v>#N/A</v>
      </c>
      <c r="J161" s="152"/>
      <c r="K161" s="135" t="e">
        <f>LOOKUP(J161,'Taškų '!$J$8:$J$158,'Taškų '!$H$8:$H$158)</f>
        <v>#N/A</v>
      </c>
      <c r="L161" s="148" t="e">
        <f t="shared" si="11"/>
        <v>#N/A</v>
      </c>
      <c r="M161" s="149"/>
    </row>
    <row r="162" spans="1:13" ht="13.5" thickBot="1">
      <c r="A162" s="122"/>
      <c r="D162" s="153"/>
      <c r="E162" s="153"/>
      <c r="F162" s="153"/>
      <c r="G162" s="153"/>
      <c r="H162" s="153"/>
      <c r="I162" s="153"/>
      <c r="J162" s="385" t="s">
        <v>13</v>
      </c>
      <c r="K162" s="386"/>
      <c r="L162" s="157" t="e">
        <f>SUM(L156:L160)</f>
        <v>#N/A</v>
      </c>
      <c r="M162" s="158"/>
    </row>
    <row r="163" ht="12.75">
      <c r="A163" s="122"/>
    </row>
    <row r="164" ht="12.75">
      <c r="A164" s="122"/>
    </row>
    <row r="165" ht="12.75">
      <c r="A165" s="122"/>
    </row>
    <row r="166" ht="12.75">
      <c r="A166" s="122"/>
    </row>
    <row r="167" ht="12.75">
      <c r="A167" s="122"/>
    </row>
    <row r="168" ht="12.75">
      <c r="A168" s="122"/>
    </row>
    <row r="169" spans="1:13" ht="12.75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</row>
    <row r="170" spans="1:13" ht="12.75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</row>
    <row r="171" spans="1:13" ht="12.75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</row>
  </sheetData>
  <sheetProtection sheet="1" objects="1" scenarios="1"/>
  <mergeCells count="148">
    <mergeCell ref="A154:A155"/>
    <mergeCell ref="B154:B155"/>
    <mergeCell ref="C154:C155"/>
    <mergeCell ref="D154:E154"/>
    <mergeCell ref="M154:M155"/>
    <mergeCell ref="J162:K162"/>
    <mergeCell ref="F154:G154"/>
    <mergeCell ref="H154:I154"/>
    <mergeCell ref="J154:K154"/>
    <mergeCell ref="L154:L155"/>
    <mergeCell ref="B152:G152"/>
    <mergeCell ref="H152:J152"/>
    <mergeCell ref="F141:G141"/>
    <mergeCell ref="H141:I141"/>
    <mergeCell ref="J141:K141"/>
    <mergeCell ref="L141:L142"/>
    <mergeCell ref="A141:A142"/>
    <mergeCell ref="B141:B142"/>
    <mergeCell ref="C141:C142"/>
    <mergeCell ref="D141:E141"/>
    <mergeCell ref="M141:M142"/>
    <mergeCell ref="J149:K149"/>
    <mergeCell ref="B139:G139"/>
    <mergeCell ref="H139:J139"/>
    <mergeCell ref="F128:G128"/>
    <mergeCell ref="H128:I128"/>
    <mergeCell ref="J128:K128"/>
    <mergeCell ref="L128:L129"/>
    <mergeCell ref="A128:A129"/>
    <mergeCell ref="B128:B129"/>
    <mergeCell ref="C128:C129"/>
    <mergeCell ref="D128:E128"/>
    <mergeCell ref="M128:M129"/>
    <mergeCell ref="J136:K136"/>
    <mergeCell ref="B126:G126"/>
    <mergeCell ref="H126:J126"/>
    <mergeCell ref="F115:G115"/>
    <mergeCell ref="H115:I115"/>
    <mergeCell ref="J115:K115"/>
    <mergeCell ref="L115:L116"/>
    <mergeCell ref="A115:A116"/>
    <mergeCell ref="B115:B116"/>
    <mergeCell ref="C115:C116"/>
    <mergeCell ref="D115:E115"/>
    <mergeCell ref="M115:M116"/>
    <mergeCell ref="J123:K123"/>
    <mergeCell ref="B113:G113"/>
    <mergeCell ref="H113:J113"/>
    <mergeCell ref="F98:G98"/>
    <mergeCell ref="H98:I98"/>
    <mergeCell ref="J98:K98"/>
    <mergeCell ref="L98:L99"/>
    <mergeCell ref="A98:A99"/>
    <mergeCell ref="B98:B99"/>
    <mergeCell ref="C98:C99"/>
    <mergeCell ref="D98:E98"/>
    <mergeCell ref="M98:M99"/>
    <mergeCell ref="J106:K106"/>
    <mergeCell ref="B96:G96"/>
    <mergeCell ref="H96:J96"/>
    <mergeCell ref="F85:G85"/>
    <mergeCell ref="H85:I85"/>
    <mergeCell ref="J85:K85"/>
    <mergeCell ref="L85:L86"/>
    <mergeCell ref="A85:A86"/>
    <mergeCell ref="B85:B86"/>
    <mergeCell ref="C85:C86"/>
    <mergeCell ref="D85:E85"/>
    <mergeCell ref="M85:M86"/>
    <mergeCell ref="J93:K93"/>
    <mergeCell ref="B83:G83"/>
    <mergeCell ref="H83:J83"/>
    <mergeCell ref="F72:G72"/>
    <mergeCell ref="H72:I72"/>
    <mergeCell ref="J72:K72"/>
    <mergeCell ref="L72:L73"/>
    <mergeCell ref="A72:A73"/>
    <mergeCell ref="B72:B73"/>
    <mergeCell ref="C72:C73"/>
    <mergeCell ref="D72:E72"/>
    <mergeCell ref="M72:M73"/>
    <mergeCell ref="J80:K80"/>
    <mergeCell ref="B70:G70"/>
    <mergeCell ref="H70:J70"/>
    <mergeCell ref="F59:G59"/>
    <mergeCell ref="H59:I59"/>
    <mergeCell ref="J59:K59"/>
    <mergeCell ref="L59:L60"/>
    <mergeCell ref="A59:A60"/>
    <mergeCell ref="B59:B60"/>
    <mergeCell ref="C59:C60"/>
    <mergeCell ref="D59:E59"/>
    <mergeCell ref="M59:M60"/>
    <mergeCell ref="J67:K67"/>
    <mergeCell ref="B57:G57"/>
    <mergeCell ref="H57:J57"/>
    <mergeCell ref="F46:G46"/>
    <mergeCell ref="H46:I46"/>
    <mergeCell ref="J46:K46"/>
    <mergeCell ref="L46:L47"/>
    <mergeCell ref="A46:A47"/>
    <mergeCell ref="B46:B47"/>
    <mergeCell ref="C46:C47"/>
    <mergeCell ref="D46:E46"/>
    <mergeCell ref="M46:M47"/>
    <mergeCell ref="J54:K54"/>
    <mergeCell ref="B44:G44"/>
    <mergeCell ref="H44:J44"/>
    <mergeCell ref="F33:G33"/>
    <mergeCell ref="H33:I33"/>
    <mergeCell ref="J33:K33"/>
    <mergeCell ref="L33:L34"/>
    <mergeCell ref="A33:A34"/>
    <mergeCell ref="B33:B34"/>
    <mergeCell ref="C33:C34"/>
    <mergeCell ref="D33:E33"/>
    <mergeCell ref="M33:M34"/>
    <mergeCell ref="J41:K41"/>
    <mergeCell ref="M20:M21"/>
    <mergeCell ref="J28:K28"/>
    <mergeCell ref="B31:G31"/>
    <mergeCell ref="H31:J31"/>
    <mergeCell ref="F20:G20"/>
    <mergeCell ref="H20:I20"/>
    <mergeCell ref="J20:K20"/>
    <mergeCell ref="L20:L21"/>
    <mergeCell ref="L7:L8"/>
    <mergeCell ref="J16:K16"/>
    <mergeCell ref="A20:A21"/>
    <mergeCell ref="B20:B21"/>
    <mergeCell ref="C20:C21"/>
    <mergeCell ref="D20:E20"/>
    <mergeCell ref="J15:K15"/>
    <mergeCell ref="B18:G18"/>
    <mergeCell ref="H18:J18"/>
    <mergeCell ref="F7:G7"/>
    <mergeCell ref="H7:I7"/>
    <mergeCell ref="J7:K7"/>
    <mergeCell ref="A1:M1"/>
    <mergeCell ref="A2:M2"/>
    <mergeCell ref="A3:M3"/>
    <mergeCell ref="B5:G5"/>
    <mergeCell ref="H5:J5"/>
    <mergeCell ref="A7:A8"/>
    <mergeCell ref="B7:B8"/>
    <mergeCell ref="C7:C8"/>
    <mergeCell ref="D7:E7"/>
    <mergeCell ref="M7:M8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178"/>
  <sheetViews>
    <sheetView showGridLines="0" zoomScale="110" zoomScaleNormal="110" zoomScalePageLayoutView="0" workbookViewId="0" topLeftCell="A1">
      <selection activeCell="E9" sqref="E9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401" t="s">
        <v>6</v>
      </c>
      <c r="B1" s="401"/>
      <c r="C1" s="401"/>
      <c r="D1" s="401"/>
      <c r="E1" s="401"/>
      <c r="F1" s="401"/>
      <c r="G1" s="401"/>
      <c r="H1" s="401"/>
      <c r="I1" s="401"/>
      <c r="J1" s="401"/>
    </row>
    <row r="2" spans="3:10" ht="27.75">
      <c r="C2" s="405" t="s">
        <v>0</v>
      </c>
      <c r="D2" s="405"/>
      <c r="E2" s="405"/>
      <c r="F2" s="2"/>
      <c r="G2" s="2"/>
      <c r="H2" s="404" t="s">
        <v>0</v>
      </c>
      <c r="I2" s="404"/>
      <c r="J2" s="404"/>
    </row>
    <row r="3" spans="3:10" ht="12.75">
      <c r="C3" s="3"/>
      <c r="D3" s="3"/>
      <c r="E3" s="3"/>
      <c r="J3" s="4"/>
    </row>
    <row r="4" spans="3:10" ht="12.75">
      <c r="C4" s="402" t="s">
        <v>1</v>
      </c>
      <c r="D4" s="403" t="s">
        <v>2</v>
      </c>
      <c r="E4" s="403" t="s">
        <v>3</v>
      </c>
      <c r="H4" s="402" t="s">
        <v>1</v>
      </c>
      <c r="I4" s="403" t="s">
        <v>4</v>
      </c>
      <c r="J4" s="403" t="s">
        <v>5</v>
      </c>
    </row>
    <row r="5" spans="3:10" ht="12.75">
      <c r="C5" s="402"/>
      <c r="D5" s="403"/>
      <c r="E5" s="403"/>
      <c r="H5" s="402"/>
      <c r="I5" s="403"/>
      <c r="J5" s="403"/>
    </row>
    <row r="6" spans="3:10" ht="19.5" customHeight="1">
      <c r="C6" s="402"/>
      <c r="D6" s="403"/>
      <c r="E6" s="403"/>
      <c r="H6" s="402"/>
      <c r="I6" s="403"/>
      <c r="J6" s="403"/>
    </row>
    <row r="7" spans="3:10" ht="21" customHeight="1">
      <c r="C7" s="402"/>
      <c r="D7" s="403"/>
      <c r="E7" s="403"/>
      <c r="H7" s="402"/>
      <c r="I7" s="403"/>
      <c r="J7" s="403"/>
    </row>
    <row r="8" spans="3:10" ht="12.75">
      <c r="C8" s="2">
        <v>1</v>
      </c>
      <c r="D8" s="1">
        <v>7.8</v>
      </c>
      <c r="E8" s="1">
        <v>230</v>
      </c>
      <c r="H8" s="2">
        <v>150</v>
      </c>
      <c r="I8" s="1">
        <v>7</v>
      </c>
      <c r="J8" s="295">
        <v>0.0007874999999999999</v>
      </c>
    </row>
    <row r="9" spans="3:10" ht="12.75">
      <c r="C9" s="2">
        <v>2</v>
      </c>
      <c r="D9" s="1">
        <v>8.34</v>
      </c>
      <c r="E9" s="1">
        <v>235</v>
      </c>
      <c r="H9" s="2">
        <v>149</v>
      </c>
      <c r="I9" s="1">
        <v>7.1</v>
      </c>
      <c r="J9" s="295">
        <v>0.0007907407407407407</v>
      </c>
    </row>
    <row r="10" spans="3:10" ht="12.75">
      <c r="C10" s="2">
        <v>3</v>
      </c>
      <c r="D10" s="1">
        <v>8.86</v>
      </c>
      <c r="E10" s="1">
        <v>239</v>
      </c>
      <c r="H10" s="2">
        <v>148</v>
      </c>
      <c r="J10" s="295">
        <v>0.0007937500000000001</v>
      </c>
    </row>
    <row r="11" spans="3:10" ht="12.75">
      <c r="C11" s="2">
        <v>4</v>
      </c>
      <c r="D11" s="1">
        <v>9.4</v>
      </c>
      <c r="E11" s="1">
        <v>242</v>
      </c>
      <c r="H11" s="2">
        <v>147</v>
      </c>
      <c r="J11" s="295">
        <v>0.000796875</v>
      </c>
    </row>
    <row r="12" spans="3:10" ht="12.75">
      <c r="C12" s="2">
        <v>5</v>
      </c>
      <c r="D12" s="1">
        <v>9.94</v>
      </c>
      <c r="E12" s="1">
        <v>245</v>
      </c>
      <c r="H12" s="2">
        <v>146</v>
      </c>
      <c r="J12" s="295">
        <v>0.0008001157407407407</v>
      </c>
    </row>
    <row r="13" spans="3:10" ht="12.75">
      <c r="C13" s="2">
        <v>6</v>
      </c>
      <c r="D13" s="1">
        <v>10.46</v>
      </c>
      <c r="E13" s="1">
        <v>248</v>
      </c>
      <c r="H13" s="2">
        <v>145</v>
      </c>
      <c r="J13" s="295">
        <v>0.0008032407407407408</v>
      </c>
    </row>
    <row r="14" spans="3:10" ht="12.75">
      <c r="C14" s="2">
        <v>7</v>
      </c>
      <c r="D14" s="1">
        <v>11</v>
      </c>
      <c r="E14" s="1">
        <v>251</v>
      </c>
      <c r="H14" s="2">
        <v>144</v>
      </c>
      <c r="I14" s="1">
        <v>7.2</v>
      </c>
      <c r="J14" s="295">
        <v>0.0008063657407407407</v>
      </c>
    </row>
    <row r="15" spans="3:10" ht="12.75">
      <c r="C15" s="2">
        <v>8</v>
      </c>
      <c r="D15" s="1">
        <v>11.52</v>
      </c>
      <c r="E15" s="1">
        <v>254</v>
      </c>
      <c r="H15" s="2">
        <v>143</v>
      </c>
      <c r="J15" s="295">
        <v>0.0008096064814814815</v>
      </c>
    </row>
    <row r="16" spans="3:10" ht="12.75">
      <c r="C16" s="2">
        <v>9</v>
      </c>
      <c r="D16" s="1">
        <v>12.06</v>
      </c>
      <c r="E16" s="1">
        <v>257</v>
      </c>
      <c r="H16" s="2">
        <v>142</v>
      </c>
      <c r="J16" s="295">
        <v>0.0008128472222222223</v>
      </c>
    </row>
    <row r="17" spans="3:10" ht="12.75">
      <c r="C17" s="2">
        <v>10</v>
      </c>
      <c r="D17" s="1">
        <v>12.58</v>
      </c>
      <c r="E17" s="1">
        <v>260</v>
      </c>
      <c r="H17" s="2">
        <v>141</v>
      </c>
      <c r="J17" s="295">
        <v>0.0008159722222222223</v>
      </c>
    </row>
    <row r="18" spans="3:10" ht="12.75">
      <c r="C18" s="2">
        <v>11</v>
      </c>
      <c r="D18" s="1">
        <v>13.1</v>
      </c>
      <c r="E18" s="1">
        <v>263</v>
      </c>
      <c r="H18" s="2">
        <v>140</v>
      </c>
      <c r="I18" s="1">
        <v>7.3</v>
      </c>
      <c r="J18" s="295">
        <v>0.000819212962962963</v>
      </c>
    </row>
    <row r="19" spans="3:10" ht="12.75">
      <c r="C19" s="2">
        <v>12</v>
      </c>
      <c r="D19" s="1">
        <v>13.63</v>
      </c>
      <c r="E19" s="1">
        <v>266</v>
      </c>
      <c r="H19" s="2">
        <v>139</v>
      </c>
      <c r="J19" s="295">
        <v>0.0008224537037037038</v>
      </c>
    </row>
    <row r="20" spans="3:10" ht="12.75">
      <c r="C20" s="2">
        <v>13</v>
      </c>
      <c r="D20" s="1">
        <v>14.16</v>
      </c>
      <c r="E20" s="1">
        <v>269</v>
      </c>
      <c r="H20" s="2">
        <v>138</v>
      </c>
      <c r="J20" s="295">
        <v>0.0008256944444444444</v>
      </c>
    </row>
    <row r="21" spans="3:10" ht="12.75">
      <c r="C21" s="2">
        <v>14</v>
      </c>
      <c r="D21" s="1">
        <v>14.68</v>
      </c>
      <c r="E21" s="1">
        <v>272</v>
      </c>
      <c r="H21" s="2">
        <v>137</v>
      </c>
      <c r="J21" s="295">
        <v>0.0008289351851851852</v>
      </c>
    </row>
    <row r="22" spans="3:10" ht="12.75">
      <c r="C22" s="2">
        <v>15</v>
      </c>
      <c r="D22" s="1">
        <v>15.22</v>
      </c>
      <c r="E22" s="1">
        <v>275</v>
      </c>
      <c r="H22" s="2">
        <v>136</v>
      </c>
      <c r="J22" s="295">
        <v>0.0008321759259259259</v>
      </c>
    </row>
    <row r="23" spans="3:10" ht="12.75">
      <c r="C23" s="2">
        <v>16</v>
      </c>
      <c r="D23" s="1">
        <v>15.74</v>
      </c>
      <c r="E23" s="1">
        <v>278</v>
      </c>
      <c r="H23" s="2">
        <v>135</v>
      </c>
      <c r="I23" s="1">
        <v>7.4</v>
      </c>
      <c r="J23" s="295">
        <v>0.0008355324074074073</v>
      </c>
    </row>
    <row r="24" spans="3:10" ht="12.75">
      <c r="C24" s="2">
        <v>17</v>
      </c>
      <c r="D24" s="1">
        <v>16.26</v>
      </c>
      <c r="E24" s="1">
        <v>281</v>
      </c>
      <c r="H24" s="2">
        <v>134</v>
      </c>
      <c r="J24" s="295">
        <v>0.0008387731481481481</v>
      </c>
    </row>
    <row r="25" spans="3:10" ht="12.75">
      <c r="C25" s="2">
        <v>18</v>
      </c>
      <c r="D25" s="1">
        <v>16.8</v>
      </c>
      <c r="E25" s="1">
        <v>284</v>
      </c>
      <c r="H25" s="2">
        <v>133</v>
      </c>
      <c r="J25" s="295">
        <v>0.0008421296296296297</v>
      </c>
    </row>
    <row r="26" spans="3:10" ht="12.75">
      <c r="C26" s="2">
        <v>19</v>
      </c>
      <c r="D26" s="1">
        <v>17.32</v>
      </c>
      <c r="E26" s="1">
        <v>287</v>
      </c>
      <c r="H26" s="2">
        <v>132</v>
      </c>
      <c r="J26" s="295">
        <v>0.0008453703703703705</v>
      </c>
    </row>
    <row r="27" spans="3:10" ht="12.75">
      <c r="C27" s="2">
        <v>20</v>
      </c>
      <c r="D27" s="1">
        <v>17.84</v>
      </c>
      <c r="E27" s="1">
        <v>290</v>
      </c>
      <c r="H27" s="2">
        <v>131</v>
      </c>
      <c r="I27" s="1">
        <v>7.5</v>
      </c>
      <c r="J27" s="295">
        <v>0.0008487268518518518</v>
      </c>
    </row>
    <row r="28" spans="3:10" ht="12.75">
      <c r="C28" s="2">
        <v>21</v>
      </c>
      <c r="D28" s="1">
        <v>18.36</v>
      </c>
      <c r="E28" s="1">
        <v>293</v>
      </c>
      <c r="H28" s="2">
        <v>130</v>
      </c>
      <c r="J28" s="295">
        <v>0.0008520833333333333</v>
      </c>
    </row>
    <row r="29" spans="3:10" ht="12.75">
      <c r="C29" s="2">
        <v>22</v>
      </c>
      <c r="D29" s="1">
        <v>18.88</v>
      </c>
      <c r="E29" s="1">
        <v>296</v>
      </c>
      <c r="H29" s="2">
        <v>129</v>
      </c>
      <c r="J29" s="295">
        <v>0.0008554398148148148</v>
      </c>
    </row>
    <row r="30" spans="3:10" ht="12.75">
      <c r="C30" s="2">
        <v>23</v>
      </c>
      <c r="D30" s="1">
        <v>19</v>
      </c>
      <c r="E30" s="1">
        <v>299</v>
      </c>
      <c r="H30" s="2">
        <v>128</v>
      </c>
      <c r="J30" s="295">
        <v>0.0008587962962962963</v>
      </c>
    </row>
    <row r="31" spans="3:10" ht="12.75">
      <c r="C31" s="2">
        <v>24</v>
      </c>
      <c r="D31" s="1">
        <v>19.4</v>
      </c>
      <c r="E31" s="1">
        <v>302</v>
      </c>
      <c r="H31" s="2">
        <v>127</v>
      </c>
      <c r="I31" s="1">
        <v>7.6</v>
      </c>
      <c r="J31" s="295">
        <v>0.0008621527777777778</v>
      </c>
    </row>
    <row r="32" spans="3:10" ht="12.75">
      <c r="C32" s="2">
        <v>25</v>
      </c>
      <c r="D32" s="1">
        <v>20.44</v>
      </c>
      <c r="E32" s="1">
        <v>305</v>
      </c>
      <c r="H32" s="2">
        <v>126</v>
      </c>
      <c r="J32" s="295">
        <v>0.0008655092592592593</v>
      </c>
    </row>
    <row r="33" spans="3:10" ht="12.75">
      <c r="C33" s="2">
        <v>26</v>
      </c>
      <c r="D33" s="1">
        <v>20.96</v>
      </c>
      <c r="E33" s="1">
        <v>308</v>
      </c>
      <c r="H33" s="2">
        <v>125</v>
      </c>
      <c r="J33" s="295">
        <v>0.0008689814814814815</v>
      </c>
    </row>
    <row r="34" spans="3:10" ht="12.75">
      <c r="C34" s="2">
        <v>27</v>
      </c>
      <c r="D34" s="1">
        <v>21.48</v>
      </c>
      <c r="E34" s="1">
        <v>311</v>
      </c>
      <c r="H34" s="2">
        <v>124</v>
      </c>
      <c r="J34" s="295">
        <v>0.0008723379629629629</v>
      </c>
    </row>
    <row r="35" spans="3:10" ht="12.75">
      <c r="C35" s="2">
        <v>28</v>
      </c>
      <c r="D35" s="1">
        <v>22</v>
      </c>
      <c r="E35" s="1">
        <v>314</v>
      </c>
      <c r="H35" s="2">
        <v>123</v>
      </c>
      <c r="I35" s="1">
        <v>7.7</v>
      </c>
      <c r="J35" s="295">
        <v>0.0008758101851851851</v>
      </c>
    </row>
    <row r="36" spans="3:10" ht="12.75">
      <c r="C36" s="2">
        <v>29</v>
      </c>
      <c r="D36" s="1">
        <v>22.52</v>
      </c>
      <c r="E36" s="1">
        <v>317</v>
      </c>
      <c r="H36" s="2">
        <v>122</v>
      </c>
      <c r="J36" s="295">
        <v>0.0008792824074074075</v>
      </c>
    </row>
    <row r="37" spans="3:10" ht="12.75">
      <c r="C37" s="2">
        <v>30</v>
      </c>
      <c r="D37" s="1">
        <v>23.04</v>
      </c>
      <c r="E37" s="1">
        <v>320</v>
      </c>
      <c r="H37" s="2">
        <v>121</v>
      </c>
      <c r="J37" s="295">
        <v>0.0008827546296296297</v>
      </c>
    </row>
    <row r="38" spans="3:10" ht="12.75">
      <c r="C38" s="2">
        <v>31</v>
      </c>
      <c r="D38" s="1">
        <v>23.56</v>
      </c>
      <c r="E38" s="1">
        <v>323</v>
      </c>
      <c r="H38" s="2">
        <v>120</v>
      </c>
      <c r="J38" s="295">
        <v>0.0008862268518518519</v>
      </c>
    </row>
    <row r="39" spans="3:10" ht="12.75">
      <c r="C39" s="2">
        <v>32</v>
      </c>
      <c r="D39" s="1">
        <v>24.08</v>
      </c>
      <c r="E39" s="1">
        <v>326</v>
      </c>
      <c r="H39" s="2">
        <v>119</v>
      </c>
      <c r="I39" s="1">
        <v>7.8</v>
      </c>
      <c r="J39" s="295">
        <v>0.000889699074074074</v>
      </c>
    </row>
    <row r="40" spans="3:10" ht="12.75">
      <c r="C40" s="2">
        <v>33</v>
      </c>
      <c r="D40" s="1">
        <v>24.6</v>
      </c>
      <c r="E40" s="1">
        <v>329</v>
      </c>
      <c r="H40" s="2">
        <v>118</v>
      </c>
      <c r="J40" s="295">
        <v>0.0008931712962962963</v>
      </c>
    </row>
    <row r="41" spans="3:10" ht="12.75">
      <c r="C41" s="2">
        <v>34</v>
      </c>
      <c r="D41" s="1">
        <v>25.12</v>
      </c>
      <c r="E41" s="1">
        <v>332</v>
      </c>
      <c r="H41" s="2">
        <v>117</v>
      </c>
      <c r="J41" s="295">
        <v>0.0008967592592592591</v>
      </c>
    </row>
    <row r="42" spans="3:10" ht="12.75">
      <c r="C42" s="2">
        <v>35</v>
      </c>
      <c r="D42" s="1">
        <v>25.62</v>
      </c>
      <c r="E42" s="1">
        <v>335</v>
      </c>
      <c r="H42" s="2">
        <v>116</v>
      </c>
      <c r="J42" s="295">
        <v>0.0009002314814814815</v>
      </c>
    </row>
    <row r="43" spans="3:10" ht="12.75">
      <c r="C43" s="2">
        <v>36</v>
      </c>
      <c r="D43" s="1">
        <v>26.14</v>
      </c>
      <c r="E43" s="1">
        <v>338</v>
      </c>
      <c r="H43" s="2">
        <v>115</v>
      </c>
      <c r="I43" s="1">
        <v>7.9</v>
      </c>
      <c r="J43" s="295">
        <v>0.0009038194444444444</v>
      </c>
    </row>
    <row r="44" spans="3:10" ht="12.75">
      <c r="C44" s="2">
        <v>37</v>
      </c>
      <c r="D44" s="1">
        <v>26.66</v>
      </c>
      <c r="E44" s="1">
        <v>341</v>
      </c>
      <c r="H44" s="2">
        <v>114</v>
      </c>
      <c r="J44" s="295">
        <v>0.0009074074074074074</v>
      </c>
    </row>
    <row r="45" spans="3:10" ht="12.75">
      <c r="C45" s="2">
        <v>38</v>
      </c>
      <c r="D45" s="1">
        <v>27.18</v>
      </c>
      <c r="E45" s="1">
        <v>344</v>
      </c>
      <c r="H45" s="2">
        <v>113</v>
      </c>
      <c r="J45" s="295">
        <v>0.0009109953703703705</v>
      </c>
    </row>
    <row r="46" spans="3:10" ht="12.75">
      <c r="C46" s="2">
        <v>39</v>
      </c>
      <c r="D46" s="1">
        <v>27.68</v>
      </c>
      <c r="E46" s="1">
        <v>347</v>
      </c>
      <c r="H46" s="2">
        <v>112</v>
      </c>
      <c r="J46" s="295">
        <v>0.0009145833333333333</v>
      </c>
    </row>
    <row r="47" spans="3:10" ht="12.75">
      <c r="C47" s="2">
        <v>40</v>
      </c>
      <c r="D47" s="1">
        <v>28.2</v>
      </c>
      <c r="E47" s="1">
        <v>350</v>
      </c>
      <c r="H47" s="2">
        <v>111</v>
      </c>
      <c r="I47" s="1">
        <v>8</v>
      </c>
      <c r="J47" s="295">
        <v>0.0009181712962962963</v>
      </c>
    </row>
    <row r="48" spans="3:10" ht="12.75">
      <c r="C48" s="2">
        <v>41</v>
      </c>
      <c r="D48" s="1">
        <v>28.72</v>
      </c>
      <c r="E48" s="1">
        <v>353</v>
      </c>
      <c r="H48" s="2">
        <v>110</v>
      </c>
      <c r="J48" s="295">
        <v>0.0009217592592592592</v>
      </c>
    </row>
    <row r="49" spans="3:10" ht="12.75">
      <c r="C49" s="2">
        <v>42</v>
      </c>
      <c r="D49" s="1">
        <v>29.22</v>
      </c>
      <c r="E49" s="1">
        <v>356</v>
      </c>
      <c r="H49" s="2">
        <v>109</v>
      </c>
      <c r="J49" s="295">
        <v>0.000925462962962963</v>
      </c>
    </row>
    <row r="50" spans="3:10" ht="12.75">
      <c r="C50" s="2">
        <v>43</v>
      </c>
      <c r="D50" s="1">
        <v>29.74</v>
      </c>
      <c r="E50" s="1">
        <v>359</v>
      </c>
      <c r="H50" s="2">
        <v>108</v>
      </c>
      <c r="J50" s="295">
        <v>0.0009291666666666667</v>
      </c>
    </row>
    <row r="51" spans="3:10" ht="12.75">
      <c r="C51" s="2">
        <v>44</v>
      </c>
      <c r="D51" s="1">
        <v>30.26</v>
      </c>
      <c r="E51" s="1">
        <v>362</v>
      </c>
      <c r="H51" s="2">
        <v>107</v>
      </c>
      <c r="I51" s="1">
        <v>8.1</v>
      </c>
      <c r="J51" s="295">
        <v>0.0009327546296296296</v>
      </c>
    </row>
    <row r="52" spans="3:10" ht="12.75">
      <c r="C52" s="2">
        <v>45</v>
      </c>
      <c r="D52" s="1">
        <v>30.76</v>
      </c>
      <c r="E52" s="1">
        <v>365</v>
      </c>
      <c r="H52" s="2">
        <v>106</v>
      </c>
      <c r="J52" s="295">
        <v>0.0009364583333333334</v>
      </c>
    </row>
    <row r="53" spans="3:10" ht="12.75">
      <c r="C53" s="2">
        <v>46</v>
      </c>
      <c r="D53" s="1">
        <v>31.28</v>
      </c>
      <c r="E53" s="1">
        <v>368</v>
      </c>
      <c r="H53" s="2">
        <v>105</v>
      </c>
      <c r="J53" s="295">
        <v>0.000940162037037037</v>
      </c>
    </row>
    <row r="54" spans="3:10" ht="12.75">
      <c r="C54" s="2">
        <v>47</v>
      </c>
      <c r="D54" s="1">
        <v>31.78</v>
      </c>
      <c r="E54" s="1">
        <v>371</v>
      </c>
      <c r="H54" s="2">
        <v>104</v>
      </c>
      <c r="J54" s="295">
        <v>0.0009439814814814814</v>
      </c>
    </row>
    <row r="55" spans="3:10" ht="12.75">
      <c r="C55" s="2">
        <v>48</v>
      </c>
      <c r="D55" s="1">
        <v>32.3</v>
      </c>
      <c r="E55" s="1">
        <v>374</v>
      </c>
      <c r="H55" s="2">
        <v>103</v>
      </c>
      <c r="I55" s="1">
        <v>8.2</v>
      </c>
      <c r="J55" s="295">
        <v>0.0009476851851851852</v>
      </c>
    </row>
    <row r="56" spans="3:10" ht="12.75">
      <c r="C56" s="2">
        <v>49</v>
      </c>
      <c r="D56" s="1">
        <v>32.8</v>
      </c>
      <c r="E56" s="1">
        <v>377</v>
      </c>
      <c r="H56" s="2">
        <v>102</v>
      </c>
      <c r="J56" s="295">
        <v>0.0009515046296296297</v>
      </c>
    </row>
    <row r="57" spans="3:10" ht="12.75">
      <c r="C57" s="2">
        <v>50</v>
      </c>
      <c r="D57" s="1">
        <v>33.3</v>
      </c>
      <c r="E57" s="1">
        <v>380</v>
      </c>
      <c r="H57" s="2">
        <v>101</v>
      </c>
      <c r="J57" s="295">
        <v>0.0009552083333333332</v>
      </c>
    </row>
    <row r="58" spans="3:10" ht="12.75">
      <c r="C58" s="2">
        <v>51</v>
      </c>
      <c r="D58" s="1">
        <v>33.82</v>
      </c>
      <c r="E58" s="1">
        <v>383</v>
      </c>
      <c r="H58" s="2">
        <v>100</v>
      </c>
      <c r="J58" s="295">
        <v>0.0009590277777777778</v>
      </c>
    </row>
    <row r="59" spans="3:10" ht="12.75">
      <c r="C59" s="2">
        <v>52</v>
      </c>
      <c r="D59" s="1">
        <v>34.32</v>
      </c>
      <c r="E59" s="1">
        <v>386</v>
      </c>
      <c r="H59" s="2">
        <v>99</v>
      </c>
      <c r="I59" s="1">
        <v>8.3</v>
      </c>
      <c r="J59" s="295">
        <v>0.0009628472222222223</v>
      </c>
    </row>
    <row r="60" spans="3:10" ht="12.75">
      <c r="C60" s="2">
        <v>53</v>
      </c>
      <c r="D60" s="1">
        <v>34.84</v>
      </c>
      <c r="E60" s="1">
        <v>389</v>
      </c>
      <c r="H60" s="2">
        <v>98</v>
      </c>
      <c r="J60" s="295">
        <v>0.0009666666666666666</v>
      </c>
    </row>
    <row r="61" spans="3:10" ht="12.75">
      <c r="C61" s="2">
        <v>54</v>
      </c>
      <c r="D61" s="1">
        <v>35.34</v>
      </c>
      <c r="E61" s="1">
        <v>392</v>
      </c>
      <c r="H61" s="2">
        <v>97</v>
      </c>
      <c r="J61" s="295">
        <v>0.0009706018518518518</v>
      </c>
    </row>
    <row r="62" spans="3:10" ht="12.75">
      <c r="C62" s="2">
        <v>55</v>
      </c>
      <c r="D62" s="1">
        <v>35.84</v>
      </c>
      <c r="E62" s="1">
        <v>395</v>
      </c>
      <c r="H62" s="2">
        <v>96</v>
      </c>
      <c r="I62" s="1">
        <v>8.4</v>
      </c>
      <c r="J62" s="295">
        <v>0.0009744212962962963</v>
      </c>
    </row>
    <row r="63" spans="3:10" ht="12.75">
      <c r="C63" s="2">
        <v>56</v>
      </c>
      <c r="D63" s="1">
        <v>36.34</v>
      </c>
      <c r="E63" s="1">
        <v>398</v>
      </c>
      <c r="H63" s="2">
        <v>95</v>
      </c>
      <c r="J63" s="295">
        <v>0.0009783564814814815</v>
      </c>
    </row>
    <row r="64" spans="3:10" ht="12.75">
      <c r="C64" s="2">
        <v>57</v>
      </c>
      <c r="D64" s="1">
        <v>36.86</v>
      </c>
      <c r="E64" s="1">
        <v>401</v>
      </c>
      <c r="H64" s="2">
        <v>94</v>
      </c>
      <c r="J64" s="295">
        <v>0.0009822916666666667</v>
      </c>
    </row>
    <row r="65" spans="3:10" ht="12.75">
      <c r="C65" s="2">
        <v>58</v>
      </c>
      <c r="D65" s="1">
        <v>37.36</v>
      </c>
      <c r="E65" s="1">
        <v>404</v>
      </c>
      <c r="H65" s="2">
        <v>93</v>
      </c>
      <c r="J65" s="295">
        <v>0.000986226851851852</v>
      </c>
    </row>
    <row r="66" spans="3:10" ht="12.75">
      <c r="C66" s="2">
        <v>59</v>
      </c>
      <c r="D66" s="1">
        <v>37.86</v>
      </c>
      <c r="E66" s="1">
        <v>407</v>
      </c>
      <c r="H66" s="2">
        <v>92</v>
      </c>
      <c r="I66" s="1">
        <v>8.5</v>
      </c>
      <c r="J66" s="295">
        <v>0.000990162037037037</v>
      </c>
    </row>
    <row r="67" spans="3:10" ht="12.75">
      <c r="C67" s="2">
        <v>60</v>
      </c>
      <c r="D67" s="1">
        <v>38.36</v>
      </c>
      <c r="E67" s="1">
        <v>410</v>
      </c>
      <c r="H67" s="2">
        <v>91</v>
      </c>
      <c r="J67" s="295">
        <v>0.000994212962962963</v>
      </c>
    </row>
    <row r="68" spans="3:10" ht="12.75">
      <c r="C68" s="2">
        <v>61</v>
      </c>
      <c r="D68" s="1">
        <v>38.86</v>
      </c>
      <c r="E68" s="1">
        <v>413</v>
      </c>
      <c r="H68" s="2">
        <v>90</v>
      </c>
      <c r="J68" s="295">
        <v>0.000998263888888889</v>
      </c>
    </row>
    <row r="69" spans="3:10" ht="12.75">
      <c r="C69" s="2">
        <v>62</v>
      </c>
      <c r="D69" s="1">
        <v>39.38</v>
      </c>
      <c r="E69" s="1">
        <v>416</v>
      </c>
      <c r="H69" s="2">
        <v>89</v>
      </c>
      <c r="J69" s="295">
        <v>0.001002199074074074</v>
      </c>
    </row>
    <row r="70" spans="3:10" ht="12.75">
      <c r="C70" s="2">
        <v>63</v>
      </c>
      <c r="D70" s="1">
        <v>39.88</v>
      </c>
      <c r="E70" s="1">
        <v>419</v>
      </c>
      <c r="H70" s="2">
        <v>88</v>
      </c>
      <c r="I70" s="1">
        <v>8.6</v>
      </c>
      <c r="J70" s="295">
        <v>0.00100625</v>
      </c>
    </row>
    <row r="71" spans="3:10" ht="12.75">
      <c r="C71" s="2">
        <v>64</v>
      </c>
      <c r="D71" s="1">
        <v>40.38</v>
      </c>
      <c r="E71" s="1">
        <v>422</v>
      </c>
      <c r="H71" s="2">
        <v>87</v>
      </c>
      <c r="J71" s="295">
        <v>0.0010104166666666666</v>
      </c>
    </row>
    <row r="72" spans="3:10" ht="12.75">
      <c r="C72" s="2">
        <v>65</v>
      </c>
      <c r="D72" s="1">
        <v>40.88</v>
      </c>
      <c r="E72" s="1">
        <v>425</v>
      </c>
      <c r="H72" s="2">
        <v>86</v>
      </c>
      <c r="J72" s="295">
        <v>0.0010144675925925926</v>
      </c>
    </row>
    <row r="73" spans="3:10" ht="12.75">
      <c r="C73" s="2">
        <v>66</v>
      </c>
      <c r="D73" s="1">
        <v>41.38</v>
      </c>
      <c r="E73" s="1">
        <v>428</v>
      </c>
      <c r="H73" s="2">
        <v>85</v>
      </c>
      <c r="I73" s="1">
        <v>8.7</v>
      </c>
      <c r="J73" s="295">
        <v>0.0010186342592592593</v>
      </c>
    </row>
    <row r="74" spans="3:10" ht="12.75">
      <c r="C74" s="2">
        <v>67</v>
      </c>
      <c r="D74" s="1">
        <v>41.88</v>
      </c>
      <c r="E74" s="1">
        <v>431</v>
      </c>
      <c r="H74" s="2">
        <v>84</v>
      </c>
      <c r="J74" s="295">
        <v>0.001022800925925926</v>
      </c>
    </row>
    <row r="75" spans="3:10" ht="12.75">
      <c r="C75" s="2">
        <v>68</v>
      </c>
      <c r="D75" s="1">
        <v>42.38</v>
      </c>
      <c r="E75" s="1">
        <v>434</v>
      </c>
      <c r="H75" s="2">
        <v>83</v>
      </c>
      <c r="J75" s="295">
        <v>0.0010269675925925926</v>
      </c>
    </row>
    <row r="76" spans="3:10" ht="12.75">
      <c r="C76" s="2">
        <v>69</v>
      </c>
      <c r="D76" s="1">
        <v>42.88</v>
      </c>
      <c r="E76" s="1">
        <v>437</v>
      </c>
      <c r="H76" s="2">
        <v>82</v>
      </c>
      <c r="I76" s="1">
        <v>8.8</v>
      </c>
      <c r="J76" s="295">
        <v>0.0010311342592592592</v>
      </c>
    </row>
    <row r="77" spans="3:10" ht="12.75">
      <c r="C77" s="2">
        <v>70</v>
      </c>
      <c r="D77" s="1">
        <v>43.38</v>
      </c>
      <c r="E77" s="1">
        <v>440</v>
      </c>
      <c r="H77" s="2">
        <v>81</v>
      </c>
      <c r="J77" s="295">
        <v>0.0010354166666666667</v>
      </c>
    </row>
    <row r="78" spans="3:10" ht="12.75">
      <c r="C78" s="2">
        <v>71</v>
      </c>
      <c r="D78" s="1">
        <v>43.88</v>
      </c>
      <c r="E78" s="1">
        <v>443</v>
      </c>
      <c r="H78" s="2">
        <v>80</v>
      </c>
      <c r="J78" s="295">
        <v>0.0010395833333333331</v>
      </c>
    </row>
    <row r="79" spans="3:10" ht="12.75">
      <c r="C79" s="2">
        <v>72</v>
      </c>
      <c r="D79" s="1">
        <v>44.38</v>
      </c>
      <c r="E79" s="1">
        <v>446</v>
      </c>
      <c r="H79" s="2">
        <v>79</v>
      </c>
      <c r="J79" s="295">
        <v>0.0010438657407407406</v>
      </c>
    </row>
    <row r="80" spans="3:10" ht="12.75">
      <c r="C80" s="2">
        <v>73</v>
      </c>
      <c r="D80" s="1">
        <v>44.88</v>
      </c>
      <c r="E80" s="1">
        <v>449</v>
      </c>
      <c r="H80" s="2">
        <v>78</v>
      </c>
      <c r="I80" s="1">
        <v>8.9</v>
      </c>
      <c r="J80" s="295">
        <v>0.001048263888888889</v>
      </c>
    </row>
    <row r="81" spans="3:10" ht="12.75">
      <c r="C81" s="2">
        <v>74</v>
      </c>
      <c r="D81" s="1">
        <v>45.38</v>
      </c>
      <c r="E81" s="1">
        <v>452</v>
      </c>
      <c r="H81" s="2">
        <v>77</v>
      </c>
      <c r="J81" s="295">
        <v>0.0010525462962962964</v>
      </c>
    </row>
    <row r="82" spans="3:10" ht="12.75">
      <c r="C82" s="2">
        <v>75</v>
      </c>
      <c r="D82" s="1">
        <v>45.86</v>
      </c>
      <c r="E82" s="1">
        <v>455</v>
      </c>
      <c r="H82" s="2">
        <v>76</v>
      </c>
      <c r="J82" s="295">
        <v>0.0010569444444444443</v>
      </c>
    </row>
    <row r="83" spans="3:10" ht="12.75">
      <c r="C83" s="2">
        <v>76</v>
      </c>
      <c r="D83" s="1">
        <v>46.36</v>
      </c>
      <c r="E83" s="1">
        <v>458</v>
      </c>
      <c r="H83" s="2">
        <v>75</v>
      </c>
      <c r="I83" s="1">
        <v>9</v>
      </c>
      <c r="J83" s="295">
        <v>0.0010613425925925927</v>
      </c>
    </row>
    <row r="84" spans="3:10" ht="12.75">
      <c r="C84" s="2">
        <v>77</v>
      </c>
      <c r="D84" s="1">
        <v>46.86</v>
      </c>
      <c r="E84" s="1">
        <v>461</v>
      </c>
      <c r="H84" s="2">
        <v>74</v>
      </c>
      <c r="J84" s="295">
        <v>0.0010657407407407406</v>
      </c>
    </row>
    <row r="85" spans="3:10" ht="12.75">
      <c r="C85" s="2">
        <v>78</v>
      </c>
      <c r="D85" s="1">
        <v>47.36</v>
      </c>
      <c r="E85" s="1">
        <v>464</v>
      </c>
      <c r="H85" s="2">
        <v>73</v>
      </c>
      <c r="J85" s="295">
        <v>0.001070138888888889</v>
      </c>
    </row>
    <row r="86" spans="3:10" ht="12.75">
      <c r="C86" s="2">
        <v>79</v>
      </c>
      <c r="D86" s="1">
        <v>47.86</v>
      </c>
      <c r="E86" s="1">
        <v>467</v>
      </c>
      <c r="H86" s="2">
        <v>72</v>
      </c>
      <c r="I86" s="1">
        <v>9.1</v>
      </c>
      <c r="J86" s="295">
        <v>0.0010746527777777777</v>
      </c>
    </row>
    <row r="87" spans="3:10" ht="12.75">
      <c r="C87" s="2">
        <v>80</v>
      </c>
      <c r="D87" s="1">
        <v>48.34</v>
      </c>
      <c r="E87" s="1">
        <v>470</v>
      </c>
      <c r="H87" s="2">
        <v>71</v>
      </c>
      <c r="J87" s="295">
        <v>0.0010791666666666666</v>
      </c>
    </row>
    <row r="88" spans="3:12" ht="12.75">
      <c r="C88" s="2">
        <v>81</v>
      </c>
      <c r="D88" s="1">
        <v>48.84</v>
      </c>
      <c r="E88" s="1">
        <v>474</v>
      </c>
      <c r="H88" s="2">
        <v>70</v>
      </c>
      <c r="J88" s="295">
        <v>0.0010836805555555556</v>
      </c>
      <c r="L88" s="4"/>
    </row>
    <row r="89" spans="3:12" ht="12.75">
      <c r="C89" s="2">
        <v>82</v>
      </c>
      <c r="D89" s="1">
        <v>49.34</v>
      </c>
      <c r="E89" s="1">
        <v>477</v>
      </c>
      <c r="H89" s="2">
        <v>69</v>
      </c>
      <c r="I89" s="1">
        <v>9.2</v>
      </c>
      <c r="J89" s="295">
        <v>0.001088310185185185</v>
      </c>
      <c r="L89" s="4"/>
    </row>
    <row r="90" spans="3:12" ht="12.75">
      <c r="C90" s="2">
        <v>83</v>
      </c>
      <c r="D90" s="1">
        <v>49.82</v>
      </c>
      <c r="E90" s="1">
        <v>480</v>
      </c>
      <c r="H90" s="2">
        <v>68</v>
      </c>
      <c r="J90" s="295">
        <v>0.0010929398148148148</v>
      </c>
      <c r="L90" s="4"/>
    </row>
    <row r="91" spans="3:12" ht="12.75">
      <c r="C91" s="2">
        <v>84</v>
      </c>
      <c r="D91" s="1">
        <v>50.32</v>
      </c>
      <c r="E91" s="1">
        <v>483</v>
      </c>
      <c r="H91" s="2">
        <v>67</v>
      </c>
      <c r="J91" s="295">
        <v>0.0010975694444444444</v>
      </c>
      <c r="L91" s="4"/>
    </row>
    <row r="92" spans="3:12" ht="12.75">
      <c r="C92" s="2">
        <v>85</v>
      </c>
      <c r="D92" s="1">
        <v>50.82</v>
      </c>
      <c r="E92" s="1">
        <v>486</v>
      </c>
      <c r="H92" s="2">
        <v>66</v>
      </c>
      <c r="I92" s="1">
        <v>9.3</v>
      </c>
      <c r="J92" s="295">
        <v>0.001102199074074074</v>
      </c>
      <c r="L92" s="4"/>
    </row>
    <row r="93" spans="3:10" ht="12.75">
      <c r="C93" s="2">
        <v>86</v>
      </c>
      <c r="D93" s="1">
        <v>51.3</v>
      </c>
      <c r="E93" s="1">
        <v>489</v>
      </c>
      <c r="H93" s="2">
        <v>65</v>
      </c>
      <c r="J93" s="295">
        <v>0.0011069444444444445</v>
      </c>
    </row>
    <row r="94" spans="3:10" ht="12.75">
      <c r="C94" s="2">
        <v>87</v>
      </c>
      <c r="D94" s="1">
        <v>51.8</v>
      </c>
      <c r="E94" s="1">
        <v>492</v>
      </c>
      <c r="H94" s="2">
        <v>64</v>
      </c>
      <c r="J94" s="295">
        <v>0.0011116898148148147</v>
      </c>
    </row>
    <row r="95" spans="3:10" ht="12.75">
      <c r="C95" s="2">
        <v>88</v>
      </c>
      <c r="D95" s="1">
        <v>52.28</v>
      </c>
      <c r="E95" s="1">
        <v>495</v>
      </c>
      <c r="H95" s="2">
        <v>63</v>
      </c>
      <c r="I95" s="1">
        <v>9.4</v>
      </c>
      <c r="J95" s="295">
        <v>0.0011164351851851854</v>
      </c>
    </row>
    <row r="96" spans="3:10" ht="12.75">
      <c r="C96" s="2">
        <v>89</v>
      </c>
      <c r="D96" s="1">
        <v>52.78</v>
      </c>
      <c r="E96" s="1">
        <v>497</v>
      </c>
      <c r="H96" s="2">
        <v>62</v>
      </c>
      <c r="J96" s="295">
        <v>0.0011212962962962962</v>
      </c>
    </row>
    <row r="97" spans="3:10" ht="12.75">
      <c r="C97" s="2">
        <v>90</v>
      </c>
      <c r="D97" s="1">
        <v>53.26</v>
      </c>
      <c r="E97" s="1">
        <v>500</v>
      </c>
      <c r="H97" s="2">
        <v>61</v>
      </c>
      <c r="J97" s="295">
        <v>0.0011261574074074073</v>
      </c>
    </row>
    <row r="98" spans="3:10" ht="12.75">
      <c r="C98" s="2">
        <v>91</v>
      </c>
      <c r="D98" s="1">
        <v>53.76</v>
      </c>
      <c r="E98" s="1">
        <v>502</v>
      </c>
      <c r="H98" s="2">
        <v>60</v>
      </c>
      <c r="I98" s="1">
        <v>9.5</v>
      </c>
      <c r="J98" s="295">
        <v>0.0011310185185185186</v>
      </c>
    </row>
    <row r="99" spans="3:10" ht="12.75">
      <c r="C99" s="2">
        <v>92</v>
      </c>
      <c r="D99" s="1">
        <v>54.24</v>
      </c>
      <c r="E99" s="1">
        <v>505</v>
      </c>
      <c r="H99" s="2">
        <v>59</v>
      </c>
      <c r="J99" s="295">
        <v>0.0011359953703703703</v>
      </c>
    </row>
    <row r="100" spans="3:10" ht="12.75">
      <c r="C100" s="2">
        <v>93</v>
      </c>
      <c r="D100" s="1">
        <v>54.74</v>
      </c>
      <c r="E100" s="1">
        <v>507</v>
      </c>
      <c r="H100" s="2">
        <v>58</v>
      </c>
      <c r="J100" s="295">
        <v>0.0011409722222222223</v>
      </c>
    </row>
    <row r="101" spans="3:10" ht="12.75">
      <c r="C101" s="2">
        <v>94</v>
      </c>
      <c r="D101" s="1">
        <v>55.22</v>
      </c>
      <c r="E101" s="1">
        <v>510</v>
      </c>
      <c r="H101" s="2">
        <v>57</v>
      </c>
      <c r="I101" s="1">
        <v>9.6</v>
      </c>
      <c r="J101" s="295">
        <v>0.0011460648148148148</v>
      </c>
    </row>
    <row r="102" spans="3:10" ht="12.75">
      <c r="C102" s="2">
        <v>95</v>
      </c>
      <c r="D102" s="1">
        <v>55.72</v>
      </c>
      <c r="E102" s="1">
        <v>512</v>
      </c>
      <c r="H102" s="2">
        <v>56</v>
      </c>
      <c r="J102" s="295">
        <v>0.0011511574074074074</v>
      </c>
    </row>
    <row r="103" spans="3:10" ht="12.75">
      <c r="C103" s="2">
        <v>96</v>
      </c>
      <c r="D103" s="1">
        <v>56.2</v>
      </c>
      <c r="E103" s="1">
        <v>515</v>
      </c>
      <c r="H103" s="2">
        <v>55</v>
      </c>
      <c r="J103" s="295">
        <v>0.00115625</v>
      </c>
    </row>
    <row r="104" spans="3:10" ht="12.75">
      <c r="C104" s="2">
        <v>97</v>
      </c>
      <c r="D104" s="1">
        <v>56.68</v>
      </c>
      <c r="E104" s="1">
        <v>517</v>
      </c>
      <c r="H104" s="2">
        <v>54</v>
      </c>
      <c r="I104" s="1">
        <v>9.7</v>
      </c>
      <c r="J104" s="295">
        <v>0.0011614583333333331</v>
      </c>
    </row>
    <row r="105" spans="3:10" ht="12.75">
      <c r="C105" s="2">
        <v>98</v>
      </c>
      <c r="D105" s="1">
        <v>57.18</v>
      </c>
      <c r="E105" s="1">
        <v>520</v>
      </c>
      <c r="H105" s="2">
        <v>53</v>
      </c>
      <c r="J105" s="295">
        <v>0.0011666666666666668</v>
      </c>
    </row>
    <row r="106" spans="3:10" ht="12.75">
      <c r="C106" s="2">
        <v>99</v>
      </c>
      <c r="D106" s="1">
        <v>57.66</v>
      </c>
      <c r="E106" s="1">
        <v>522</v>
      </c>
      <c r="H106" s="2">
        <v>52</v>
      </c>
      <c r="J106" s="295">
        <v>0.001171875</v>
      </c>
    </row>
    <row r="107" spans="3:10" ht="12.75">
      <c r="C107" s="2">
        <v>100</v>
      </c>
      <c r="D107" s="1">
        <v>58.14</v>
      </c>
      <c r="E107" s="1">
        <v>525</v>
      </c>
      <c r="H107" s="2">
        <v>51</v>
      </c>
      <c r="I107" s="1">
        <v>9.8</v>
      </c>
      <c r="J107" s="295">
        <v>0.0011771990740740742</v>
      </c>
    </row>
    <row r="108" spans="3:10" ht="12.75">
      <c r="C108" s="2">
        <v>101</v>
      </c>
      <c r="D108" s="1">
        <v>58.64</v>
      </c>
      <c r="E108" s="1">
        <v>528</v>
      </c>
      <c r="H108" s="2">
        <v>50</v>
      </c>
      <c r="J108" s="295">
        <v>0.0011825231481481483</v>
      </c>
    </row>
    <row r="109" spans="3:10" ht="12.75">
      <c r="C109" s="2">
        <v>102</v>
      </c>
      <c r="D109" s="1">
        <v>59.12</v>
      </c>
      <c r="E109" s="1">
        <v>530</v>
      </c>
      <c r="H109" s="2">
        <v>49</v>
      </c>
      <c r="I109" s="1">
        <v>9.9</v>
      </c>
      <c r="J109" s="295">
        <v>0.001187962962962963</v>
      </c>
    </row>
    <row r="110" spans="3:10" ht="12.75">
      <c r="C110" s="2">
        <v>103</v>
      </c>
      <c r="D110" s="1">
        <v>59.6</v>
      </c>
      <c r="E110" s="1">
        <v>533</v>
      </c>
      <c r="H110" s="2">
        <v>48</v>
      </c>
      <c r="J110" s="295">
        <v>0.0011935185185185185</v>
      </c>
    </row>
    <row r="111" spans="3:10" ht="12.75">
      <c r="C111" s="2">
        <v>104</v>
      </c>
      <c r="D111" s="1">
        <v>60.08</v>
      </c>
      <c r="E111" s="1">
        <v>536</v>
      </c>
      <c r="H111" s="2">
        <v>47</v>
      </c>
      <c r="J111" s="295">
        <v>0.001199074074074074</v>
      </c>
    </row>
    <row r="112" spans="3:10" ht="12.75">
      <c r="C112" s="2">
        <v>105</v>
      </c>
      <c r="D112" s="1">
        <v>60.58</v>
      </c>
      <c r="E112" s="1">
        <v>538</v>
      </c>
      <c r="H112" s="2">
        <v>46</v>
      </c>
      <c r="I112" s="1">
        <v>10</v>
      </c>
      <c r="J112" s="295">
        <v>0.0012046296296296295</v>
      </c>
    </row>
    <row r="113" spans="3:10" ht="12.75">
      <c r="C113" s="2">
        <v>106</v>
      </c>
      <c r="D113" s="1">
        <v>61.06</v>
      </c>
      <c r="E113" s="1">
        <v>540</v>
      </c>
      <c r="H113" s="2">
        <v>45</v>
      </c>
      <c r="J113" s="295">
        <v>0.001210300925925926</v>
      </c>
    </row>
    <row r="114" spans="3:10" ht="12.75">
      <c r="C114" s="2">
        <v>107</v>
      </c>
      <c r="D114" s="1">
        <v>61.54</v>
      </c>
      <c r="E114" s="1">
        <v>542</v>
      </c>
      <c r="H114" s="2">
        <v>44</v>
      </c>
      <c r="J114" s="295">
        <v>0.0012159722222222222</v>
      </c>
    </row>
    <row r="115" spans="3:10" ht="12.75">
      <c r="C115" s="2">
        <v>108</v>
      </c>
      <c r="D115" s="1">
        <v>62.02</v>
      </c>
      <c r="E115" s="1">
        <v>544</v>
      </c>
      <c r="H115" s="2">
        <v>43</v>
      </c>
      <c r="I115" s="1">
        <v>10.1</v>
      </c>
      <c r="J115" s="295">
        <v>0.0012217592592592595</v>
      </c>
    </row>
    <row r="116" spans="3:10" ht="12.75">
      <c r="C116" s="2">
        <v>109</v>
      </c>
      <c r="D116" s="1">
        <v>62.5</v>
      </c>
      <c r="E116" s="1">
        <v>547</v>
      </c>
      <c r="H116" s="2">
        <v>42</v>
      </c>
      <c r="J116" s="295">
        <v>0.001227662037037037</v>
      </c>
    </row>
    <row r="117" spans="3:10" ht="12.75">
      <c r="C117" s="2">
        <v>110</v>
      </c>
      <c r="D117" s="1">
        <v>62.98</v>
      </c>
      <c r="E117" s="1">
        <v>550</v>
      </c>
      <c r="H117" s="2">
        <v>41</v>
      </c>
      <c r="I117" s="1">
        <v>10.2</v>
      </c>
      <c r="J117" s="295">
        <v>0.0012335648148148147</v>
      </c>
    </row>
    <row r="118" spans="3:10" ht="12.75">
      <c r="C118" s="2">
        <v>111</v>
      </c>
      <c r="D118" s="1">
        <v>63.46</v>
      </c>
      <c r="E118" s="1">
        <v>554</v>
      </c>
      <c r="H118" s="2">
        <v>40</v>
      </c>
      <c r="J118" s="295">
        <v>0.0012395833333333334</v>
      </c>
    </row>
    <row r="119" spans="3:10" ht="12.75">
      <c r="C119" s="2">
        <v>112</v>
      </c>
      <c r="D119" s="1">
        <v>63.94</v>
      </c>
      <c r="E119" s="1">
        <v>557</v>
      </c>
      <c r="H119" s="2">
        <v>39</v>
      </c>
      <c r="I119" s="1">
        <v>10.3</v>
      </c>
      <c r="J119" s="295">
        <v>0.001245601851851852</v>
      </c>
    </row>
    <row r="120" spans="3:10" ht="12.75">
      <c r="C120" s="2">
        <v>113</v>
      </c>
      <c r="D120" s="1">
        <v>64.42</v>
      </c>
      <c r="E120" s="1">
        <v>559</v>
      </c>
      <c r="H120" s="2">
        <v>38</v>
      </c>
      <c r="J120" s="295">
        <v>0.0012517361111111112</v>
      </c>
    </row>
    <row r="121" spans="3:10" ht="12.75">
      <c r="C121" s="2">
        <v>114</v>
      </c>
      <c r="D121" s="1">
        <v>64.9</v>
      </c>
      <c r="E121" s="1">
        <v>561</v>
      </c>
      <c r="H121" s="2">
        <v>37</v>
      </c>
      <c r="J121" s="295">
        <v>0.0012579861111111112</v>
      </c>
    </row>
    <row r="122" spans="3:10" ht="12.75">
      <c r="C122" s="2">
        <v>115</v>
      </c>
      <c r="D122" s="1">
        <v>65.38</v>
      </c>
      <c r="E122" s="1">
        <v>564</v>
      </c>
      <c r="H122" s="2">
        <v>36</v>
      </c>
      <c r="I122" s="1">
        <v>10.4</v>
      </c>
      <c r="J122" s="295">
        <v>0.0012643518518518518</v>
      </c>
    </row>
    <row r="123" spans="3:10" ht="12.75">
      <c r="C123" s="2">
        <v>116</v>
      </c>
      <c r="D123" s="1">
        <v>65.86</v>
      </c>
      <c r="E123" s="1">
        <v>566</v>
      </c>
      <c r="H123" s="2">
        <v>35</v>
      </c>
      <c r="J123" s="295">
        <v>0.0012707175925925926</v>
      </c>
    </row>
    <row r="124" spans="3:10" ht="12.75">
      <c r="C124" s="2">
        <v>117</v>
      </c>
      <c r="D124" s="1">
        <v>66.34</v>
      </c>
      <c r="E124" s="1">
        <v>568</v>
      </c>
      <c r="H124" s="2">
        <v>34</v>
      </c>
      <c r="I124" s="1">
        <v>10.5</v>
      </c>
      <c r="J124" s="295">
        <v>0.0012771990740740743</v>
      </c>
    </row>
    <row r="125" spans="3:10" ht="12.75">
      <c r="C125" s="2">
        <v>118</v>
      </c>
      <c r="D125" s="1">
        <v>66.82</v>
      </c>
      <c r="E125" s="1">
        <v>571</v>
      </c>
      <c r="H125" s="2">
        <v>33</v>
      </c>
      <c r="J125" s="295">
        <v>0.0012837962962962963</v>
      </c>
    </row>
    <row r="126" spans="3:10" ht="12.75">
      <c r="C126" s="2">
        <v>119</v>
      </c>
      <c r="D126" s="1">
        <v>67.3</v>
      </c>
      <c r="E126" s="1">
        <v>573</v>
      </c>
      <c r="H126" s="2">
        <v>32</v>
      </c>
      <c r="I126" s="1">
        <v>10.6</v>
      </c>
      <c r="J126" s="295">
        <v>0.0012905092592592593</v>
      </c>
    </row>
    <row r="127" spans="3:10" ht="12.75">
      <c r="C127" s="2">
        <v>120</v>
      </c>
      <c r="D127" s="1">
        <v>67.78</v>
      </c>
      <c r="E127" s="1">
        <v>575</v>
      </c>
      <c r="H127" s="2">
        <v>31</v>
      </c>
      <c r="J127" s="295">
        <v>0.001297337962962963</v>
      </c>
    </row>
    <row r="128" spans="3:10" ht="12.75">
      <c r="C128" s="2">
        <v>121</v>
      </c>
      <c r="D128" s="1">
        <v>68.26</v>
      </c>
      <c r="E128" s="1">
        <v>576</v>
      </c>
      <c r="H128" s="2">
        <v>30</v>
      </c>
      <c r="I128" s="1">
        <v>10.7</v>
      </c>
      <c r="J128" s="295">
        <v>0.0013041666666666668</v>
      </c>
    </row>
    <row r="129" spans="3:10" ht="12.75">
      <c r="C129" s="2">
        <v>122</v>
      </c>
      <c r="D129" s="1">
        <v>68.74</v>
      </c>
      <c r="E129" s="1">
        <v>578</v>
      </c>
      <c r="H129" s="2">
        <v>29</v>
      </c>
      <c r="J129" s="295">
        <v>0.0013112268518518518</v>
      </c>
    </row>
    <row r="130" spans="3:10" ht="12.75">
      <c r="C130" s="2">
        <v>123</v>
      </c>
      <c r="D130" s="1">
        <v>69.22</v>
      </c>
      <c r="E130" s="1">
        <v>579</v>
      </c>
      <c r="H130" s="2">
        <v>28</v>
      </c>
      <c r="I130" s="1">
        <v>10.8</v>
      </c>
      <c r="J130" s="295">
        <v>0.0013184027777777777</v>
      </c>
    </row>
    <row r="131" spans="3:10" ht="12.75">
      <c r="C131" s="2">
        <v>124</v>
      </c>
      <c r="D131" s="1">
        <v>69.68</v>
      </c>
      <c r="E131" s="1">
        <v>581</v>
      </c>
      <c r="H131" s="2">
        <v>27</v>
      </c>
      <c r="J131" s="295">
        <v>0.0013256944444444444</v>
      </c>
    </row>
    <row r="132" spans="3:10" ht="12.75">
      <c r="C132" s="2">
        <v>125</v>
      </c>
      <c r="D132" s="1">
        <v>70.16</v>
      </c>
      <c r="E132" s="1">
        <v>582</v>
      </c>
      <c r="H132" s="2">
        <v>26</v>
      </c>
      <c r="I132" s="1">
        <v>10.9</v>
      </c>
      <c r="J132" s="295">
        <v>0.0013331018518518518</v>
      </c>
    </row>
    <row r="133" spans="3:10" ht="12.75">
      <c r="C133" s="2">
        <v>126</v>
      </c>
      <c r="D133" s="1">
        <v>70.64</v>
      </c>
      <c r="E133" s="1">
        <v>584</v>
      </c>
      <c r="H133" s="2">
        <v>25</v>
      </c>
      <c r="J133" s="295">
        <v>0.0013406249999999998</v>
      </c>
    </row>
    <row r="134" spans="3:10" ht="12.75">
      <c r="C134" s="2">
        <v>127</v>
      </c>
      <c r="D134" s="1">
        <v>71.12</v>
      </c>
      <c r="E134" s="1">
        <v>585</v>
      </c>
      <c r="H134" s="2">
        <v>24</v>
      </c>
      <c r="I134" s="1">
        <v>11</v>
      </c>
      <c r="J134" s="295">
        <v>0.0013562499999999998</v>
      </c>
    </row>
    <row r="135" spans="3:10" ht="12.75">
      <c r="C135" s="2">
        <v>128</v>
      </c>
      <c r="D135" s="1">
        <v>71.6</v>
      </c>
      <c r="E135" s="1">
        <v>587</v>
      </c>
      <c r="H135" s="2">
        <v>23</v>
      </c>
      <c r="J135" s="295">
        <v>0.0013597222222222222</v>
      </c>
    </row>
    <row r="136" spans="3:10" ht="12.75">
      <c r="C136" s="2">
        <v>129</v>
      </c>
      <c r="D136" s="1">
        <v>72.06</v>
      </c>
      <c r="E136" s="1">
        <v>588</v>
      </c>
      <c r="H136" s="2">
        <v>22</v>
      </c>
      <c r="I136" s="1">
        <v>11.1</v>
      </c>
      <c r="J136" s="295">
        <v>0.001364236111111111</v>
      </c>
    </row>
    <row r="137" spans="3:10" ht="12.75">
      <c r="C137" s="2">
        <v>130</v>
      </c>
      <c r="D137" s="1">
        <v>72.54</v>
      </c>
      <c r="E137" s="1">
        <v>590</v>
      </c>
      <c r="H137" s="2">
        <v>21</v>
      </c>
      <c r="J137" s="295">
        <v>0.0013724537037037036</v>
      </c>
    </row>
    <row r="138" spans="3:10" ht="12.75">
      <c r="C138" s="2">
        <v>131</v>
      </c>
      <c r="D138" s="1">
        <v>73.02</v>
      </c>
      <c r="E138" s="1">
        <v>591</v>
      </c>
      <c r="H138" s="2">
        <v>20</v>
      </c>
      <c r="I138" s="1">
        <v>11.2</v>
      </c>
      <c r="J138" s="295">
        <v>0.0013809027777777778</v>
      </c>
    </row>
    <row r="139" spans="3:10" ht="12.75">
      <c r="C139" s="2">
        <v>132</v>
      </c>
      <c r="D139" s="1">
        <v>73.48</v>
      </c>
      <c r="E139" s="1">
        <v>593</v>
      </c>
      <c r="H139" s="2">
        <v>19</v>
      </c>
      <c r="I139" s="1">
        <v>11.3</v>
      </c>
      <c r="J139" s="295">
        <v>0.0013895833333333332</v>
      </c>
    </row>
    <row r="140" spans="3:10" ht="12.75">
      <c r="C140" s="2">
        <v>133</v>
      </c>
      <c r="D140" s="1">
        <v>73.96</v>
      </c>
      <c r="E140" s="1">
        <v>594</v>
      </c>
      <c r="H140" s="2">
        <v>18</v>
      </c>
      <c r="J140" s="295">
        <v>0.0013983796296296296</v>
      </c>
    </row>
    <row r="141" spans="3:10" ht="12.75">
      <c r="C141" s="2">
        <v>134</v>
      </c>
      <c r="D141" s="1">
        <v>74.44</v>
      </c>
      <c r="E141" s="1">
        <v>596</v>
      </c>
      <c r="H141" s="2">
        <v>17</v>
      </c>
      <c r="I141" s="1">
        <v>11.4</v>
      </c>
      <c r="J141" s="295">
        <v>0.0014075231481481482</v>
      </c>
    </row>
    <row r="142" spans="3:10" ht="12.75">
      <c r="C142" s="2">
        <v>135</v>
      </c>
      <c r="D142" s="1">
        <v>74.9</v>
      </c>
      <c r="E142" s="1">
        <v>597</v>
      </c>
      <c r="H142" s="2">
        <v>16</v>
      </c>
      <c r="I142" s="1">
        <v>11.5</v>
      </c>
      <c r="J142" s="295">
        <v>0.001416898148148148</v>
      </c>
    </row>
    <row r="143" spans="3:10" ht="12.75">
      <c r="C143" s="2">
        <v>136</v>
      </c>
      <c r="D143" s="1">
        <v>75.38</v>
      </c>
      <c r="E143" s="1">
        <v>599</v>
      </c>
      <c r="H143" s="2">
        <v>15</v>
      </c>
      <c r="J143" s="295">
        <v>0.0014266203703703704</v>
      </c>
    </row>
    <row r="144" spans="3:10" ht="12.75">
      <c r="C144" s="2">
        <v>137</v>
      </c>
      <c r="D144" s="1">
        <v>75.84</v>
      </c>
      <c r="E144" s="1">
        <v>600</v>
      </c>
      <c r="H144" s="2">
        <v>14</v>
      </c>
      <c r="I144" s="1">
        <v>11.6</v>
      </c>
      <c r="J144" s="295">
        <v>0.001436689814814815</v>
      </c>
    </row>
    <row r="145" spans="3:10" ht="12.75">
      <c r="C145" s="2">
        <v>138</v>
      </c>
      <c r="D145" s="1">
        <v>76.32</v>
      </c>
      <c r="E145" s="1">
        <v>602</v>
      </c>
      <c r="H145" s="2">
        <v>13</v>
      </c>
      <c r="I145" s="1">
        <v>11.7</v>
      </c>
      <c r="J145" s="295">
        <v>0.0014471064814814815</v>
      </c>
    </row>
    <row r="146" spans="3:10" ht="12.75">
      <c r="C146" s="2">
        <v>139</v>
      </c>
      <c r="D146" s="1">
        <v>76.78</v>
      </c>
      <c r="E146" s="1">
        <v>603</v>
      </c>
      <c r="H146" s="2">
        <v>12</v>
      </c>
      <c r="J146" s="295">
        <v>0.0014578703703703704</v>
      </c>
    </row>
    <row r="147" spans="3:10" ht="12.75">
      <c r="C147" s="2">
        <v>140</v>
      </c>
      <c r="D147" s="1">
        <v>77.26</v>
      </c>
      <c r="E147" s="1">
        <v>605</v>
      </c>
      <c r="H147" s="2">
        <v>11</v>
      </c>
      <c r="I147" s="1">
        <v>11.8</v>
      </c>
      <c r="J147" s="295">
        <v>0.0014690972222222221</v>
      </c>
    </row>
    <row r="148" spans="3:10" ht="12.75">
      <c r="C148" s="2">
        <v>141</v>
      </c>
      <c r="D148" s="1">
        <v>77.72</v>
      </c>
      <c r="E148" s="1">
        <v>606</v>
      </c>
      <c r="H148" s="2">
        <v>10</v>
      </c>
      <c r="I148" s="1">
        <v>11.9</v>
      </c>
      <c r="J148" s="295">
        <v>0.0014809027777777778</v>
      </c>
    </row>
    <row r="149" spans="3:10" ht="12.75">
      <c r="C149" s="2">
        <v>142</v>
      </c>
      <c r="D149" s="1">
        <v>78.2</v>
      </c>
      <c r="E149" s="1">
        <v>608</v>
      </c>
      <c r="H149" s="2">
        <v>9</v>
      </c>
      <c r="I149" s="1">
        <v>12</v>
      </c>
      <c r="J149" s="295">
        <v>0.001493287037037037</v>
      </c>
    </row>
    <row r="150" spans="3:10" ht="12.75">
      <c r="C150" s="2">
        <v>143</v>
      </c>
      <c r="D150" s="1">
        <v>78.66</v>
      </c>
      <c r="E150" s="1">
        <v>609</v>
      </c>
      <c r="H150" s="2">
        <v>8</v>
      </c>
      <c r="I150" s="1">
        <v>12.1</v>
      </c>
      <c r="J150" s="295">
        <v>0.00150625</v>
      </c>
    </row>
    <row r="151" spans="3:10" ht="12.75">
      <c r="C151" s="2">
        <v>144</v>
      </c>
      <c r="D151" s="1">
        <v>79.14</v>
      </c>
      <c r="E151" s="1">
        <v>611</v>
      </c>
      <c r="H151" s="2">
        <v>7</v>
      </c>
      <c r="I151" s="1">
        <v>12.2</v>
      </c>
      <c r="J151" s="295">
        <v>0.0015202546296296294</v>
      </c>
    </row>
    <row r="152" spans="3:10" ht="12.75">
      <c r="C152" s="2">
        <v>145</v>
      </c>
      <c r="D152" s="1">
        <v>79.6</v>
      </c>
      <c r="E152" s="1">
        <v>613</v>
      </c>
      <c r="H152" s="2">
        <v>6</v>
      </c>
      <c r="I152" s="1">
        <v>12.3</v>
      </c>
      <c r="J152" s="295">
        <v>0.001535300925925926</v>
      </c>
    </row>
    <row r="153" spans="3:10" ht="12.75">
      <c r="C153" s="2">
        <v>146</v>
      </c>
      <c r="D153" s="1">
        <v>80.06</v>
      </c>
      <c r="E153" s="1">
        <v>614</v>
      </c>
      <c r="H153" s="2">
        <v>5</v>
      </c>
      <c r="I153" s="1">
        <v>12.4</v>
      </c>
      <c r="J153" s="295">
        <v>0.0015516203703703705</v>
      </c>
    </row>
    <row r="154" spans="3:10" ht="12.75">
      <c r="C154" s="2">
        <v>147</v>
      </c>
      <c r="D154" s="1">
        <v>80.54</v>
      </c>
      <c r="E154" s="1">
        <v>616</v>
      </c>
      <c r="H154" s="2">
        <v>4</v>
      </c>
      <c r="I154" s="1">
        <v>12.5</v>
      </c>
      <c r="J154" s="295">
        <v>0.0015695601851851851</v>
      </c>
    </row>
    <row r="155" spans="3:10" ht="12.75">
      <c r="C155" s="2">
        <v>148</v>
      </c>
      <c r="D155" s="1">
        <v>81</v>
      </c>
      <c r="E155" s="1">
        <v>617</v>
      </c>
      <c r="H155" s="2">
        <v>3</v>
      </c>
      <c r="I155" s="1">
        <v>12.6</v>
      </c>
      <c r="J155" s="295">
        <v>0.0015900462962962962</v>
      </c>
    </row>
    <row r="156" spans="3:10" ht="12.75">
      <c r="C156" s="2">
        <v>149</v>
      </c>
      <c r="D156" s="1">
        <v>81.48</v>
      </c>
      <c r="E156" s="1">
        <v>619</v>
      </c>
      <c r="H156" s="2">
        <v>2</v>
      </c>
      <c r="I156" s="1">
        <v>12.7</v>
      </c>
      <c r="J156" s="295">
        <v>0.0016142361111111112</v>
      </c>
    </row>
    <row r="157" spans="3:10" ht="12.75">
      <c r="C157" s="2">
        <v>150</v>
      </c>
      <c r="D157" s="1">
        <v>81.94</v>
      </c>
      <c r="E157" s="1">
        <v>620</v>
      </c>
      <c r="H157" s="2">
        <v>1</v>
      </c>
      <c r="I157" s="1">
        <v>12.9</v>
      </c>
      <c r="J157" s="295">
        <v>0.001645949074074074</v>
      </c>
    </row>
    <row r="158" spans="8:10" ht="12.75">
      <c r="H158" s="1">
        <v>0</v>
      </c>
      <c r="I158" s="1">
        <v>13</v>
      </c>
      <c r="J158" s="4">
        <v>0.00168402777777778</v>
      </c>
    </row>
    <row r="159" spans="8:10" ht="12.75">
      <c r="H159" s="1">
        <v>0</v>
      </c>
      <c r="I159" s="1">
        <v>13.1</v>
      </c>
      <c r="J159" s="4">
        <v>0.00171875</v>
      </c>
    </row>
    <row r="160" spans="8:10" ht="12.75">
      <c r="H160" s="1">
        <v>0</v>
      </c>
      <c r="I160" s="1">
        <v>13.2</v>
      </c>
      <c r="J160" s="4">
        <v>0.00175347222222222</v>
      </c>
    </row>
    <row r="161" spans="8:10" ht="12.75">
      <c r="H161" s="1">
        <v>0</v>
      </c>
      <c r="I161" s="1">
        <v>13.3</v>
      </c>
      <c r="J161" s="4">
        <v>0.00178819444444444</v>
      </c>
    </row>
    <row r="162" spans="8:10" ht="12.75">
      <c r="H162" s="1">
        <v>0</v>
      </c>
      <c r="I162" s="1">
        <v>13.4</v>
      </c>
      <c r="J162" s="4">
        <v>0.00182291666666667</v>
      </c>
    </row>
    <row r="163" spans="8:10" ht="12.75">
      <c r="H163" s="1">
        <v>0</v>
      </c>
      <c r="I163" s="1">
        <v>13.5</v>
      </c>
      <c r="J163" s="4">
        <v>0.00185763888888889</v>
      </c>
    </row>
    <row r="164" spans="8:10" ht="12.75">
      <c r="H164" s="1">
        <v>0</v>
      </c>
      <c r="I164" s="1">
        <v>13.6</v>
      </c>
      <c r="J164" s="4">
        <v>0.00189236111111111</v>
      </c>
    </row>
    <row r="165" spans="8:10" ht="12.75">
      <c r="H165" s="1">
        <v>0</v>
      </c>
      <c r="I165" s="1">
        <v>13.7</v>
      </c>
      <c r="J165" s="4">
        <v>0.00192708333333333</v>
      </c>
    </row>
    <row r="166" spans="8:10" ht="12.75">
      <c r="H166" s="1">
        <v>0</v>
      </c>
      <c r="I166" s="1">
        <v>13.8</v>
      </c>
      <c r="J166" s="4">
        <v>0.00196180555555556</v>
      </c>
    </row>
    <row r="167" spans="8:10" ht="12.75">
      <c r="H167" s="1">
        <v>0</v>
      </c>
      <c r="I167" s="1">
        <v>13.9</v>
      </c>
      <c r="J167" s="4">
        <v>0.00199652777777778</v>
      </c>
    </row>
    <row r="168" spans="8:10" ht="12.75">
      <c r="H168" s="1">
        <v>0</v>
      </c>
      <c r="I168" s="1">
        <v>14</v>
      </c>
      <c r="J168" s="4">
        <v>0.00203125</v>
      </c>
    </row>
    <row r="169" spans="8:10" ht="12.75">
      <c r="H169" s="1">
        <v>0</v>
      </c>
      <c r="I169" s="1">
        <v>14.1</v>
      </c>
      <c r="J169" s="4">
        <v>0.00206597222222222</v>
      </c>
    </row>
    <row r="170" spans="8:10" ht="12.75">
      <c r="H170" s="1">
        <v>0</v>
      </c>
      <c r="I170" s="1">
        <v>14.2</v>
      </c>
      <c r="J170" s="4">
        <v>0.00210069444444444</v>
      </c>
    </row>
    <row r="171" spans="8:10" ht="12.75">
      <c r="H171" s="1">
        <v>0</v>
      </c>
      <c r="I171" s="1">
        <v>14.3</v>
      </c>
      <c r="J171" s="4">
        <v>0.00213541666666667</v>
      </c>
    </row>
    <row r="172" spans="8:10" ht="12.75">
      <c r="H172" s="1">
        <v>0</v>
      </c>
      <c r="I172" s="1">
        <v>14.4</v>
      </c>
      <c r="J172" s="4">
        <v>0.00217013888888889</v>
      </c>
    </row>
    <row r="173" spans="8:10" ht="12.75">
      <c r="H173" s="1">
        <v>0</v>
      </c>
      <c r="I173" s="1">
        <v>14.5</v>
      </c>
      <c r="J173" s="4">
        <v>0.0022048611111111</v>
      </c>
    </row>
    <row r="174" spans="8:10" ht="12.75">
      <c r="H174" s="1">
        <v>0</v>
      </c>
      <c r="I174" s="1">
        <v>14.6</v>
      </c>
      <c r="J174" s="4">
        <v>0.00223958333333332</v>
      </c>
    </row>
    <row r="175" spans="8:10" ht="12.75">
      <c r="H175" s="1">
        <v>0</v>
      </c>
      <c r="I175" s="1">
        <v>14.7</v>
      </c>
      <c r="J175" s="4">
        <v>0.00227430555555554</v>
      </c>
    </row>
    <row r="176" spans="8:10" ht="12.75">
      <c r="H176" s="1">
        <v>0</v>
      </c>
      <c r="I176" s="1">
        <v>14.8</v>
      </c>
      <c r="J176" s="4">
        <v>0.00230902777777776</v>
      </c>
    </row>
    <row r="177" spans="8:10" ht="12.75">
      <c r="H177" s="1">
        <v>0</v>
      </c>
      <c r="I177" s="1">
        <v>14.9</v>
      </c>
      <c r="J177" s="4">
        <v>0.00234374999999998</v>
      </c>
    </row>
    <row r="178" spans="8:10" ht="12.75">
      <c r="H178" s="1">
        <v>0</v>
      </c>
      <c r="I178" s="1">
        <v>15</v>
      </c>
      <c r="J178" s="4">
        <v>0.0023784722222222</v>
      </c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2"/>
  <sheetViews>
    <sheetView showGridLines="0" zoomScale="112" zoomScaleNormal="112" zoomScalePageLayoutView="0" workbookViewId="0" topLeftCell="A1">
      <selection activeCell="B5" sqref="B5:L5"/>
    </sheetView>
  </sheetViews>
  <sheetFormatPr defaultColWidth="0" defaultRowHeight="12.75" zeroHeight="1"/>
  <cols>
    <col min="1" max="1" width="9.140625" style="0" customWidth="1"/>
    <col min="2" max="3" width="5.7109375" style="0" customWidth="1"/>
    <col min="4" max="4" width="7.7109375" style="0" customWidth="1"/>
    <col min="5" max="10" width="5.7109375" style="0" customWidth="1"/>
    <col min="11" max="11" width="7.57421875" style="0" customWidth="1"/>
    <col min="12" max="12" width="13.28125" style="0" customWidth="1"/>
    <col min="13" max="13" width="10.57421875" style="0" customWidth="1"/>
    <col min="14" max="14" width="2.28125" style="0" customWidth="1"/>
    <col min="15" max="16384" width="9.140625" style="0" hidden="1" customWidth="1"/>
  </cols>
  <sheetData>
    <row r="1" spans="1:13" ht="39.75" customHeight="1">
      <c r="A1" s="68"/>
      <c r="B1" s="328" t="str">
        <f>Protokolas!$B$1</f>
        <v>Bendro lavinimo mokyklų mokinių olimpinio festivalio keturkovės zoninės varžybos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88"/>
    </row>
    <row r="2" spans="1:13" ht="13.5" customHeight="1">
      <c r="A2" s="68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88"/>
    </row>
    <row r="3" spans="1:13" ht="3.75" customHeight="1">
      <c r="A3" s="6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89"/>
    </row>
    <row r="4" spans="1:13" ht="29.25" customHeight="1">
      <c r="A4" s="52"/>
      <c r="B4" s="330" t="str">
        <f>Protokolas!$B$3</f>
        <v>Merginos</v>
      </c>
      <c r="C4" s="330"/>
      <c r="D4" s="330"/>
      <c r="E4" s="330"/>
      <c r="F4" s="330"/>
      <c r="G4" s="330"/>
      <c r="H4" s="52"/>
      <c r="I4" s="52"/>
      <c r="J4" s="329">
        <v>38489</v>
      </c>
      <c r="K4" s="330"/>
      <c r="L4" s="330"/>
      <c r="M4" s="90"/>
    </row>
    <row r="5" spans="1:13" ht="57.75" customHeight="1" thickBot="1">
      <c r="A5" s="1"/>
      <c r="B5" s="334" t="s">
        <v>23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91"/>
    </row>
    <row r="6" spans="1:13" ht="32.25" customHeight="1" thickBot="1">
      <c r="A6" s="253" t="s">
        <v>7</v>
      </c>
      <c r="B6" s="331" t="s">
        <v>15</v>
      </c>
      <c r="C6" s="332"/>
      <c r="D6" s="332"/>
      <c r="E6" s="332"/>
      <c r="F6" s="332"/>
      <c r="G6" s="332"/>
      <c r="H6" s="332"/>
      <c r="I6" s="332"/>
      <c r="J6" s="332"/>
      <c r="K6" s="333"/>
      <c r="L6" s="94" t="s">
        <v>24</v>
      </c>
      <c r="M6" s="254" t="s">
        <v>11</v>
      </c>
    </row>
    <row r="7" spans="1:13" ht="24.75" customHeight="1">
      <c r="A7" s="248">
        <v>1</v>
      </c>
      <c r="B7" s="245" t="str">
        <f>'K-2(60;kam)'!$B$5</f>
        <v>Kauno Palemono vidurinė mokykla</v>
      </c>
      <c r="C7" s="116"/>
      <c r="D7" s="116"/>
      <c r="E7" s="116"/>
      <c r="F7" s="116"/>
      <c r="G7" s="116"/>
      <c r="H7" s="116"/>
      <c r="I7" s="116"/>
      <c r="J7" s="116"/>
      <c r="K7" s="117"/>
      <c r="L7" s="242">
        <f>'K-2(60;kam)'!$L$5</f>
        <v>573</v>
      </c>
      <c r="M7" s="251">
        <v>1</v>
      </c>
    </row>
    <row r="8" spans="1:13" ht="24.75" customHeight="1">
      <c r="A8" s="249">
        <v>2</v>
      </c>
      <c r="B8" s="246" t="str">
        <f>'K-2(60;kam)'!$B$18</f>
        <v>Kalvarijos Jungėnų pagfrindinė mokykla</v>
      </c>
      <c r="C8" s="118"/>
      <c r="D8" s="118"/>
      <c r="E8" s="118"/>
      <c r="F8" s="118"/>
      <c r="G8" s="118"/>
      <c r="H8" s="118"/>
      <c r="I8" s="118"/>
      <c r="J8" s="118"/>
      <c r="K8" s="119"/>
      <c r="L8" s="243">
        <f>'K-2(60;kam)'!$L$18</f>
        <v>620</v>
      </c>
      <c r="M8" s="252">
        <v>2</v>
      </c>
    </row>
    <row r="9" spans="1:13" ht="24.75" customHeight="1">
      <c r="A9" s="249">
        <v>3</v>
      </c>
      <c r="B9" s="246" t="str">
        <f>'K-2(60;kam)'!$B$31</f>
        <v>Kauno rajono Domeikavos gimnazija</v>
      </c>
      <c r="C9" s="118"/>
      <c r="D9" s="118"/>
      <c r="E9" s="118"/>
      <c r="F9" s="118"/>
      <c r="G9" s="118"/>
      <c r="H9" s="118"/>
      <c r="I9" s="118"/>
      <c r="J9" s="118"/>
      <c r="K9" s="119"/>
      <c r="L9" s="243">
        <f>'K-2(60;kam)'!$L$31</f>
        <v>600</v>
      </c>
      <c r="M9" s="252">
        <v>3</v>
      </c>
    </row>
    <row r="10" spans="1:13" ht="24.75" customHeight="1">
      <c r="A10" s="249">
        <v>4</v>
      </c>
      <c r="B10" s="246" t="str">
        <f>'K-2(60;kam)'!$B$44</f>
        <v>Šakių ,,Varpo" vidurinė mokykla</v>
      </c>
      <c r="C10" s="118"/>
      <c r="D10" s="118"/>
      <c r="E10" s="118"/>
      <c r="F10" s="118"/>
      <c r="G10" s="118"/>
      <c r="H10" s="118"/>
      <c r="I10" s="118"/>
      <c r="J10" s="118"/>
      <c r="K10" s="119"/>
      <c r="L10" s="243">
        <f>'K-2(60;kam)'!$L$44</f>
        <v>700</v>
      </c>
      <c r="M10" s="252">
        <v>4</v>
      </c>
    </row>
    <row r="11" spans="1:13" ht="24.75" customHeight="1">
      <c r="A11" s="249">
        <v>5</v>
      </c>
      <c r="B11" s="246" t="str">
        <f>'K-2(60;kam)'!$B$57</f>
        <v>Vlkaviškio Salomėjos Nėries vidurinė mokykla</v>
      </c>
      <c r="C11" s="118"/>
      <c r="D11" s="118"/>
      <c r="E11" s="118"/>
      <c r="F11" s="118"/>
      <c r="G11" s="118"/>
      <c r="H11" s="118"/>
      <c r="I11" s="118"/>
      <c r="J11" s="118"/>
      <c r="K11" s="119"/>
      <c r="L11" s="243">
        <f>'K-2(60;kam)'!$L$57</f>
        <v>494</v>
      </c>
      <c r="M11" s="252">
        <v>5</v>
      </c>
    </row>
    <row r="12" spans="1:13" ht="24.75" customHeight="1">
      <c r="A12" s="249">
        <v>6</v>
      </c>
      <c r="B12" s="246" t="str">
        <f>'K-2(60;kam)'!$B$70</f>
        <v>Kėdainių raj ,,Atžalyno" vidurinė mokykla</v>
      </c>
      <c r="C12" s="118"/>
      <c r="D12" s="118"/>
      <c r="E12" s="118"/>
      <c r="F12" s="118"/>
      <c r="G12" s="118"/>
      <c r="H12" s="118"/>
      <c r="I12" s="118"/>
      <c r="J12" s="118"/>
      <c r="K12" s="119"/>
      <c r="L12" s="243">
        <f>'K-2(60;kam)'!$L$70</f>
        <v>598</v>
      </c>
      <c r="M12" s="252">
        <v>6</v>
      </c>
    </row>
    <row r="13" spans="1:13" ht="24.75" customHeight="1">
      <c r="A13" s="249">
        <v>7</v>
      </c>
      <c r="B13" s="246" t="str">
        <f>'K-2(60;kam)'!$B$83</f>
        <v>Jurbarko Vytauto Didžiojo vidurinė mokykla</v>
      </c>
      <c r="C13" s="118"/>
      <c r="D13" s="118"/>
      <c r="E13" s="118"/>
      <c r="F13" s="118"/>
      <c r="G13" s="118"/>
      <c r="H13" s="118"/>
      <c r="I13" s="118"/>
      <c r="J13" s="118"/>
      <c r="K13" s="119"/>
      <c r="L13" s="243">
        <f>'K-2(60;kam)'!$L$83</f>
        <v>632</v>
      </c>
      <c r="M13" s="252">
        <v>7</v>
      </c>
    </row>
    <row r="14" spans="1:13" ht="24.75" customHeight="1">
      <c r="A14" s="249">
        <v>8</v>
      </c>
      <c r="B14" s="246" t="str">
        <f>'K-2(60;kam)'!$B$96</f>
        <v>Kazlų Rūdos savivaldybės Plutiškių vidurinė mokykla</v>
      </c>
      <c r="C14" s="118"/>
      <c r="D14" s="118"/>
      <c r="E14" s="118"/>
      <c r="F14" s="118"/>
      <c r="G14" s="118"/>
      <c r="H14" s="118"/>
      <c r="I14" s="118"/>
      <c r="J14" s="118"/>
      <c r="K14" s="119"/>
      <c r="L14" s="243">
        <f>'K-2(60;kam)'!$L$96</f>
        <v>577</v>
      </c>
      <c r="M14" s="252">
        <v>8</v>
      </c>
    </row>
    <row r="15" spans="1:13" ht="24.75" customHeight="1">
      <c r="A15" s="249">
        <v>9</v>
      </c>
      <c r="B15" s="246" t="str">
        <f>'K-2(60;kam)'!$B$113</f>
        <v>Prienų rajono Stakliškių vidurinė mokykla</v>
      </c>
      <c r="C15" s="118"/>
      <c r="D15" s="118"/>
      <c r="E15" s="118"/>
      <c r="F15" s="118"/>
      <c r="G15" s="118"/>
      <c r="H15" s="118"/>
      <c r="I15" s="118"/>
      <c r="J15" s="118"/>
      <c r="K15" s="119"/>
      <c r="L15" s="243">
        <f>'K-2(60;kam)'!$L$113</f>
        <v>505</v>
      </c>
      <c r="M15" s="252">
        <v>9</v>
      </c>
    </row>
    <row r="16" spans="1:13" ht="24.75" customHeight="1">
      <c r="A16" s="249">
        <v>10</v>
      </c>
      <c r="B16" s="246" t="str">
        <f>'K-2(60;kam)'!$B$126</f>
        <v>Tauragės M.Mažvydo pagrindinė mokykla</v>
      </c>
      <c r="C16" s="118"/>
      <c r="D16" s="118"/>
      <c r="E16" s="118"/>
      <c r="F16" s="118"/>
      <c r="G16" s="118"/>
      <c r="H16" s="118"/>
      <c r="I16" s="118"/>
      <c r="J16" s="118"/>
      <c r="K16" s="119"/>
      <c r="L16" s="243">
        <f>'K-2(60;kam)'!$L$126</f>
        <v>665</v>
      </c>
      <c r="M16" s="252">
        <v>10</v>
      </c>
    </row>
    <row r="17" spans="1:13" ht="24.75" customHeight="1">
      <c r="A17" s="249">
        <v>11</v>
      </c>
      <c r="B17" s="246" t="str">
        <f>'K-2(60;kam)'!$B$141</f>
        <v>Ariogalos vidurinė mokykla</v>
      </c>
      <c r="C17" s="118"/>
      <c r="D17" s="118"/>
      <c r="E17" s="118"/>
      <c r="F17" s="118"/>
      <c r="G17" s="118"/>
      <c r="H17" s="118"/>
      <c r="I17" s="118"/>
      <c r="J17" s="118"/>
      <c r="K17" s="119"/>
      <c r="L17" s="243">
        <f>'K-2(60;kam)'!$L$141</f>
        <v>700</v>
      </c>
      <c r="M17" s="252">
        <v>11</v>
      </c>
    </row>
    <row r="18" spans="1:13" ht="24.75" customHeight="1">
      <c r="A18" s="249">
        <v>12</v>
      </c>
      <c r="B18" s="246">
        <f>'K-2(60;kam)'!$B$154</f>
        <v>0</v>
      </c>
      <c r="C18" s="118"/>
      <c r="D18" s="118"/>
      <c r="E18" s="118"/>
      <c r="F18" s="118"/>
      <c r="G18" s="118"/>
      <c r="H18" s="118"/>
      <c r="I18" s="118"/>
      <c r="J18" s="118"/>
      <c r="K18" s="119"/>
      <c r="L18" s="243" t="e">
        <f>'K-2(60;kam)'!$L$154</f>
        <v>#N/A</v>
      </c>
      <c r="M18" s="252">
        <v>12</v>
      </c>
    </row>
    <row r="19" spans="1:13" ht="24.75" customHeight="1">
      <c r="A19" s="249">
        <v>13</v>
      </c>
      <c r="B19" s="246">
        <f>'K-2(60;kam)'!$B$167</f>
        <v>0</v>
      </c>
      <c r="C19" s="118"/>
      <c r="D19" s="118"/>
      <c r="E19" s="118"/>
      <c r="F19" s="118"/>
      <c r="G19" s="118"/>
      <c r="H19" s="118"/>
      <c r="I19" s="118"/>
      <c r="J19" s="118"/>
      <c r="K19" s="119"/>
      <c r="L19" s="243" t="e">
        <f>'K-2(60;kam)'!$L$167</f>
        <v>#N/A</v>
      </c>
      <c r="M19" s="252">
        <v>13</v>
      </c>
    </row>
    <row r="20" spans="1:13" ht="24.75" customHeight="1">
      <c r="A20" s="249">
        <v>14</v>
      </c>
      <c r="B20" s="246">
        <f>'K-2(60;kam)'!$B$180</f>
        <v>0</v>
      </c>
      <c r="C20" s="118"/>
      <c r="D20" s="118"/>
      <c r="E20" s="118"/>
      <c r="F20" s="118"/>
      <c r="G20" s="118"/>
      <c r="H20" s="118"/>
      <c r="I20" s="118"/>
      <c r="J20" s="118"/>
      <c r="K20" s="119"/>
      <c r="L20" s="243" t="e">
        <f>'K-2(60;kam)'!$L$180</f>
        <v>#N/A</v>
      </c>
      <c r="M20" s="252">
        <v>14</v>
      </c>
    </row>
    <row r="21" spans="1:13" ht="24.75" customHeight="1">
      <c r="A21" s="249">
        <v>15</v>
      </c>
      <c r="B21" s="246">
        <f>'K-2(60;kam)'!$B$193</f>
        <v>0</v>
      </c>
      <c r="C21" s="118"/>
      <c r="D21" s="118"/>
      <c r="E21" s="118"/>
      <c r="F21" s="118"/>
      <c r="G21" s="118"/>
      <c r="H21" s="118"/>
      <c r="I21" s="118"/>
      <c r="J21" s="118"/>
      <c r="K21" s="119"/>
      <c r="L21" s="243" t="e">
        <f>'K-2(60;kam)'!$L$193</f>
        <v>#N/A</v>
      </c>
      <c r="M21" s="252">
        <v>15</v>
      </c>
    </row>
    <row r="22" spans="1:13" ht="24.75" customHeight="1" thickBot="1">
      <c r="A22" s="250">
        <v>16</v>
      </c>
      <c r="B22" s="247">
        <f>'K-2(60;kam)'!$B$206</f>
        <v>0</v>
      </c>
      <c r="C22" s="120"/>
      <c r="D22" s="120"/>
      <c r="E22" s="120"/>
      <c r="F22" s="120"/>
      <c r="G22" s="120"/>
      <c r="H22" s="120"/>
      <c r="I22" s="120"/>
      <c r="J22" s="120"/>
      <c r="K22" s="121"/>
      <c r="L22" s="244" t="e">
        <f>'K-2(60;kam)'!$L$206</f>
        <v>#N/A</v>
      </c>
      <c r="M22" s="252">
        <v>16</v>
      </c>
    </row>
    <row r="23" ht="12.75"/>
    <row r="24" ht="12.75"/>
    <row r="25" ht="12.75"/>
    <row r="26" ht="12.75"/>
    <row r="27" ht="12.75"/>
    <row r="28" spans="2:13" ht="12.75">
      <c r="B28" s="327" t="s">
        <v>29</v>
      </c>
      <c r="C28" s="327"/>
      <c r="D28" s="327"/>
      <c r="E28" s="327"/>
      <c r="F28" s="91"/>
      <c r="G28" s="91"/>
      <c r="H28" s="91"/>
      <c r="I28" s="91"/>
      <c r="J28" s="327" t="str">
        <f>Protokolas!$H$219</f>
        <v>Egidijus Zinkus</v>
      </c>
      <c r="K28" s="327"/>
      <c r="L28" s="327"/>
      <c r="M28" s="327"/>
    </row>
    <row r="29" spans="2:13" ht="12.7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 ht="12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 ht="12.7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 ht="12.75">
      <c r="B32" s="327" t="s">
        <v>28</v>
      </c>
      <c r="C32" s="327"/>
      <c r="D32" s="327"/>
      <c r="E32" s="327"/>
      <c r="F32" s="91"/>
      <c r="G32" s="91"/>
      <c r="H32" s="91"/>
      <c r="I32" s="91"/>
      <c r="J32" s="327" t="str">
        <f>Protokolas!$H$223</f>
        <v>Nijolė Kalikaitė</v>
      </c>
      <c r="K32" s="327"/>
      <c r="L32" s="327"/>
      <c r="M32" s="327"/>
    </row>
    <row r="33" ht="12.75"/>
    <row r="34" ht="12.75"/>
    <row r="35" ht="12.75"/>
  </sheetData>
  <sheetProtection/>
  <mergeCells count="9">
    <mergeCell ref="B28:E28"/>
    <mergeCell ref="J28:M28"/>
    <mergeCell ref="B32:E32"/>
    <mergeCell ref="J32:M32"/>
    <mergeCell ref="B1:L1"/>
    <mergeCell ref="J4:L4"/>
    <mergeCell ref="B6:K6"/>
    <mergeCell ref="B5:L5"/>
    <mergeCell ref="B4:G4"/>
  </mergeCells>
  <printOptions horizontalCentered="1"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10"/>
  <sheetViews>
    <sheetView showGridLines="0" showRowColHeaders="0" zoomScale="113" zoomScaleNormal="113" zoomScalePageLayoutView="0" workbookViewId="0" topLeftCell="A10">
      <selection activeCell="I3" sqref="I3:L3"/>
    </sheetView>
  </sheetViews>
  <sheetFormatPr defaultColWidth="0" defaultRowHeight="12.75" zeroHeight="1"/>
  <cols>
    <col min="1" max="1" width="7.57421875" style="0" customWidth="1"/>
    <col min="2" max="2" width="18.421875" style="0" customWidth="1"/>
    <col min="3" max="3" width="8.421875" style="0" customWidth="1"/>
    <col min="4" max="5" width="6.28125" style="0" customWidth="1"/>
    <col min="6" max="6" width="4.8515625" style="0" customWidth="1"/>
    <col min="7" max="7" width="4.421875" style="0" customWidth="1"/>
    <col min="8" max="9" width="6.28125" style="0" customWidth="1"/>
    <col min="10" max="10" width="5.140625" style="0" customWidth="1"/>
    <col min="11" max="11" width="4.28125" style="0" customWidth="1"/>
    <col min="12" max="13" width="6.28125" style="0" customWidth="1"/>
    <col min="14" max="14" width="1.8515625" style="0" customWidth="1"/>
    <col min="15" max="16384" width="9.140625" style="0" hidden="1" customWidth="1"/>
  </cols>
  <sheetData>
    <row r="1" spans="1:13" ht="41.25" customHeight="1">
      <c r="A1" s="65"/>
      <c r="B1" s="328" t="str">
        <f>Protokolas!$B$1</f>
        <v>Bendro lavinimo mokyklų mokinių olimpinio festivalio keturkovės zoninės varžybos</v>
      </c>
      <c r="C1" s="328"/>
      <c r="D1" s="328"/>
      <c r="E1" s="328"/>
      <c r="F1" s="328"/>
      <c r="G1" s="328"/>
      <c r="H1" s="328"/>
      <c r="I1" s="328"/>
      <c r="J1" s="328"/>
      <c r="K1" s="328"/>
      <c r="L1" s="3"/>
      <c r="M1" s="95"/>
    </row>
    <row r="2" spans="1:13" ht="23.25">
      <c r="A2" s="96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77"/>
    </row>
    <row r="3" spans="1:13" ht="15.75">
      <c r="A3" s="37"/>
      <c r="B3" s="330" t="str">
        <f>Protokolas!$B$3</f>
        <v>Merginos</v>
      </c>
      <c r="C3" s="330"/>
      <c r="D3" s="330"/>
      <c r="E3" s="330"/>
      <c r="F3" s="52"/>
      <c r="G3" s="52"/>
      <c r="H3" s="52"/>
      <c r="I3" s="329" t="str">
        <f>Protokolas!$I$3</f>
        <v>2007 05 12</v>
      </c>
      <c r="J3" s="329"/>
      <c r="K3" s="329"/>
      <c r="L3" s="329"/>
      <c r="M3" s="95"/>
    </row>
    <row r="4" spans="1:13" ht="12.75">
      <c r="A4" s="3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5"/>
    </row>
    <row r="5" spans="1:13" ht="18">
      <c r="A5" s="38"/>
      <c r="B5" s="335" t="s">
        <v>16</v>
      </c>
      <c r="C5" s="335"/>
      <c r="D5" s="335"/>
      <c r="E5" s="335"/>
      <c r="F5" s="335"/>
      <c r="G5" s="335"/>
      <c r="H5" s="335"/>
      <c r="I5" s="335"/>
      <c r="J5" s="335"/>
      <c r="K5" s="335"/>
      <c r="L5" s="38"/>
      <c r="M5" s="38"/>
    </row>
    <row r="6" spans="1:13" ht="13.5" thickBot="1">
      <c r="A6" s="38"/>
      <c r="B6" s="38"/>
      <c r="C6" s="38"/>
      <c r="D6" s="86"/>
      <c r="E6" s="86"/>
      <c r="F6" s="86"/>
      <c r="G6" s="86"/>
      <c r="H6" s="86"/>
      <c r="I6" s="86"/>
      <c r="J6" s="87"/>
      <c r="K6" s="86"/>
      <c r="L6" s="38"/>
      <c r="M6" s="38"/>
    </row>
    <row r="7" spans="1:13" ht="24.75" customHeight="1">
      <c r="A7" s="336" t="s">
        <v>15</v>
      </c>
      <c r="B7" s="338" t="s">
        <v>8</v>
      </c>
      <c r="C7" s="340" t="s">
        <v>18</v>
      </c>
      <c r="D7" s="342" t="s">
        <v>4</v>
      </c>
      <c r="E7" s="343"/>
      <c r="F7" s="346" t="s">
        <v>3</v>
      </c>
      <c r="G7" s="347"/>
      <c r="H7" s="342" t="s">
        <v>9</v>
      </c>
      <c r="I7" s="343"/>
      <c r="J7" s="348" t="s">
        <v>5</v>
      </c>
      <c r="K7" s="349"/>
      <c r="L7" s="338" t="s">
        <v>10</v>
      </c>
      <c r="M7" s="344" t="s">
        <v>11</v>
      </c>
    </row>
    <row r="8" spans="1:13" ht="10.5" customHeight="1" thickBot="1">
      <c r="A8" s="337"/>
      <c r="B8" s="339"/>
      <c r="C8" s="341"/>
      <c r="D8" s="11" t="s">
        <v>12</v>
      </c>
      <c r="E8" s="12" t="s">
        <v>1</v>
      </c>
      <c r="F8" s="10"/>
      <c r="G8" s="9"/>
      <c r="H8" s="11" t="s">
        <v>12</v>
      </c>
      <c r="I8" s="12" t="s">
        <v>1</v>
      </c>
      <c r="J8" s="13"/>
      <c r="K8" s="9"/>
      <c r="L8" s="339"/>
      <c r="M8" s="345"/>
    </row>
    <row r="9" spans="1:13" ht="12.75">
      <c r="A9" s="74" t="str">
        <f>Protokolas!A9</f>
        <v>Palemonas</v>
      </c>
      <c r="B9" s="98" t="str">
        <f>Protokolas!B9</f>
        <v>Erika Skirggailaitė</v>
      </c>
      <c r="C9" s="296">
        <f>Protokolas!C9</f>
        <v>0</v>
      </c>
      <c r="D9" s="75">
        <f>Protokolas!D9</f>
        <v>9</v>
      </c>
      <c r="E9" s="74">
        <f>Protokolas!E9</f>
        <v>75</v>
      </c>
      <c r="F9" s="74"/>
      <c r="G9" s="74"/>
      <c r="H9" s="74">
        <f>Protokolas!H9</f>
        <v>36.6</v>
      </c>
      <c r="I9" s="74">
        <f>Protokolas!I9</f>
        <v>56</v>
      </c>
      <c r="J9" s="76"/>
      <c r="K9" s="74"/>
      <c r="L9" s="74">
        <f aca="true" t="shared" si="0" ref="L9:L40">SUM(E9+I9)</f>
        <v>131</v>
      </c>
      <c r="M9" s="74">
        <v>1</v>
      </c>
    </row>
    <row r="10" spans="1:13" ht="12.75">
      <c r="A10" s="70">
        <f>Protokolas!A10</f>
        <v>0</v>
      </c>
      <c r="B10" s="97" t="str">
        <f>Protokolas!B10</f>
        <v>Eglė Derilovaitė</v>
      </c>
      <c r="C10" s="297">
        <f>Protokolas!C10</f>
        <v>0</v>
      </c>
      <c r="D10" s="71">
        <f>Protokolas!D10</f>
        <v>9.44</v>
      </c>
      <c r="E10" s="70">
        <f>Protokolas!E10</f>
        <v>63</v>
      </c>
      <c r="F10" s="70"/>
      <c r="G10" s="70"/>
      <c r="H10" s="70">
        <f>Protokolas!H10</f>
        <v>32.8</v>
      </c>
      <c r="I10" s="70">
        <f>Protokolas!I10</f>
        <v>49</v>
      </c>
      <c r="J10" s="72"/>
      <c r="K10" s="70"/>
      <c r="L10" s="74">
        <f t="shared" si="0"/>
        <v>112</v>
      </c>
      <c r="M10" s="70">
        <v>2</v>
      </c>
    </row>
    <row r="11" spans="1:13" ht="12.75">
      <c r="A11" s="70">
        <f>Protokolas!A11</f>
        <v>0</v>
      </c>
      <c r="B11" s="97" t="str">
        <f>Protokolas!B11</f>
        <v>Sandra Karaliūtė</v>
      </c>
      <c r="C11" s="298">
        <f>Protokolas!C11</f>
        <v>0</v>
      </c>
      <c r="D11" s="71">
        <f>Protokolas!D11</f>
        <v>8.85</v>
      </c>
      <c r="E11" s="70">
        <f>Protokolas!E11</f>
        <v>82</v>
      </c>
      <c r="F11" s="70"/>
      <c r="G11" s="70"/>
      <c r="H11" s="70">
        <f>Protokolas!H11</f>
        <v>39.7</v>
      </c>
      <c r="I11" s="70">
        <f>Protokolas!I11</f>
        <v>62</v>
      </c>
      <c r="J11" s="72"/>
      <c r="K11" s="70"/>
      <c r="L11" s="74">
        <f t="shared" si="0"/>
        <v>144</v>
      </c>
      <c r="M11" s="70">
        <v>3</v>
      </c>
    </row>
    <row r="12" spans="1:13" ht="12.75">
      <c r="A12" s="70">
        <f>Protokolas!A12</f>
        <v>0</v>
      </c>
      <c r="B12" s="97" t="str">
        <f>Protokolas!B12</f>
        <v>Greta Gervytė</v>
      </c>
      <c r="C12" s="298">
        <f>Protokolas!C12</f>
        <v>0</v>
      </c>
      <c r="D12" s="71">
        <f>Protokolas!D12</f>
        <v>9.58</v>
      </c>
      <c r="E12" s="70">
        <f>Protokolas!E12</f>
        <v>60</v>
      </c>
      <c r="F12" s="70"/>
      <c r="G12" s="70"/>
      <c r="H12" s="70">
        <f>Protokolas!H12</f>
        <v>27.4</v>
      </c>
      <c r="I12" s="70">
        <f>Protokolas!I12</f>
        <v>38</v>
      </c>
      <c r="J12" s="72"/>
      <c r="K12" s="70"/>
      <c r="L12" s="74">
        <f t="shared" si="0"/>
        <v>98</v>
      </c>
      <c r="M12" s="74">
        <v>4</v>
      </c>
    </row>
    <row r="13" spans="1:13" ht="12.75">
      <c r="A13" s="70">
        <f>Protokolas!A13</f>
        <v>0</v>
      </c>
      <c r="B13" s="97" t="str">
        <f>Protokolas!B13</f>
        <v>Gintarė Jurkūnaitė</v>
      </c>
      <c r="C13" s="298">
        <f>Protokolas!C13</f>
        <v>0</v>
      </c>
      <c r="D13" s="71">
        <f>Protokolas!D13</f>
        <v>9.61</v>
      </c>
      <c r="E13" s="70">
        <f>Protokolas!E13</f>
        <v>57</v>
      </c>
      <c r="F13" s="70"/>
      <c r="G13" s="70"/>
      <c r="H13" s="70">
        <f>Protokolas!H13</f>
        <v>19.9</v>
      </c>
      <c r="I13" s="70">
        <f>Protokolas!I13</f>
        <v>24</v>
      </c>
      <c r="J13" s="72"/>
      <c r="K13" s="70"/>
      <c r="L13" s="74">
        <f t="shared" si="0"/>
        <v>81</v>
      </c>
      <c r="M13" s="70">
        <v>5</v>
      </c>
    </row>
    <row r="14" spans="1:13" ht="12.75">
      <c r="A14" s="70">
        <f>Protokolas!A14</f>
        <v>0</v>
      </c>
      <c r="B14" s="97" t="str">
        <f>Protokolas!B14</f>
        <v>Ugnė Moliejūtė</v>
      </c>
      <c r="C14" s="297">
        <f>Protokolas!C14</f>
        <v>0</v>
      </c>
      <c r="D14" s="71">
        <f>Protokolas!D14</f>
        <v>9.61</v>
      </c>
      <c r="E14" s="70">
        <f>Protokolas!E14</f>
        <v>57</v>
      </c>
      <c r="F14" s="70"/>
      <c r="G14" s="70"/>
      <c r="H14" s="70">
        <f>Protokolas!H14</f>
        <v>24</v>
      </c>
      <c r="I14" s="70">
        <f>Protokolas!I14</f>
        <v>31</v>
      </c>
      <c r="J14" s="72"/>
      <c r="K14" s="70"/>
      <c r="L14" s="74">
        <f t="shared" si="0"/>
        <v>88</v>
      </c>
      <c r="M14" s="70">
        <v>6</v>
      </c>
    </row>
    <row r="15" spans="1:13" ht="12.75">
      <c r="A15" s="70" t="str">
        <f>Protokolas!A22</f>
        <v>Jungėnai</v>
      </c>
      <c r="B15" s="97" t="str">
        <f>Protokolas!B22</f>
        <v>Ernesta Čekanavičiūtė</v>
      </c>
      <c r="C15" s="298">
        <f>Protokolas!C22</f>
        <v>0</v>
      </c>
      <c r="D15" s="71">
        <f>Protokolas!D22</f>
        <v>8.33</v>
      </c>
      <c r="E15" s="70">
        <f>Protokolas!E22</f>
        <v>99</v>
      </c>
      <c r="F15" s="70"/>
      <c r="G15" s="70"/>
      <c r="H15" s="70">
        <f>Protokolas!H22</f>
        <v>26.7</v>
      </c>
      <c r="I15" s="70">
        <f>Protokolas!I22</f>
        <v>37</v>
      </c>
      <c r="J15" s="72"/>
      <c r="K15" s="70"/>
      <c r="L15" s="74">
        <f t="shared" si="0"/>
        <v>136</v>
      </c>
      <c r="M15" s="74">
        <v>7</v>
      </c>
    </row>
    <row r="16" spans="1:13" ht="12.75">
      <c r="A16" s="70">
        <f>Protokolas!A23</f>
        <v>0</v>
      </c>
      <c r="B16" s="97" t="str">
        <f>Protokolas!B23</f>
        <v>Gintarė Surdokaitė</v>
      </c>
      <c r="C16" s="297">
        <f>Protokolas!C23</f>
        <v>0</v>
      </c>
      <c r="D16" s="71">
        <f>Protokolas!D23</f>
        <v>8.78</v>
      </c>
      <c r="E16" s="70">
        <f>Protokolas!E23</f>
        <v>85</v>
      </c>
      <c r="F16" s="70"/>
      <c r="G16" s="70"/>
      <c r="H16" s="73">
        <f>Protokolas!H23</f>
        <v>56.8</v>
      </c>
      <c r="I16" s="70">
        <f>Protokolas!I23</f>
        <v>97</v>
      </c>
      <c r="J16" s="72"/>
      <c r="K16" s="70"/>
      <c r="L16" s="74">
        <f t="shared" si="0"/>
        <v>182</v>
      </c>
      <c r="M16" s="70">
        <v>8</v>
      </c>
    </row>
    <row r="17" spans="1:13" ht="12.75">
      <c r="A17" s="70">
        <f>Protokolas!A24</f>
        <v>0</v>
      </c>
      <c r="B17" s="97" t="str">
        <f>Protokolas!B24</f>
        <v>Greta Pilipčikaitė</v>
      </c>
      <c r="C17" s="298">
        <f>Protokolas!C24</f>
        <v>0</v>
      </c>
      <c r="D17" s="71">
        <f>Protokolas!D24</f>
        <v>9.18</v>
      </c>
      <c r="E17" s="70">
        <f>Protokolas!E24</f>
        <v>72</v>
      </c>
      <c r="F17" s="70"/>
      <c r="G17" s="70"/>
      <c r="H17" s="70">
        <f>Protokolas!H24</f>
        <v>25</v>
      </c>
      <c r="I17" s="70">
        <f>Protokolas!I24</f>
        <v>33</v>
      </c>
      <c r="J17" s="72"/>
      <c r="K17" s="70"/>
      <c r="L17" s="74">
        <f t="shared" si="0"/>
        <v>105</v>
      </c>
      <c r="M17" s="70">
        <v>9</v>
      </c>
    </row>
    <row r="18" spans="1:13" ht="12.75">
      <c r="A18" s="70">
        <f>Protokolas!A25</f>
        <v>0</v>
      </c>
      <c r="B18" s="97" t="str">
        <f>Protokolas!B25</f>
        <v>Laura Busilaitė</v>
      </c>
      <c r="C18" s="297">
        <f>Protokolas!C25</f>
        <v>0</v>
      </c>
      <c r="D18" s="71">
        <f>Protokolas!D25</f>
        <v>9.41</v>
      </c>
      <c r="E18" s="70">
        <f>Protokolas!E25</f>
        <v>63</v>
      </c>
      <c r="F18" s="70"/>
      <c r="G18" s="70"/>
      <c r="H18" s="70">
        <f>Protokolas!H25</f>
        <v>26.1</v>
      </c>
      <c r="I18" s="70">
        <f>Protokolas!I25</f>
        <v>35</v>
      </c>
      <c r="J18" s="72"/>
      <c r="K18" s="70"/>
      <c r="L18" s="74">
        <f t="shared" si="0"/>
        <v>98</v>
      </c>
      <c r="M18" s="74">
        <v>10</v>
      </c>
    </row>
    <row r="19" spans="1:13" ht="12.75">
      <c r="A19" s="70">
        <f>Protokolas!A26</f>
        <v>0</v>
      </c>
      <c r="B19" s="97" t="str">
        <f>Protokolas!B26</f>
        <v>Rūta Rinkevičiūtė</v>
      </c>
      <c r="C19" s="297">
        <f>Protokolas!C26</f>
        <v>0</v>
      </c>
      <c r="D19" s="71">
        <f>Protokolas!D26</f>
        <v>9.8</v>
      </c>
      <c r="E19" s="70">
        <f>Protokolas!E26</f>
        <v>51</v>
      </c>
      <c r="F19" s="70"/>
      <c r="G19" s="70"/>
      <c r="H19" s="73">
        <f>Protokolas!H26</f>
        <v>19</v>
      </c>
      <c r="I19" s="70">
        <f>Protokolas!I26</f>
        <v>23</v>
      </c>
      <c r="J19" s="72"/>
      <c r="K19" s="70"/>
      <c r="L19" s="74">
        <f t="shared" si="0"/>
        <v>74</v>
      </c>
      <c r="M19" s="70">
        <v>11</v>
      </c>
    </row>
    <row r="20" spans="1:13" ht="12.75">
      <c r="A20" s="70">
        <f>Protokolas!A27</f>
        <v>0</v>
      </c>
      <c r="B20" s="97" t="str">
        <f>Protokolas!B27</f>
        <v>Karolina Žaliauskaitė</v>
      </c>
      <c r="C20" s="297">
        <f>Protokolas!C27</f>
        <v>0</v>
      </c>
      <c r="D20" s="71">
        <f>Protokolas!D27</f>
        <v>9.97</v>
      </c>
      <c r="E20" s="70">
        <f>Protokolas!E27</f>
        <v>49</v>
      </c>
      <c r="F20" s="70"/>
      <c r="G20" s="70"/>
      <c r="H20" s="70">
        <f>Protokolas!H27</f>
        <v>33.6</v>
      </c>
      <c r="I20" s="70">
        <f>Protokolas!I27</f>
        <v>50</v>
      </c>
      <c r="J20" s="72"/>
      <c r="K20" s="70"/>
      <c r="L20" s="74">
        <f t="shared" si="0"/>
        <v>99</v>
      </c>
      <c r="M20" s="70">
        <v>12</v>
      </c>
    </row>
    <row r="21" spans="1:13" ht="12.75">
      <c r="A21" s="70" t="str">
        <f>Protokolas!A35</f>
        <v>Domeikava</v>
      </c>
      <c r="B21" s="97" t="str">
        <f>Protokolas!B35</f>
        <v>Justina Grivačiauskaitė</v>
      </c>
      <c r="C21" s="298">
        <f>Protokolas!C35</f>
        <v>0</v>
      </c>
      <c r="D21" s="71">
        <f>Protokolas!D35</f>
        <v>9.19</v>
      </c>
      <c r="E21" s="70">
        <f>Protokolas!E35</f>
        <v>72</v>
      </c>
      <c r="F21" s="70"/>
      <c r="G21" s="70"/>
      <c r="H21" s="70">
        <f>Protokolas!H35</f>
        <v>41.3</v>
      </c>
      <c r="I21" s="70">
        <f>Protokolas!I35</f>
        <v>65</v>
      </c>
      <c r="J21" s="72"/>
      <c r="K21" s="70"/>
      <c r="L21" s="74">
        <f t="shared" si="0"/>
        <v>137</v>
      </c>
      <c r="M21" s="74">
        <v>13</v>
      </c>
    </row>
    <row r="22" spans="1:13" ht="12.75">
      <c r="A22" s="70">
        <f>Protokolas!A36</f>
        <v>0</v>
      </c>
      <c r="B22" s="97" t="str">
        <f>Protokolas!B36</f>
        <v>Gabrielė Sapagovaitė</v>
      </c>
      <c r="C22" s="297">
        <f>Protokolas!C36</f>
        <v>0</v>
      </c>
      <c r="D22" s="71">
        <f>Protokolas!D36</f>
        <v>9.91</v>
      </c>
      <c r="E22" s="70">
        <f>Protokolas!E36</f>
        <v>49</v>
      </c>
      <c r="F22" s="70"/>
      <c r="G22" s="70"/>
      <c r="H22" s="73">
        <f>Protokolas!H36</f>
        <v>35</v>
      </c>
      <c r="I22" s="70">
        <f>Protokolas!I36</f>
        <v>53</v>
      </c>
      <c r="J22" s="72"/>
      <c r="K22" s="70"/>
      <c r="L22" s="74">
        <f t="shared" si="0"/>
        <v>102</v>
      </c>
      <c r="M22" s="70">
        <v>14</v>
      </c>
    </row>
    <row r="23" spans="1:13" ht="12.75">
      <c r="A23" s="70">
        <f>Protokolas!A37</f>
        <v>0</v>
      </c>
      <c r="B23" s="97" t="str">
        <f>Protokolas!B37</f>
        <v>Leta Navickaitė</v>
      </c>
      <c r="C23" s="297">
        <f>Protokolas!C37</f>
        <v>0</v>
      </c>
      <c r="D23" s="71">
        <f>Protokolas!D37</f>
        <v>10.08</v>
      </c>
      <c r="E23" s="70">
        <f>Protokolas!E37</f>
        <v>46</v>
      </c>
      <c r="F23" s="70"/>
      <c r="G23" s="70"/>
      <c r="H23" s="70">
        <f>Protokolas!H37</f>
        <v>30.3</v>
      </c>
      <c r="I23" s="70">
        <f>Protokolas!I37</f>
        <v>44</v>
      </c>
      <c r="J23" s="72"/>
      <c r="K23" s="70"/>
      <c r="L23" s="74">
        <f t="shared" si="0"/>
        <v>90</v>
      </c>
      <c r="M23" s="70">
        <v>15</v>
      </c>
    </row>
    <row r="24" spans="1:13" ht="12.75">
      <c r="A24" s="70">
        <f>Protokolas!A38</f>
        <v>0</v>
      </c>
      <c r="B24" s="97" t="str">
        <f>Protokolas!B38</f>
        <v>Edita Jegorovaitė</v>
      </c>
      <c r="C24" s="298">
        <f>Protokolas!C38</f>
        <v>0</v>
      </c>
      <c r="D24" s="71">
        <f>Protokolas!D38</f>
        <v>8.91</v>
      </c>
      <c r="E24" s="70">
        <f>Protokolas!E38</f>
        <v>78</v>
      </c>
      <c r="F24" s="70"/>
      <c r="G24" s="70"/>
      <c r="H24" s="70">
        <f>Protokolas!H38</f>
        <v>39.5</v>
      </c>
      <c r="I24" s="70">
        <f>Protokolas!I38</f>
        <v>62</v>
      </c>
      <c r="J24" s="72"/>
      <c r="K24" s="70"/>
      <c r="L24" s="74">
        <f t="shared" si="0"/>
        <v>140</v>
      </c>
      <c r="M24" s="74">
        <v>16</v>
      </c>
    </row>
    <row r="25" spans="1:13" ht="12.75">
      <c r="A25" s="70">
        <f>Protokolas!A39</f>
        <v>0</v>
      </c>
      <c r="B25" s="97" t="str">
        <f>Protokolas!B39</f>
        <v>Karolina Lapinsakitė</v>
      </c>
      <c r="C25" s="297">
        <f>Protokolas!C39</f>
        <v>0</v>
      </c>
      <c r="D25" s="71">
        <f>Protokolas!D39</f>
        <v>9.6</v>
      </c>
      <c r="E25" s="70">
        <f>Protokolas!E39</f>
        <v>57</v>
      </c>
      <c r="F25" s="70"/>
      <c r="G25" s="70"/>
      <c r="H25" s="70">
        <f>Protokolas!H39</f>
        <v>35</v>
      </c>
      <c r="I25" s="70">
        <f>Protokolas!I39</f>
        <v>53</v>
      </c>
      <c r="J25" s="72"/>
      <c r="K25" s="70"/>
      <c r="L25" s="74">
        <f t="shared" si="0"/>
        <v>110</v>
      </c>
      <c r="M25" s="70">
        <v>17</v>
      </c>
    </row>
    <row r="26" spans="1:13" ht="12.75">
      <c r="A26" s="70">
        <f>Protokolas!A40</f>
        <v>0</v>
      </c>
      <c r="B26" s="97" t="str">
        <f>Protokolas!B40</f>
        <v>Raminta Stundytė</v>
      </c>
      <c r="C26" s="297">
        <f>Protokolas!C40</f>
        <v>0</v>
      </c>
      <c r="D26" s="71">
        <f>Protokolas!D40</f>
        <v>9.35</v>
      </c>
      <c r="E26" s="70">
        <f>Protokolas!E40</f>
        <v>66</v>
      </c>
      <c r="F26" s="70"/>
      <c r="G26" s="70"/>
      <c r="H26" s="70">
        <f>Protokolas!H40</f>
        <v>30.8</v>
      </c>
      <c r="I26" s="70">
        <f>Protokolas!I40</f>
        <v>45</v>
      </c>
      <c r="J26" s="72"/>
      <c r="K26" s="70"/>
      <c r="L26" s="74">
        <f t="shared" si="0"/>
        <v>111</v>
      </c>
      <c r="M26" s="70">
        <v>18</v>
      </c>
    </row>
    <row r="27" spans="1:13" ht="12.75">
      <c r="A27" s="70" t="str">
        <f>Protokolas!A48</f>
        <v>Šakiai</v>
      </c>
      <c r="B27" s="97" t="str">
        <f>Protokolas!B48</f>
        <v>Neringa Gudaitytė</v>
      </c>
      <c r="C27" s="297">
        <f>Protokolas!C48</f>
        <v>0</v>
      </c>
      <c r="D27" s="71">
        <f>Protokolas!D48</f>
        <v>8.96</v>
      </c>
      <c r="E27" s="70">
        <f>Protokolas!E48</f>
        <v>78</v>
      </c>
      <c r="F27" s="70"/>
      <c r="G27" s="70"/>
      <c r="H27" s="70">
        <f>Protokolas!H48</f>
        <v>44.7</v>
      </c>
      <c r="I27" s="70">
        <f>Protokolas!I48</f>
        <v>72</v>
      </c>
      <c r="J27" s="72"/>
      <c r="K27" s="70"/>
      <c r="L27" s="74">
        <f t="shared" si="0"/>
        <v>150</v>
      </c>
      <c r="M27" s="74">
        <v>19</v>
      </c>
    </row>
    <row r="28" spans="1:13" ht="12.75">
      <c r="A28" s="70">
        <f>Protokolas!A49</f>
        <v>0</v>
      </c>
      <c r="B28" s="97" t="str">
        <f>Protokolas!B49</f>
        <v>Paulina Martinkevičūtė</v>
      </c>
      <c r="C28" s="297">
        <f>Protokolas!C49</f>
        <v>0</v>
      </c>
      <c r="D28" s="71">
        <f>Protokolas!D49</f>
        <v>13</v>
      </c>
      <c r="E28" s="70">
        <f>Protokolas!E49</f>
        <v>0</v>
      </c>
      <c r="F28" s="70"/>
      <c r="G28" s="70"/>
      <c r="H28" s="70">
        <f>Protokolas!H49</f>
        <v>8.34</v>
      </c>
      <c r="I28" s="70">
        <f>Protokolas!I49</f>
        <v>2</v>
      </c>
      <c r="J28" s="72"/>
      <c r="K28" s="70"/>
      <c r="L28" s="74">
        <f t="shared" si="0"/>
        <v>2</v>
      </c>
      <c r="M28" s="70">
        <v>20</v>
      </c>
    </row>
    <row r="29" spans="1:13" ht="12.75">
      <c r="A29" s="70">
        <f>Protokolas!A50</f>
        <v>0</v>
      </c>
      <c r="B29" s="97" t="str">
        <f>Protokolas!B50</f>
        <v>Rudokaitė Dovilė</v>
      </c>
      <c r="C29" s="298">
        <f>Protokolas!C50</f>
        <v>0</v>
      </c>
      <c r="D29" s="71">
        <f>Protokolas!D50</f>
        <v>8.38</v>
      </c>
      <c r="E29" s="70">
        <f>Protokolas!E50</f>
        <v>99</v>
      </c>
      <c r="F29" s="70"/>
      <c r="G29" s="70"/>
      <c r="H29" s="70">
        <f>Protokolas!H50</f>
        <v>39.9</v>
      </c>
      <c r="I29" s="70">
        <f>Protokolas!I50</f>
        <v>63</v>
      </c>
      <c r="J29" s="72"/>
      <c r="K29" s="70"/>
      <c r="L29" s="74">
        <f t="shared" si="0"/>
        <v>162</v>
      </c>
      <c r="M29" s="70">
        <v>21</v>
      </c>
    </row>
    <row r="30" spans="1:13" ht="12.75">
      <c r="A30" s="70">
        <f>Protokolas!A51</f>
        <v>0</v>
      </c>
      <c r="B30" s="97" t="str">
        <f>Protokolas!B51</f>
        <v>Eglė Šlėderytė</v>
      </c>
      <c r="C30" s="297">
        <f>Protokolas!C51</f>
        <v>0</v>
      </c>
      <c r="D30" s="71">
        <f>Protokolas!D51</f>
        <v>9.13</v>
      </c>
      <c r="E30" s="70">
        <f>Protokolas!E51</f>
        <v>72</v>
      </c>
      <c r="F30" s="70"/>
      <c r="G30" s="70"/>
      <c r="H30" s="70">
        <f>Protokolas!H51</f>
        <v>40.7</v>
      </c>
      <c r="I30" s="70">
        <f>Protokolas!I51</f>
        <v>64</v>
      </c>
      <c r="J30" s="72"/>
      <c r="K30" s="70"/>
      <c r="L30" s="74">
        <f t="shared" si="0"/>
        <v>136</v>
      </c>
      <c r="M30" s="74">
        <v>22</v>
      </c>
    </row>
    <row r="31" spans="1:13" ht="12.75">
      <c r="A31" s="70">
        <f>Protokolas!A52</f>
        <v>0</v>
      </c>
      <c r="B31" s="97" t="str">
        <f>Protokolas!B52</f>
        <v>Agnė Pranckevičiūtė</v>
      </c>
      <c r="C31" s="298">
        <f>Protokolas!C52</f>
        <v>0</v>
      </c>
      <c r="D31" s="71">
        <f>Protokolas!D52</f>
        <v>8.82</v>
      </c>
      <c r="E31" s="70">
        <f>Protokolas!E52</f>
        <v>82</v>
      </c>
      <c r="F31" s="70"/>
      <c r="G31" s="70"/>
      <c r="H31" s="70">
        <f>Protokolas!H52</f>
        <v>24.7</v>
      </c>
      <c r="I31" s="70">
        <f>Protokolas!I52</f>
        <v>33</v>
      </c>
      <c r="J31" s="72"/>
      <c r="K31" s="70"/>
      <c r="L31" s="74">
        <f t="shared" si="0"/>
        <v>115</v>
      </c>
      <c r="M31" s="70">
        <v>23</v>
      </c>
    </row>
    <row r="32" spans="1:13" ht="12.75">
      <c r="A32" s="70">
        <f>Protokolas!A53</f>
        <v>0</v>
      </c>
      <c r="B32" s="97" t="str">
        <f>Protokolas!B53</f>
        <v>Domeikaitė Modesta</v>
      </c>
      <c r="C32" s="297">
        <f>Protokolas!C53</f>
        <v>0</v>
      </c>
      <c r="D32" s="71">
        <f>Protokolas!D53</f>
        <v>9.04</v>
      </c>
      <c r="E32" s="70">
        <f>Protokolas!E53</f>
        <v>75</v>
      </c>
      <c r="F32" s="70"/>
      <c r="G32" s="70"/>
      <c r="H32" s="70">
        <f>Protokolas!H53</f>
        <v>39.5</v>
      </c>
      <c r="I32" s="70">
        <f>Protokolas!I53</f>
        <v>62</v>
      </c>
      <c r="J32" s="72"/>
      <c r="K32" s="70"/>
      <c r="L32" s="74">
        <f t="shared" si="0"/>
        <v>137</v>
      </c>
      <c r="M32" s="70">
        <v>24</v>
      </c>
    </row>
    <row r="33" spans="1:13" ht="12.75">
      <c r="A33" s="70" t="str">
        <f>Protokolas!A61</f>
        <v>Vilkaviškis</v>
      </c>
      <c r="B33" s="97" t="str">
        <f>Protokolas!B61</f>
        <v>Viktorija Žemaitytė</v>
      </c>
      <c r="C33" s="298">
        <f>Protokolas!C61</f>
        <v>0</v>
      </c>
      <c r="D33" s="71">
        <f>Protokolas!D61</f>
        <v>9.28</v>
      </c>
      <c r="E33" s="70">
        <f>Protokolas!E61</f>
        <v>69</v>
      </c>
      <c r="F33" s="70"/>
      <c r="G33" s="70"/>
      <c r="H33" s="70">
        <f>Protokolas!H61</f>
        <v>29.4</v>
      </c>
      <c r="I33" s="70">
        <f>Protokolas!I61</f>
        <v>42</v>
      </c>
      <c r="J33" s="72"/>
      <c r="K33" s="70"/>
      <c r="L33" s="74">
        <f t="shared" si="0"/>
        <v>111</v>
      </c>
      <c r="M33" s="74">
        <v>25</v>
      </c>
    </row>
    <row r="34" spans="1:13" ht="12.75">
      <c r="A34" s="70">
        <f>Protokolas!A62</f>
        <v>0</v>
      </c>
      <c r="B34" s="97" t="str">
        <f>Protokolas!B62</f>
        <v>Diana Daugėlaitė</v>
      </c>
      <c r="C34" s="297">
        <f>Protokolas!C62</f>
        <v>0</v>
      </c>
      <c r="D34" s="71">
        <f>Protokolas!D62</f>
        <v>10.12</v>
      </c>
      <c r="E34" s="70">
        <f>Protokolas!E62</f>
        <v>43</v>
      </c>
      <c r="F34" s="70"/>
      <c r="G34" s="70"/>
      <c r="H34" s="70">
        <f>Protokolas!H62</f>
        <v>23.3</v>
      </c>
      <c r="I34" s="70">
        <f>Protokolas!I62</f>
        <v>30</v>
      </c>
      <c r="J34" s="72"/>
      <c r="K34" s="70"/>
      <c r="L34" s="74">
        <f t="shared" si="0"/>
        <v>73</v>
      </c>
      <c r="M34" s="70">
        <v>26</v>
      </c>
    </row>
    <row r="35" spans="1:13" ht="12.75">
      <c r="A35" s="70">
        <f>Protokolas!A63</f>
        <v>0</v>
      </c>
      <c r="B35" s="97" t="str">
        <f>Protokolas!B63</f>
        <v>Laura Šarkauskaitė</v>
      </c>
      <c r="C35" s="298">
        <f>Protokolas!C63</f>
        <v>0</v>
      </c>
      <c r="D35" s="71">
        <f>Protokolas!D63</f>
        <v>9.72</v>
      </c>
      <c r="E35" s="70">
        <f>Protokolas!E63</f>
        <v>54</v>
      </c>
      <c r="F35" s="70"/>
      <c r="G35" s="70"/>
      <c r="H35" s="70">
        <f>Protokolas!H63</f>
        <v>35.4</v>
      </c>
      <c r="I35" s="70">
        <f>Protokolas!I63</f>
        <v>54</v>
      </c>
      <c r="J35" s="72"/>
      <c r="K35" s="70"/>
      <c r="L35" s="74">
        <f t="shared" si="0"/>
        <v>108</v>
      </c>
      <c r="M35" s="70">
        <v>27</v>
      </c>
    </row>
    <row r="36" spans="1:13" ht="12.75">
      <c r="A36" s="70">
        <f>Protokolas!A64</f>
        <v>0</v>
      </c>
      <c r="B36" s="97" t="str">
        <f>Protokolas!B64</f>
        <v>Aušra Vyšniauskaitė</v>
      </c>
      <c r="C36" s="297">
        <f>Protokolas!C64</f>
        <v>0</v>
      </c>
      <c r="D36" s="71">
        <f>Protokolas!D64</f>
        <v>10.06</v>
      </c>
      <c r="E36" s="70">
        <f>Protokolas!E64</f>
        <v>46</v>
      </c>
      <c r="F36" s="70"/>
      <c r="G36" s="70"/>
      <c r="H36" s="70">
        <f>Protokolas!H64</f>
        <v>32.2</v>
      </c>
      <c r="I36" s="70">
        <f>Protokolas!I64</f>
        <v>47</v>
      </c>
      <c r="J36" s="72"/>
      <c r="K36" s="70"/>
      <c r="L36" s="74">
        <f t="shared" si="0"/>
        <v>93</v>
      </c>
      <c r="M36" s="74">
        <v>28</v>
      </c>
    </row>
    <row r="37" spans="1:13" ht="12.75">
      <c r="A37" s="70">
        <f>Protokolas!A65</f>
        <v>0</v>
      </c>
      <c r="B37" s="97" t="str">
        <f>Protokolas!B65</f>
        <v>Viktorija Miliauskaitė</v>
      </c>
      <c r="C37" s="297">
        <f>Protokolas!C65</f>
        <v>0</v>
      </c>
      <c r="D37" s="71">
        <f>Protokolas!D65</f>
        <v>9.92</v>
      </c>
      <c r="E37" s="70">
        <f>Protokolas!E65</f>
        <v>49</v>
      </c>
      <c r="F37" s="70"/>
      <c r="G37" s="70"/>
      <c r="H37" s="73">
        <f>Protokolas!H65</f>
        <v>29.9</v>
      </c>
      <c r="I37" s="70">
        <f>Protokolas!I65</f>
        <v>43</v>
      </c>
      <c r="J37" s="72"/>
      <c r="K37" s="70"/>
      <c r="L37" s="74">
        <f t="shared" si="0"/>
        <v>92</v>
      </c>
      <c r="M37" s="70">
        <v>29</v>
      </c>
    </row>
    <row r="38" spans="1:13" ht="12.75">
      <c r="A38" s="70">
        <f>Protokolas!A66</f>
        <v>0</v>
      </c>
      <c r="B38" s="97" t="str">
        <f>Protokolas!B66</f>
        <v>Ugnė Kynaitė</v>
      </c>
      <c r="C38" s="298">
        <f>Protokolas!C66</f>
        <v>0</v>
      </c>
      <c r="D38" s="71">
        <f>Protokolas!D66</f>
        <v>10.15</v>
      </c>
      <c r="E38" s="70">
        <f>Protokolas!E66</f>
        <v>43</v>
      </c>
      <c r="F38" s="70"/>
      <c r="G38" s="70"/>
      <c r="H38" s="70">
        <f>Protokolas!H66</f>
        <v>32</v>
      </c>
      <c r="I38" s="70">
        <f>Protokolas!I66</f>
        <v>47</v>
      </c>
      <c r="J38" s="72"/>
      <c r="K38" s="70"/>
      <c r="L38" s="74">
        <f t="shared" si="0"/>
        <v>90</v>
      </c>
      <c r="M38" s="70">
        <v>30</v>
      </c>
    </row>
    <row r="39" spans="1:13" ht="12.75">
      <c r="A39" s="70" t="str">
        <f>Protokolas!A74</f>
        <v>Kėdainiai</v>
      </c>
      <c r="B39" s="97" t="str">
        <f>Protokolas!B74</f>
        <v>Kasperavičiūtė Šarūnė</v>
      </c>
      <c r="C39" s="298">
        <f>Protokolas!C74</f>
        <v>0</v>
      </c>
      <c r="D39" s="71">
        <f>Protokolas!D74</f>
        <v>8.76</v>
      </c>
      <c r="E39" s="70">
        <f>Protokolas!E74</f>
        <v>85</v>
      </c>
      <c r="F39" s="70"/>
      <c r="G39" s="70"/>
      <c r="H39" s="70">
        <f>Protokolas!H74</f>
        <v>35.4</v>
      </c>
      <c r="I39" s="70">
        <f>Protokolas!I74</f>
        <v>54</v>
      </c>
      <c r="J39" s="72"/>
      <c r="K39" s="70"/>
      <c r="L39" s="74">
        <f t="shared" si="0"/>
        <v>139</v>
      </c>
      <c r="M39" s="74">
        <v>31</v>
      </c>
    </row>
    <row r="40" spans="1:13" ht="12.75">
      <c r="A40" s="70">
        <f>Protokolas!A75</f>
        <v>0</v>
      </c>
      <c r="B40" s="97" t="str">
        <f>Protokolas!B75</f>
        <v>Krasauskaitė Gabrielė</v>
      </c>
      <c r="C40" s="298">
        <f>Protokolas!C75</f>
        <v>0</v>
      </c>
      <c r="D40" s="71">
        <f>Protokolas!D75</f>
        <v>8.77</v>
      </c>
      <c r="E40" s="70">
        <f>Protokolas!E75</f>
        <v>85</v>
      </c>
      <c r="F40" s="70"/>
      <c r="G40" s="70"/>
      <c r="H40" s="70">
        <f>Protokolas!H75</f>
        <v>33.5</v>
      </c>
      <c r="I40" s="70">
        <f>Protokolas!I75</f>
        <v>50</v>
      </c>
      <c r="J40" s="72"/>
      <c r="K40" s="70"/>
      <c r="L40" s="74">
        <f t="shared" si="0"/>
        <v>135</v>
      </c>
      <c r="M40" s="70">
        <v>32</v>
      </c>
    </row>
    <row r="41" spans="1:13" ht="12.75">
      <c r="A41" s="70">
        <f>Protokolas!A76</f>
        <v>0</v>
      </c>
      <c r="B41" s="97" t="str">
        <f>Protokolas!B76</f>
        <v>Pavidytė Justina</v>
      </c>
      <c r="C41" s="297">
        <f>Protokolas!C76</f>
        <v>0</v>
      </c>
      <c r="D41" s="71">
        <f>Protokolas!D76</f>
        <v>9.07</v>
      </c>
      <c r="E41" s="70">
        <f>Protokolas!E76</f>
        <v>75</v>
      </c>
      <c r="F41" s="70"/>
      <c r="G41" s="70"/>
      <c r="H41" s="70">
        <f>Protokolas!H76</f>
        <v>19</v>
      </c>
      <c r="I41" s="70">
        <f>Protokolas!I76</f>
        <v>23</v>
      </c>
      <c r="J41" s="72"/>
      <c r="K41" s="70"/>
      <c r="L41" s="74">
        <f aca="true" t="shared" si="1" ref="L41:L72">SUM(E41+I41)</f>
        <v>98</v>
      </c>
      <c r="M41" s="70">
        <v>33</v>
      </c>
    </row>
    <row r="42" spans="1:13" ht="12.75">
      <c r="A42" s="70">
        <f>Protokolas!A77</f>
        <v>0</v>
      </c>
      <c r="B42" s="97" t="str">
        <f>Protokolas!B77</f>
        <v>Žemulytė Gintarė</v>
      </c>
      <c r="C42" s="297">
        <f>Protokolas!C77</f>
        <v>0</v>
      </c>
      <c r="D42" s="71">
        <f>Protokolas!D77</f>
        <v>9.12</v>
      </c>
      <c r="E42" s="70">
        <f>Protokolas!E77</f>
        <v>72</v>
      </c>
      <c r="F42" s="70"/>
      <c r="G42" s="70"/>
      <c r="H42" s="70">
        <f>Protokolas!H77</f>
        <v>24</v>
      </c>
      <c r="I42" s="70">
        <f>Protokolas!I77</f>
        <v>31</v>
      </c>
      <c r="J42" s="72"/>
      <c r="K42" s="70"/>
      <c r="L42" s="74">
        <f t="shared" si="1"/>
        <v>103</v>
      </c>
      <c r="M42" s="74">
        <v>34</v>
      </c>
    </row>
    <row r="43" spans="1:13" ht="12.75">
      <c r="A43" s="70">
        <f>Protokolas!A78</f>
        <v>0</v>
      </c>
      <c r="B43" s="97" t="str">
        <f>Protokolas!B78</f>
        <v>Saldytė Eglė</v>
      </c>
      <c r="C43" s="298">
        <f>Protokolas!C78</f>
        <v>0</v>
      </c>
      <c r="D43" s="71">
        <f>Protokolas!D78</f>
        <v>9.4</v>
      </c>
      <c r="E43" s="70">
        <f>Protokolas!E78</f>
        <v>63</v>
      </c>
      <c r="F43" s="70"/>
      <c r="G43" s="70"/>
      <c r="H43" s="70">
        <f>Protokolas!H78</f>
        <v>26</v>
      </c>
      <c r="I43" s="70">
        <f>Protokolas!I78</f>
        <v>35</v>
      </c>
      <c r="J43" s="72"/>
      <c r="K43" s="70"/>
      <c r="L43" s="74">
        <f t="shared" si="1"/>
        <v>98</v>
      </c>
      <c r="M43" s="70">
        <v>35</v>
      </c>
    </row>
    <row r="44" spans="1:13" ht="12.75">
      <c r="A44" s="70">
        <f>Protokolas!A79</f>
        <v>0</v>
      </c>
      <c r="B44" s="97" t="str">
        <f>Protokolas!B79</f>
        <v>Berankytė Giedrė</v>
      </c>
      <c r="C44" s="297">
        <f>Protokolas!C79</f>
        <v>0</v>
      </c>
      <c r="D44" s="71">
        <f>Protokolas!D79</f>
        <v>9.1</v>
      </c>
      <c r="E44" s="70">
        <f>Protokolas!E79</f>
        <v>72</v>
      </c>
      <c r="F44" s="70"/>
      <c r="G44" s="70"/>
      <c r="H44" s="70">
        <f>Protokolas!H79</f>
        <v>34</v>
      </c>
      <c r="I44" s="70">
        <f>Protokolas!I79</f>
        <v>51</v>
      </c>
      <c r="J44" s="72"/>
      <c r="K44" s="70"/>
      <c r="L44" s="74">
        <f t="shared" si="1"/>
        <v>123</v>
      </c>
      <c r="M44" s="70">
        <v>36</v>
      </c>
    </row>
    <row r="45" spans="1:13" ht="12.75">
      <c r="A45" s="70" t="str">
        <f>Protokolas!A87</f>
        <v>Jurbarkas</v>
      </c>
      <c r="B45" s="97" t="str">
        <f>Protokolas!B87</f>
        <v>Maskolaitytė Vaida</v>
      </c>
      <c r="C45" s="297">
        <f>Protokolas!C87</f>
        <v>0</v>
      </c>
      <c r="D45" s="71">
        <f>Protokolas!D87</f>
        <v>9.03</v>
      </c>
      <c r="E45" s="70">
        <f>Protokolas!E87</f>
        <v>75</v>
      </c>
      <c r="F45" s="70"/>
      <c r="G45" s="70"/>
      <c r="H45" s="73">
        <f>Protokolas!H87</f>
        <v>26</v>
      </c>
      <c r="I45" s="70">
        <f>Protokolas!I87</f>
        <v>35</v>
      </c>
      <c r="J45" s="72"/>
      <c r="K45" s="70"/>
      <c r="L45" s="74">
        <f t="shared" si="1"/>
        <v>110</v>
      </c>
      <c r="M45" s="74">
        <v>37</v>
      </c>
    </row>
    <row r="46" spans="1:13" ht="12.75">
      <c r="A46" s="70">
        <f>Protokolas!A88</f>
        <v>0</v>
      </c>
      <c r="B46" s="97" t="str">
        <f>Protokolas!B88</f>
        <v>Pociutė Indrė</v>
      </c>
      <c r="C46" s="297">
        <f>Protokolas!C88</f>
        <v>0</v>
      </c>
      <c r="D46" s="71">
        <f>Protokolas!D88</f>
        <v>9.06</v>
      </c>
      <c r="E46" s="70">
        <f>Protokolas!E88</f>
        <v>75</v>
      </c>
      <c r="F46" s="70"/>
      <c r="G46" s="70"/>
      <c r="H46" s="70">
        <f>Protokolas!H88</f>
        <v>29.2</v>
      </c>
      <c r="I46" s="70">
        <f>Protokolas!I88</f>
        <v>41</v>
      </c>
      <c r="J46" s="72"/>
      <c r="K46" s="70"/>
      <c r="L46" s="74">
        <f t="shared" si="1"/>
        <v>116</v>
      </c>
      <c r="M46" s="70">
        <v>38</v>
      </c>
    </row>
    <row r="47" spans="1:13" ht="12.75">
      <c r="A47" s="70">
        <f>Protokolas!A89</f>
        <v>0</v>
      </c>
      <c r="B47" s="97" t="str">
        <f>Protokolas!B89</f>
        <v>Reičiūnaitė Simona</v>
      </c>
      <c r="C47" s="297">
        <f>Protokolas!C89</f>
        <v>0</v>
      </c>
      <c r="D47" s="71">
        <f>Protokolas!D89</f>
        <v>8.74</v>
      </c>
      <c r="E47" s="70">
        <f>Protokolas!E89</f>
        <v>85</v>
      </c>
      <c r="F47" s="70"/>
      <c r="G47" s="70"/>
      <c r="H47" s="70">
        <f>Protokolas!H89</f>
        <v>31.85</v>
      </c>
      <c r="I47" s="70">
        <f>Protokolas!I89</f>
        <v>47</v>
      </c>
      <c r="J47" s="72"/>
      <c r="K47" s="70"/>
      <c r="L47" s="74">
        <f t="shared" si="1"/>
        <v>132</v>
      </c>
      <c r="M47" s="70">
        <v>39</v>
      </c>
    </row>
    <row r="48" spans="1:13" ht="12.75">
      <c r="A48" s="70">
        <f>Protokolas!A90</f>
        <v>0</v>
      </c>
      <c r="B48" s="97" t="str">
        <f>Protokolas!B90</f>
        <v>Stanislovaitytė Orinta</v>
      </c>
      <c r="C48" s="297">
        <f>Protokolas!C90</f>
        <v>0</v>
      </c>
      <c r="D48" s="71">
        <f>Protokolas!D90</f>
        <v>9</v>
      </c>
      <c r="E48" s="70">
        <f>Protokolas!E90</f>
        <v>75</v>
      </c>
      <c r="F48" s="70"/>
      <c r="G48" s="70"/>
      <c r="H48" s="73">
        <f>Protokolas!H90</f>
        <v>28</v>
      </c>
      <c r="I48" s="70">
        <f>Protokolas!I90</f>
        <v>39</v>
      </c>
      <c r="J48" s="72"/>
      <c r="K48" s="70"/>
      <c r="L48" s="74">
        <f t="shared" si="1"/>
        <v>114</v>
      </c>
      <c r="M48" s="74">
        <v>40</v>
      </c>
    </row>
    <row r="49" spans="1:13" ht="12.75">
      <c r="A49" s="70">
        <f>Protokolas!A91</f>
        <v>0</v>
      </c>
      <c r="B49" s="97" t="str">
        <f>Protokolas!B91</f>
        <v>Stulgaitytė Vaiva</v>
      </c>
      <c r="C49" s="298">
        <f>Protokolas!C91</f>
        <v>0</v>
      </c>
      <c r="D49" s="71">
        <f>Protokolas!D91</f>
        <v>9.45</v>
      </c>
      <c r="E49" s="70">
        <f>Protokolas!E91</f>
        <v>63</v>
      </c>
      <c r="F49" s="70"/>
      <c r="G49" s="70"/>
      <c r="H49" s="70">
        <f>Protokolas!H91</f>
        <v>39.7</v>
      </c>
      <c r="I49" s="70">
        <f>Protokolas!I91</f>
        <v>62</v>
      </c>
      <c r="J49" s="72"/>
      <c r="K49" s="70"/>
      <c r="L49" s="74">
        <f t="shared" si="1"/>
        <v>125</v>
      </c>
      <c r="M49" s="70">
        <v>41</v>
      </c>
    </row>
    <row r="50" spans="1:13" ht="12.75">
      <c r="A50" s="70">
        <f>Protokolas!A92</f>
        <v>0</v>
      </c>
      <c r="B50" s="97" t="str">
        <f>Protokolas!B92</f>
        <v>Šneideraitytė Deimantė</v>
      </c>
      <c r="C50" s="297">
        <f>Protokolas!C92</f>
        <v>0</v>
      </c>
      <c r="D50" s="71">
        <f>Protokolas!D92</f>
        <v>8.87</v>
      </c>
      <c r="E50" s="70">
        <f>Protokolas!E92</f>
        <v>82</v>
      </c>
      <c r="F50" s="70"/>
      <c r="G50" s="70"/>
      <c r="H50" s="70">
        <f>Protokolas!H92</f>
        <v>40</v>
      </c>
      <c r="I50" s="70">
        <f>Protokolas!I92</f>
        <v>63</v>
      </c>
      <c r="J50" s="72"/>
      <c r="K50" s="70"/>
      <c r="L50" s="74">
        <f t="shared" si="1"/>
        <v>145</v>
      </c>
      <c r="M50" s="70">
        <v>42</v>
      </c>
    </row>
    <row r="51" spans="1:13" ht="12.75">
      <c r="A51" s="70" t="str">
        <f>Protokolas!A100</f>
        <v>Kazlų Rūda</v>
      </c>
      <c r="B51" s="97" t="str">
        <f>Protokolas!B100</f>
        <v>Rūta Bridžiūtė</v>
      </c>
      <c r="C51" s="297">
        <f>Protokolas!C100</f>
        <v>0</v>
      </c>
      <c r="D51" s="71">
        <f>Protokolas!D100</f>
        <v>9.38</v>
      </c>
      <c r="E51" s="70">
        <f>Protokolas!E100</f>
        <v>66</v>
      </c>
      <c r="F51" s="70"/>
      <c r="G51" s="70"/>
      <c r="H51" s="70">
        <f>Protokolas!H100</f>
        <v>56.1</v>
      </c>
      <c r="I51" s="70">
        <f>Protokolas!I100</f>
        <v>95</v>
      </c>
      <c r="J51" s="72"/>
      <c r="K51" s="70"/>
      <c r="L51" s="74">
        <f t="shared" si="1"/>
        <v>161</v>
      </c>
      <c r="M51" s="74">
        <v>43</v>
      </c>
    </row>
    <row r="52" spans="1:13" ht="12.75">
      <c r="A52" s="70">
        <f>Protokolas!A101</f>
        <v>0</v>
      </c>
      <c r="B52" s="97" t="str">
        <f>Protokolas!B101</f>
        <v>Agnė Babravičiūtė</v>
      </c>
      <c r="C52" s="297">
        <f>Protokolas!C101</f>
        <v>0</v>
      </c>
      <c r="D52" s="71">
        <f>Protokolas!D101</f>
        <v>10.27</v>
      </c>
      <c r="E52" s="70">
        <f>Protokolas!E101</f>
        <v>41</v>
      </c>
      <c r="F52" s="70"/>
      <c r="G52" s="70"/>
      <c r="H52" s="70">
        <f>Protokolas!H101</f>
        <v>32.1</v>
      </c>
      <c r="I52" s="70">
        <f>Protokolas!I101</f>
        <v>47</v>
      </c>
      <c r="J52" s="72"/>
      <c r="K52" s="70"/>
      <c r="L52" s="74">
        <f t="shared" si="1"/>
        <v>88</v>
      </c>
      <c r="M52" s="70">
        <v>44</v>
      </c>
    </row>
    <row r="53" spans="1:13" ht="12.75">
      <c r="A53" s="70">
        <f>Protokolas!A102</f>
        <v>0</v>
      </c>
      <c r="B53" s="97" t="str">
        <f>Protokolas!B102</f>
        <v>Monika Garkauskaitė</v>
      </c>
      <c r="C53" s="297">
        <f>Protokolas!C102</f>
        <v>0</v>
      </c>
      <c r="D53" s="71">
        <f>Protokolas!D102</f>
        <v>9.01</v>
      </c>
      <c r="E53" s="70">
        <f>Protokolas!E102</f>
        <v>75</v>
      </c>
      <c r="F53" s="70"/>
      <c r="G53" s="70"/>
      <c r="H53" s="70">
        <f>Protokolas!H102</f>
        <v>31</v>
      </c>
      <c r="I53" s="70">
        <f>Protokolas!I102</f>
        <v>45</v>
      </c>
      <c r="J53" s="72"/>
      <c r="K53" s="70"/>
      <c r="L53" s="74">
        <f t="shared" si="1"/>
        <v>120</v>
      </c>
      <c r="M53" s="70">
        <v>45</v>
      </c>
    </row>
    <row r="54" spans="1:13" ht="12.75">
      <c r="A54" s="70">
        <f>Protokolas!A103</f>
        <v>0</v>
      </c>
      <c r="B54" s="97" t="str">
        <f>Protokolas!B103</f>
        <v>Brigita Karčiauskaitė</v>
      </c>
      <c r="C54" s="297">
        <f>Protokolas!C103</f>
        <v>0</v>
      </c>
      <c r="D54" s="71">
        <f>Protokolas!D103</f>
        <v>9.73</v>
      </c>
      <c r="E54" s="70">
        <f>Protokolas!E103</f>
        <v>54</v>
      </c>
      <c r="F54" s="70"/>
      <c r="G54" s="70"/>
      <c r="H54" s="70">
        <f>Protokolas!H103</f>
        <v>35</v>
      </c>
      <c r="I54" s="70">
        <f>Protokolas!I103</f>
        <v>53</v>
      </c>
      <c r="J54" s="72"/>
      <c r="K54" s="70"/>
      <c r="L54" s="74">
        <f t="shared" si="1"/>
        <v>107</v>
      </c>
      <c r="M54" s="74">
        <v>46</v>
      </c>
    </row>
    <row r="55" spans="1:13" ht="12.75">
      <c r="A55" s="70">
        <f>Protokolas!A104</f>
        <v>0</v>
      </c>
      <c r="B55" s="97" t="str">
        <f>Protokolas!B104</f>
        <v>Simona Juozaitytė</v>
      </c>
      <c r="C55" s="297">
        <f>Protokolas!C104</f>
        <v>0</v>
      </c>
      <c r="D55" s="71">
        <f>Protokolas!D104</f>
        <v>9.45</v>
      </c>
      <c r="E55" s="70">
        <f>Protokolas!E104</f>
        <v>63</v>
      </c>
      <c r="F55" s="70"/>
      <c r="G55" s="70"/>
      <c r="H55" s="70">
        <f>Protokolas!H104</f>
        <v>23.1</v>
      </c>
      <c r="I55" s="70">
        <f>Protokolas!I104</f>
        <v>30</v>
      </c>
      <c r="J55" s="72"/>
      <c r="K55" s="70"/>
      <c r="L55" s="74">
        <f t="shared" si="1"/>
        <v>93</v>
      </c>
      <c r="M55" s="70">
        <v>47</v>
      </c>
    </row>
    <row r="56" spans="1:13" ht="12.75">
      <c r="A56" s="70">
        <f>Protokolas!A105</f>
        <v>0</v>
      </c>
      <c r="B56" s="97" t="str">
        <f>Protokolas!B105</f>
        <v>Lauryna Tamkvaitytė</v>
      </c>
      <c r="C56" s="297">
        <f>Protokolas!C105</f>
        <v>0</v>
      </c>
      <c r="D56" s="71">
        <f>Protokolas!D105</f>
        <v>9.61</v>
      </c>
      <c r="E56" s="70">
        <f>Protokolas!E105</f>
        <v>57</v>
      </c>
      <c r="F56" s="70"/>
      <c r="G56" s="70"/>
      <c r="H56" s="73">
        <f>Protokolas!H105</f>
        <v>28</v>
      </c>
      <c r="I56" s="70">
        <f>Protokolas!I105</f>
        <v>39</v>
      </c>
      <c r="J56" s="72"/>
      <c r="K56" s="70"/>
      <c r="L56" s="74">
        <f t="shared" si="1"/>
        <v>96</v>
      </c>
      <c r="M56" s="70">
        <v>48</v>
      </c>
    </row>
    <row r="57" spans="1:13" ht="12.75">
      <c r="A57" s="70" t="str">
        <f>Protokolas!A117</f>
        <v>Prienai</v>
      </c>
      <c r="B57" s="97" t="str">
        <f>Protokolas!B117</f>
        <v>Agnė Bieliauskaitė</v>
      </c>
      <c r="C57" s="297">
        <f>Protokolas!C117</f>
        <v>0</v>
      </c>
      <c r="D57" s="71">
        <f>Protokolas!D117</f>
        <v>10.02</v>
      </c>
      <c r="E57" s="70">
        <f>Protokolas!E117</f>
        <v>46</v>
      </c>
      <c r="F57" s="70"/>
      <c r="G57" s="70"/>
      <c r="H57" s="73">
        <f>Protokolas!H117</f>
        <v>30.25</v>
      </c>
      <c r="I57" s="70">
        <f>Protokolas!I117</f>
        <v>43</v>
      </c>
      <c r="J57" s="72"/>
      <c r="K57" s="70"/>
      <c r="L57" s="74">
        <f t="shared" si="1"/>
        <v>89</v>
      </c>
      <c r="M57" s="74">
        <v>49</v>
      </c>
    </row>
    <row r="58" spans="1:13" ht="12.75">
      <c r="A58" s="70">
        <f>Protokolas!A118</f>
        <v>0</v>
      </c>
      <c r="B58" s="97" t="str">
        <f>Protokolas!B118</f>
        <v>Neringa Saulevičiūtė</v>
      </c>
      <c r="C58" s="297">
        <f>Protokolas!C118</f>
        <v>0</v>
      </c>
      <c r="D58" s="71">
        <f>Protokolas!D118</f>
        <v>9.38</v>
      </c>
      <c r="E58" s="70">
        <f>Protokolas!E118</f>
        <v>66</v>
      </c>
      <c r="F58" s="70"/>
      <c r="G58" s="70"/>
      <c r="H58" s="70">
        <f>Protokolas!H118</f>
        <v>33.7</v>
      </c>
      <c r="I58" s="70">
        <f>Protokolas!I118</f>
        <v>50</v>
      </c>
      <c r="J58" s="72"/>
      <c r="K58" s="70"/>
      <c r="L58" s="74">
        <f t="shared" si="1"/>
        <v>116</v>
      </c>
      <c r="M58" s="70">
        <v>50</v>
      </c>
    </row>
    <row r="59" spans="1:13" ht="12.75">
      <c r="A59" s="70">
        <f>Protokolas!A119</f>
        <v>0</v>
      </c>
      <c r="B59" s="97" t="str">
        <f>Protokolas!B119</f>
        <v>Živilė Randamanskaitė</v>
      </c>
      <c r="C59" s="297">
        <f>Protokolas!C119</f>
        <v>0</v>
      </c>
      <c r="D59" s="71">
        <f>Protokolas!D119</f>
        <v>9.59</v>
      </c>
      <c r="E59" s="70">
        <f>Protokolas!E119</f>
        <v>60</v>
      </c>
      <c r="F59" s="70"/>
      <c r="G59" s="70"/>
      <c r="H59" s="73">
        <f>Protokolas!H119</f>
        <v>23</v>
      </c>
      <c r="I59" s="70">
        <f>Protokolas!I119</f>
        <v>29</v>
      </c>
      <c r="J59" s="72"/>
      <c r="K59" s="70"/>
      <c r="L59" s="74">
        <f t="shared" si="1"/>
        <v>89</v>
      </c>
      <c r="M59" s="70">
        <v>51</v>
      </c>
    </row>
    <row r="60" spans="1:13" ht="12.75">
      <c r="A60" s="70">
        <f>Protokolas!A120</f>
        <v>0</v>
      </c>
      <c r="B60" s="97" t="str">
        <f>Protokolas!B120</f>
        <v>Sigita Liutvinskaitė</v>
      </c>
      <c r="C60" s="297">
        <f>Protokolas!C120</f>
        <v>0</v>
      </c>
      <c r="D60" s="71">
        <f>Protokolas!D120</f>
        <v>10.03</v>
      </c>
      <c r="E60" s="70">
        <f>Protokolas!E120</f>
        <v>46</v>
      </c>
      <c r="F60" s="70"/>
      <c r="G60" s="70"/>
      <c r="H60" s="70">
        <f>Protokolas!H120</f>
        <v>24</v>
      </c>
      <c r="I60" s="70">
        <f>Protokolas!I120</f>
        <v>31</v>
      </c>
      <c r="J60" s="72"/>
      <c r="K60" s="70"/>
      <c r="L60" s="74">
        <f t="shared" si="1"/>
        <v>77</v>
      </c>
      <c r="M60" s="74">
        <v>52</v>
      </c>
    </row>
    <row r="61" spans="1:13" ht="12.75">
      <c r="A61" s="70">
        <f>Protokolas!A121</f>
        <v>0</v>
      </c>
      <c r="B61" s="97" t="str">
        <f>Protokolas!B121</f>
        <v>Gintarė Lipkevičiūtė</v>
      </c>
      <c r="C61" s="298">
        <f>Protokolas!C121</f>
        <v>0</v>
      </c>
      <c r="D61" s="71">
        <f>Protokolas!D121</f>
        <v>9.53</v>
      </c>
      <c r="E61" s="70">
        <f>Protokolas!E121</f>
        <v>60</v>
      </c>
      <c r="F61" s="70"/>
      <c r="G61" s="70"/>
      <c r="H61" s="70">
        <f>Protokolas!H121</f>
        <v>32.5</v>
      </c>
      <c r="I61" s="70">
        <f>Protokolas!I121</f>
        <v>48</v>
      </c>
      <c r="J61" s="72"/>
      <c r="K61" s="70"/>
      <c r="L61" s="74">
        <f t="shared" si="1"/>
        <v>108</v>
      </c>
      <c r="M61" s="70">
        <v>53</v>
      </c>
    </row>
    <row r="62" spans="1:13" ht="12.75">
      <c r="A62" s="70">
        <f>Protokolas!A122</f>
        <v>0</v>
      </c>
      <c r="B62" s="97" t="str">
        <f>Protokolas!B122</f>
        <v>Lina Karpavičiūtė</v>
      </c>
      <c r="C62" s="297">
        <f>Protokolas!C122</f>
        <v>0</v>
      </c>
      <c r="D62" s="71">
        <f>Protokolas!D122</f>
        <v>9.79</v>
      </c>
      <c r="E62" s="70">
        <f>Protokolas!E122</f>
        <v>54</v>
      </c>
      <c r="F62" s="70"/>
      <c r="G62" s="70"/>
      <c r="H62" s="70">
        <f>Protokolas!H122</f>
        <v>33</v>
      </c>
      <c r="I62" s="70">
        <f>Protokolas!I122</f>
        <v>49</v>
      </c>
      <c r="J62" s="72"/>
      <c r="K62" s="70"/>
      <c r="L62" s="74">
        <f t="shared" si="1"/>
        <v>103</v>
      </c>
      <c r="M62" s="70">
        <v>54</v>
      </c>
    </row>
    <row r="63" spans="1:13" ht="12.75">
      <c r="A63" s="70" t="str">
        <f>Protokolas!A130</f>
        <v>Tauragė</v>
      </c>
      <c r="B63" s="97" t="str">
        <f>Protokolas!B130</f>
        <v>Kamilė Kasparavičiūtė</v>
      </c>
      <c r="C63" s="297">
        <f>Protokolas!C130</f>
        <v>0</v>
      </c>
      <c r="D63" s="71">
        <f>Protokolas!D130</f>
        <v>9.72</v>
      </c>
      <c r="E63" s="70">
        <f>Protokolas!E130</f>
        <v>54</v>
      </c>
      <c r="F63" s="70"/>
      <c r="G63" s="70"/>
      <c r="H63" s="73">
        <f>Protokolas!H130</f>
        <v>29.85</v>
      </c>
      <c r="I63" s="70">
        <f>Protokolas!I130</f>
        <v>43</v>
      </c>
      <c r="J63" s="72"/>
      <c r="K63" s="70"/>
      <c r="L63" s="74">
        <f t="shared" si="1"/>
        <v>97</v>
      </c>
      <c r="M63" s="74">
        <v>55</v>
      </c>
    </row>
    <row r="64" spans="1:13" ht="12.75">
      <c r="A64" s="70">
        <f>Protokolas!A131</f>
        <v>0</v>
      </c>
      <c r="B64" s="97" t="str">
        <f>Protokolas!B131</f>
        <v>Ieva Sakalauskaitė</v>
      </c>
      <c r="C64" s="297">
        <f>Protokolas!C131</f>
        <v>0</v>
      </c>
      <c r="D64" s="71">
        <f>Protokolas!D131</f>
        <v>8.08</v>
      </c>
      <c r="E64" s="70">
        <f>Protokolas!E131</f>
        <v>111</v>
      </c>
      <c r="F64" s="70"/>
      <c r="G64" s="70"/>
      <c r="H64" s="73">
        <f>Protokolas!H131</f>
        <v>26.05</v>
      </c>
      <c r="I64" s="70">
        <f>Protokolas!I131</f>
        <v>35</v>
      </c>
      <c r="J64" s="72"/>
      <c r="K64" s="70"/>
      <c r="L64" s="74">
        <f t="shared" si="1"/>
        <v>146</v>
      </c>
      <c r="M64" s="70">
        <v>56</v>
      </c>
    </row>
    <row r="65" spans="1:13" ht="12.75">
      <c r="A65" s="70">
        <f>Protokolas!A132</f>
        <v>0</v>
      </c>
      <c r="B65" s="97" t="str">
        <f>Protokolas!B132</f>
        <v>Dovilė Baužaitė</v>
      </c>
      <c r="C65" s="297">
        <f>Protokolas!C132</f>
        <v>0</v>
      </c>
      <c r="D65" s="71">
        <f>Protokolas!D132</f>
        <v>8.91</v>
      </c>
      <c r="E65" s="70">
        <f>Protokolas!E132</f>
        <v>78</v>
      </c>
      <c r="F65" s="70"/>
      <c r="G65" s="70"/>
      <c r="H65" s="70">
        <f>Protokolas!H132</f>
        <v>45.8</v>
      </c>
      <c r="I65" s="70">
        <f>Protokolas!I132</f>
        <v>74</v>
      </c>
      <c r="J65" s="72"/>
      <c r="K65" s="70"/>
      <c r="L65" s="74">
        <f t="shared" si="1"/>
        <v>152</v>
      </c>
      <c r="M65" s="70">
        <v>57</v>
      </c>
    </row>
    <row r="66" spans="1:13" ht="12.75">
      <c r="A66" s="70">
        <f>Protokolas!A133</f>
        <v>0</v>
      </c>
      <c r="B66" s="97" t="str">
        <f>Protokolas!B133</f>
        <v>Justina Vazinskaitė</v>
      </c>
      <c r="C66" s="298">
        <f>Protokolas!C133</f>
        <v>0</v>
      </c>
      <c r="D66" s="71">
        <f>Protokolas!D133</f>
        <v>9.38</v>
      </c>
      <c r="E66" s="70">
        <f>Protokolas!E133</f>
        <v>66</v>
      </c>
      <c r="F66" s="70"/>
      <c r="G66" s="70"/>
      <c r="H66" s="70">
        <f>Protokolas!H133</f>
        <v>35</v>
      </c>
      <c r="I66" s="70">
        <f>Protokolas!I133</f>
        <v>53</v>
      </c>
      <c r="J66" s="72"/>
      <c r="K66" s="70"/>
      <c r="L66" s="74">
        <f t="shared" si="1"/>
        <v>119</v>
      </c>
      <c r="M66" s="74">
        <v>58</v>
      </c>
    </row>
    <row r="67" spans="1:13" ht="12.75">
      <c r="A67" s="70">
        <f>Protokolas!A134</f>
        <v>0</v>
      </c>
      <c r="B67" s="97" t="str">
        <f>Protokolas!B134</f>
        <v>Erika Arniulytė</v>
      </c>
      <c r="C67" s="297">
        <f>Protokolas!C134</f>
        <v>0</v>
      </c>
      <c r="D67" s="71">
        <f>Protokolas!D134</f>
        <v>9.07</v>
      </c>
      <c r="E67" s="70">
        <f>Protokolas!E134</f>
        <v>75</v>
      </c>
      <c r="F67" s="70"/>
      <c r="G67" s="70"/>
      <c r="H67" s="73">
        <f>Protokolas!H134</f>
        <v>38.8</v>
      </c>
      <c r="I67" s="70">
        <f>Protokolas!I134</f>
        <v>60</v>
      </c>
      <c r="J67" s="72"/>
      <c r="K67" s="70"/>
      <c r="L67" s="74">
        <f t="shared" si="1"/>
        <v>135</v>
      </c>
      <c r="M67" s="70">
        <v>59</v>
      </c>
    </row>
    <row r="68" spans="1:13" ht="12.75">
      <c r="A68" s="70">
        <f>Protokolas!A135</f>
        <v>0</v>
      </c>
      <c r="B68" s="97" t="str">
        <f>Protokolas!B135</f>
        <v>Julija Šimkutė</v>
      </c>
      <c r="C68" s="297">
        <f>Protokolas!C135</f>
        <v>0</v>
      </c>
      <c r="D68" s="71">
        <f>Protokolas!D135</f>
        <v>9.91</v>
      </c>
      <c r="E68" s="70">
        <f>Protokolas!E135</f>
        <v>49</v>
      </c>
      <c r="F68" s="70"/>
      <c r="G68" s="70"/>
      <c r="H68" s="70">
        <f>Protokolas!H135</f>
        <v>40.4</v>
      </c>
      <c r="I68" s="70">
        <f>Protokolas!I135</f>
        <v>64</v>
      </c>
      <c r="J68" s="72"/>
      <c r="K68" s="70"/>
      <c r="L68" s="74">
        <f t="shared" si="1"/>
        <v>113</v>
      </c>
      <c r="M68" s="70">
        <v>60</v>
      </c>
    </row>
    <row r="69" spans="1:13" ht="12.75">
      <c r="A69" s="70" t="str">
        <f>Protokolas!A145</f>
        <v>Ariogala</v>
      </c>
      <c r="B69" s="97" t="str">
        <f>Protokolas!B145</f>
        <v>Justė Valavičiūtė</v>
      </c>
      <c r="C69" s="297">
        <f>Protokolas!C145</f>
        <v>0</v>
      </c>
      <c r="D69" s="71">
        <f>Protokolas!D145</f>
        <v>8.56</v>
      </c>
      <c r="E69" s="70">
        <f>Protokolas!E145</f>
        <v>92</v>
      </c>
      <c r="F69" s="70"/>
      <c r="G69" s="70"/>
      <c r="H69" s="70">
        <f>Protokolas!H145</f>
        <v>25</v>
      </c>
      <c r="I69" s="70">
        <f>Protokolas!I145</f>
        <v>33</v>
      </c>
      <c r="J69" s="72"/>
      <c r="K69" s="70"/>
      <c r="L69" s="74">
        <f t="shared" si="1"/>
        <v>125</v>
      </c>
      <c r="M69" s="74">
        <v>61</v>
      </c>
    </row>
    <row r="70" spans="1:13" ht="12.75">
      <c r="A70" s="70">
        <f>Protokolas!A146</f>
        <v>0</v>
      </c>
      <c r="B70" s="97" t="str">
        <f>Protokolas!B146</f>
        <v>Gintarė Masaitytė</v>
      </c>
      <c r="C70" s="297">
        <f>Protokolas!C146</f>
        <v>0</v>
      </c>
      <c r="D70" s="71">
        <f>Protokolas!D146</f>
        <v>9.17</v>
      </c>
      <c r="E70" s="70">
        <f>Protokolas!E146</f>
        <v>72</v>
      </c>
      <c r="F70" s="70"/>
      <c r="G70" s="70"/>
      <c r="H70" s="73">
        <f>Protokolas!H146</f>
        <v>34.8</v>
      </c>
      <c r="I70" s="70">
        <f>Protokolas!I146</f>
        <v>52</v>
      </c>
      <c r="J70" s="72"/>
      <c r="K70" s="70"/>
      <c r="L70" s="74">
        <f t="shared" si="1"/>
        <v>124</v>
      </c>
      <c r="M70" s="70">
        <v>62</v>
      </c>
    </row>
    <row r="71" spans="1:13" ht="12.75">
      <c r="A71" s="70">
        <f>Protokolas!A147</f>
        <v>0</v>
      </c>
      <c r="B71" s="97" t="str">
        <f>Protokolas!B147</f>
        <v>Kornelija Rimkutė</v>
      </c>
      <c r="C71" s="297">
        <f>Protokolas!C147</f>
        <v>0</v>
      </c>
      <c r="D71" s="71">
        <f>Protokolas!D147</f>
        <v>8.91</v>
      </c>
      <c r="E71" s="70">
        <f>Protokolas!E147</f>
        <v>78</v>
      </c>
      <c r="F71" s="70"/>
      <c r="G71" s="70"/>
      <c r="H71" s="73">
        <f>Protokolas!H147</f>
        <v>30</v>
      </c>
      <c r="I71" s="70">
        <f>Protokolas!I147</f>
        <v>43</v>
      </c>
      <c r="J71" s="72"/>
      <c r="K71" s="70"/>
      <c r="L71" s="74">
        <f t="shared" si="1"/>
        <v>121</v>
      </c>
      <c r="M71" s="70">
        <v>63</v>
      </c>
    </row>
    <row r="72" spans="1:13" ht="12.75">
      <c r="A72" s="70">
        <f>Protokolas!A148</f>
        <v>0</v>
      </c>
      <c r="B72" s="97" t="str">
        <f>Protokolas!B148</f>
        <v>Austėja Venslauskaitė</v>
      </c>
      <c r="C72" s="298">
        <f>Protokolas!C148</f>
        <v>0</v>
      </c>
      <c r="D72" s="71">
        <f>Protokolas!D148</f>
        <v>8.78</v>
      </c>
      <c r="E72" s="70">
        <f>Protokolas!E148</f>
        <v>85</v>
      </c>
      <c r="F72" s="70"/>
      <c r="G72" s="70"/>
      <c r="H72" s="70">
        <f>Protokolas!H148</f>
        <v>27</v>
      </c>
      <c r="I72" s="70">
        <f>Protokolas!I148</f>
        <v>37</v>
      </c>
      <c r="J72" s="72"/>
      <c r="K72" s="70"/>
      <c r="L72" s="74">
        <f t="shared" si="1"/>
        <v>122</v>
      </c>
      <c r="M72" s="74">
        <v>64</v>
      </c>
    </row>
    <row r="73" spans="1:13" ht="12.75">
      <c r="A73" s="70">
        <f>Protokolas!A149</f>
        <v>0</v>
      </c>
      <c r="B73" s="97" t="str">
        <f>Protokolas!B149</f>
        <v>Justė Venckutė</v>
      </c>
      <c r="C73" s="297">
        <f>Protokolas!C149</f>
        <v>0</v>
      </c>
      <c r="D73" s="71">
        <f>Protokolas!D149</f>
        <v>9.01</v>
      </c>
      <c r="E73" s="70">
        <f>Protokolas!E149</f>
        <v>75</v>
      </c>
      <c r="F73" s="70"/>
      <c r="G73" s="70"/>
      <c r="H73" s="70">
        <f>Protokolas!H149</f>
        <v>42.1</v>
      </c>
      <c r="I73" s="70">
        <f>Protokolas!I149</f>
        <v>67</v>
      </c>
      <c r="J73" s="72"/>
      <c r="K73" s="70"/>
      <c r="L73" s="74">
        <f aca="true" t="shared" si="2" ref="L73:L104">SUM(E73+I73)</f>
        <v>142</v>
      </c>
      <c r="M73" s="70">
        <v>65</v>
      </c>
    </row>
    <row r="74" spans="1:13" ht="12.75">
      <c r="A74" s="70">
        <f>Protokolas!A150</f>
        <v>0</v>
      </c>
      <c r="B74" s="97" t="str">
        <f>Protokolas!B150</f>
        <v>Monika Siautilaitė</v>
      </c>
      <c r="C74" s="297">
        <f>Protokolas!C150</f>
        <v>0</v>
      </c>
      <c r="D74" s="71">
        <f>Protokolas!D150</f>
        <v>8.18</v>
      </c>
      <c r="E74" s="70">
        <f>Protokolas!E150</f>
        <v>107</v>
      </c>
      <c r="F74" s="70"/>
      <c r="G74" s="70"/>
      <c r="H74" s="70">
        <f>Protokolas!H150</f>
        <v>48.5</v>
      </c>
      <c r="I74" s="70">
        <f>Protokolas!I150</f>
        <v>80</v>
      </c>
      <c r="J74" s="72"/>
      <c r="K74" s="70"/>
      <c r="L74" s="74">
        <f t="shared" si="2"/>
        <v>187</v>
      </c>
      <c r="M74" s="70">
        <v>66</v>
      </c>
    </row>
    <row r="75" spans="1:13" ht="12.75">
      <c r="A75" s="70">
        <f>Protokolas!A158</f>
        <v>0</v>
      </c>
      <c r="B75" s="97">
        <f>Protokolas!B158</f>
        <v>0</v>
      </c>
      <c r="C75" s="297">
        <f>Protokolas!C158</f>
        <v>0</v>
      </c>
      <c r="D75" s="71">
        <f>Protokolas!D158</f>
        <v>0</v>
      </c>
      <c r="E75" s="70" t="e">
        <f>Protokolas!E158</f>
        <v>#N/A</v>
      </c>
      <c r="F75" s="70"/>
      <c r="G75" s="70"/>
      <c r="H75" s="70">
        <f>Protokolas!H158</f>
        <v>0</v>
      </c>
      <c r="I75" s="70" t="e">
        <f>Protokolas!I158</f>
        <v>#N/A</v>
      </c>
      <c r="J75" s="72"/>
      <c r="K75" s="70"/>
      <c r="L75" s="74" t="e">
        <f t="shared" si="2"/>
        <v>#N/A</v>
      </c>
      <c r="M75" s="74">
        <v>67</v>
      </c>
    </row>
    <row r="76" spans="1:13" ht="12.75">
      <c r="A76" s="70">
        <f>Protokolas!A159</f>
        <v>0</v>
      </c>
      <c r="B76" s="97">
        <f>Protokolas!B159</f>
        <v>0</v>
      </c>
      <c r="C76" s="297">
        <f>Protokolas!C159</f>
        <v>0</v>
      </c>
      <c r="D76" s="71">
        <f>Protokolas!D159</f>
        <v>0</v>
      </c>
      <c r="E76" s="70" t="e">
        <f>Protokolas!E159</f>
        <v>#N/A</v>
      </c>
      <c r="F76" s="70"/>
      <c r="G76" s="70"/>
      <c r="H76" s="73">
        <f>Protokolas!H159</f>
        <v>0</v>
      </c>
      <c r="I76" s="70" t="e">
        <f>Protokolas!I159</f>
        <v>#N/A</v>
      </c>
      <c r="J76" s="72"/>
      <c r="K76" s="70"/>
      <c r="L76" s="74" t="e">
        <f t="shared" si="2"/>
        <v>#N/A</v>
      </c>
      <c r="M76" s="70">
        <v>68</v>
      </c>
    </row>
    <row r="77" spans="1:13" ht="12.75">
      <c r="A77" s="70">
        <f>Protokolas!A160</f>
        <v>0</v>
      </c>
      <c r="B77" s="97">
        <f>Protokolas!B160</f>
        <v>0</v>
      </c>
      <c r="C77" s="297">
        <f>Protokolas!C160</f>
        <v>0</v>
      </c>
      <c r="D77" s="71">
        <f>Protokolas!D160</f>
        <v>0</v>
      </c>
      <c r="E77" s="70" t="e">
        <f>Protokolas!E160</f>
        <v>#N/A</v>
      </c>
      <c r="F77" s="70"/>
      <c r="G77" s="70"/>
      <c r="H77" s="73">
        <f>Protokolas!H160</f>
        <v>0</v>
      </c>
      <c r="I77" s="70" t="e">
        <f>Protokolas!I160</f>
        <v>#N/A</v>
      </c>
      <c r="J77" s="72"/>
      <c r="K77" s="70"/>
      <c r="L77" s="74" t="e">
        <f t="shared" si="2"/>
        <v>#N/A</v>
      </c>
      <c r="M77" s="70">
        <v>69</v>
      </c>
    </row>
    <row r="78" spans="1:13" ht="12.75">
      <c r="A78" s="70">
        <f>Protokolas!A161</f>
        <v>0</v>
      </c>
      <c r="B78" s="97">
        <f>Protokolas!B161</f>
        <v>0</v>
      </c>
      <c r="C78" s="298">
        <f>Protokolas!C161</f>
        <v>0</v>
      </c>
      <c r="D78" s="71">
        <f>Protokolas!D161</f>
        <v>0</v>
      </c>
      <c r="E78" s="70" t="e">
        <f>Protokolas!E161</f>
        <v>#N/A</v>
      </c>
      <c r="F78" s="70"/>
      <c r="G78" s="70"/>
      <c r="H78" s="70">
        <f>Protokolas!H161</f>
        <v>0</v>
      </c>
      <c r="I78" s="70" t="e">
        <f>Protokolas!I161</f>
        <v>#N/A</v>
      </c>
      <c r="J78" s="72"/>
      <c r="K78" s="70"/>
      <c r="L78" s="74" t="e">
        <f t="shared" si="2"/>
        <v>#N/A</v>
      </c>
      <c r="M78" s="74">
        <v>70</v>
      </c>
    </row>
    <row r="79" spans="1:13" ht="12.75">
      <c r="A79" s="70">
        <f>Protokolas!A162</f>
        <v>0</v>
      </c>
      <c r="B79" s="97">
        <f>Protokolas!B162</f>
        <v>0</v>
      </c>
      <c r="C79" s="298">
        <f>Protokolas!C162</f>
        <v>0</v>
      </c>
      <c r="D79" s="71">
        <f>Protokolas!D162</f>
        <v>0</v>
      </c>
      <c r="E79" s="70" t="e">
        <f>Protokolas!E162</f>
        <v>#N/A</v>
      </c>
      <c r="F79" s="70"/>
      <c r="G79" s="70"/>
      <c r="H79" s="70">
        <f>Protokolas!H162</f>
        <v>0</v>
      </c>
      <c r="I79" s="70" t="e">
        <f>Protokolas!I162</f>
        <v>#N/A</v>
      </c>
      <c r="J79" s="72"/>
      <c r="K79" s="70"/>
      <c r="L79" s="74" t="e">
        <f t="shared" si="2"/>
        <v>#N/A</v>
      </c>
      <c r="M79" s="70">
        <v>71</v>
      </c>
    </row>
    <row r="80" spans="1:13" ht="12.75">
      <c r="A80" s="70">
        <f>Protokolas!A163</f>
        <v>0</v>
      </c>
      <c r="B80" s="97">
        <f>Protokolas!B163</f>
        <v>0</v>
      </c>
      <c r="C80" s="298">
        <f>Protokolas!C163</f>
        <v>0</v>
      </c>
      <c r="D80" s="71">
        <f>Protokolas!D163</f>
        <v>0</v>
      </c>
      <c r="E80" s="70" t="e">
        <f>Protokolas!E163</f>
        <v>#N/A</v>
      </c>
      <c r="F80" s="70"/>
      <c r="G80" s="70"/>
      <c r="H80" s="70">
        <f>Protokolas!H163</f>
        <v>0</v>
      </c>
      <c r="I80" s="70" t="e">
        <f>Protokolas!I163</f>
        <v>#N/A</v>
      </c>
      <c r="J80" s="72"/>
      <c r="K80" s="70"/>
      <c r="L80" s="74" t="e">
        <f t="shared" si="2"/>
        <v>#N/A</v>
      </c>
      <c r="M80" s="70">
        <v>72</v>
      </c>
    </row>
    <row r="81" spans="1:13" ht="12.75">
      <c r="A81" s="70">
        <f>Protokolas!A171</f>
        <v>0</v>
      </c>
      <c r="B81" s="97">
        <f>Protokolas!B171</f>
        <v>0</v>
      </c>
      <c r="C81" s="298">
        <f>Protokolas!C171</f>
        <v>0</v>
      </c>
      <c r="D81" s="71">
        <f>Protokolas!D171</f>
        <v>0</v>
      </c>
      <c r="E81" s="70" t="e">
        <f>Protokolas!E171</f>
        <v>#N/A</v>
      </c>
      <c r="F81" s="70"/>
      <c r="G81" s="70"/>
      <c r="H81" s="70">
        <f>Protokolas!H171</f>
        <v>0</v>
      </c>
      <c r="I81" s="70" t="e">
        <f>Protokolas!I171</f>
        <v>#N/A</v>
      </c>
      <c r="J81" s="72"/>
      <c r="K81" s="70"/>
      <c r="L81" s="74" t="e">
        <f t="shared" si="2"/>
        <v>#N/A</v>
      </c>
      <c r="M81" s="74">
        <v>73</v>
      </c>
    </row>
    <row r="82" spans="1:13" ht="12.75">
      <c r="A82" s="70">
        <f>Protokolas!A172</f>
        <v>0</v>
      </c>
      <c r="B82" s="97">
        <f>Protokolas!B172</f>
        <v>0</v>
      </c>
      <c r="C82" s="298">
        <f>Protokolas!C172</f>
        <v>0</v>
      </c>
      <c r="D82" s="71">
        <f>Protokolas!D172</f>
        <v>0</v>
      </c>
      <c r="E82" s="70" t="e">
        <f>Protokolas!E172</f>
        <v>#N/A</v>
      </c>
      <c r="F82" s="70"/>
      <c r="G82" s="70"/>
      <c r="H82" s="70">
        <f>Protokolas!H172</f>
        <v>0</v>
      </c>
      <c r="I82" s="70" t="e">
        <f>Protokolas!I172</f>
        <v>#N/A</v>
      </c>
      <c r="J82" s="72"/>
      <c r="K82" s="70"/>
      <c r="L82" s="74" t="e">
        <f t="shared" si="2"/>
        <v>#N/A</v>
      </c>
      <c r="M82" s="70">
        <v>74</v>
      </c>
    </row>
    <row r="83" spans="1:13" ht="12.75">
      <c r="A83" s="70">
        <f>Protokolas!A173</f>
        <v>0</v>
      </c>
      <c r="B83" s="97">
        <f>Protokolas!B173</f>
        <v>0</v>
      </c>
      <c r="C83" s="298">
        <f>Protokolas!C173</f>
        <v>0</v>
      </c>
      <c r="D83" s="71">
        <f>Protokolas!D173</f>
        <v>0</v>
      </c>
      <c r="E83" s="70" t="e">
        <f>Protokolas!E173</f>
        <v>#N/A</v>
      </c>
      <c r="F83" s="70"/>
      <c r="G83" s="70"/>
      <c r="H83" s="70">
        <f>Protokolas!H173</f>
        <v>0</v>
      </c>
      <c r="I83" s="70" t="e">
        <f>Protokolas!I173</f>
        <v>#N/A</v>
      </c>
      <c r="J83" s="72"/>
      <c r="K83" s="70"/>
      <c r="L83" s="74" t="e">
        <f t="shared" si="2"/>
        <v>#N/A</v>
      </c>
      <c r="M83" s="70">
        <v>75</v>
      </c>
    </row>
    <row r="84" spans="1:13" ht="12.75">
      <c r="A84" s="70">
        <f>Protokolas!A174</f>
        <v>0</v>
      </c>
      <c r="B84" s="97">
        <f>Protokolas!B174</f>
        <v>0</v>
      </c>
      <c r="C84" s="297">
        <f>Protokolas!C174</f>
        <v>0</v>
      </c>
      <c r="D84" s="71">
        <f>Protokolas!D174</f>
        <v>0</v>
      </c>
      <c r="E84" s="70" t="e">
        <f>Protokolas!E174</f>
        <v>#N/A</v>
      </c>
      <c r="F84" s="70"/>
      <c r="G84" s="70"/>
      <c r="H84" s="70">
        <f>Protokolas!H174</f>
        <v>0</v>
      </c>
      <c r="I84" s="70" t="e">
        <f>Protokolas!I174</f>
        <v>#N/A</v>
      </c>
      <c r="J84" s="72"/>
      <c r="K84" s="70"/>
      <c r="L84" s="74" t="e">
        <f t="shared" si="2"/>
        <v>#N/A</v>
      </c>
      <c r="M84" s="74">
        <v>76</v>
      </c>
    </row>
    <row r="85" spans="1:13" ht="12.75">
      <c r="A85" s="70">
        <f>Protokolas!A175</f>
        <v>0</v>
      </c>
      <c r="B85" s="97">
        <f>Protokolas!B175</f>
        <v>0</v>
      </c>
      <c r="C85" s="298">
        <f>Protokolas!C175</f>
        <v>0</v>
      </c>
      <c r="D85" s="71">
        <f>Protokolas!D175</f>
        <v>0</v>
      </c>
      <c r="E85" s="70" t="e">
        <f>Protokolas!E175</f>
        <v>#N/A</v>
      </c>
      <c r="F85" s="70"/>
      <c r="G85" s="70"/>
      <c r="H85" s="70">
        <f>Protokolas!H175</f>
        <v>0</v>
      </c>
      <c r="I85" s="70" t="e">
        <f>Protokolas!I175</f>
        <v>#N/A</v>
      </c>
      <c r="J85" s="72"/>
      <c r="K85" s="70"/>
      <c r="L85" s="74" t="e">
        <f t="shared" si="2"/>
        <v>#N/A</v>
      </c>
      <c r="M85" s="70">
        <v>77</v>
      </c>
    </row>
    <row r="86" spans="1:13" ht="12.75">
      <c r="A86" s="70">
        <f>Protokolas!A176</f>
        <v>0</v>
      </c>
      <c r="B86" s="97">
        <f>Protokolas!B176</f>
        <v>0</v>
      </c>
      <c r="C86" s="297">
        <f>Protokolas!C176</f>
        <v>0</v>
      </c>
      <c r="D86" s="71">
        <f>Protokolas!D176</f>
        <v>0</v>
      </c>
      <c r="E86" s="70" t="e">
        <f>Protokolas!E176</f>
        <v>#N/A</v>
      </c>
      <c r="F86" s="70"/>
      <c r="G86" s="70"/>
      <c r="H86" s="70">
        <f>Protokolas!H176</f>
        <v>0</v>
      </c>
      <c r="I86" s="70" t="e">
        <f>Protokolas!I176</f>
        <v>#N/A</v>
      </c>
      <c r="J86" s="72"/>
      <c r="K86" s="70"/>
      <c r="L86" s="74" t="e">
        <f t="shared" si="2"/>
        <v>#N/A</v>
      </c>
      <c r="M86" s="70">
        <v>78</v>
      </c>
    </row>
    <row r="87" spans="1:13" ht="12.75">
      <c r="A87" s="70">
        <f>Protokolas!A184</f>
        <v>0</v>
      </c>
      <c r="B87" s="97">
        <f>Protokolas!B184</f>
        <v>0</v>
      </c>
      <c r="C87" s="297">
        <f>Protokolas!C184</f>
        <v>0</v>
      </c>
      <c r="D87" s="71">
        <f>Protokolas!D184</f>
        <v>0</v>
      </c>
      <c r="E87" s="70" t="e">
        <f>Protokolas!E184</f>
        <v>#N/A</v>
      </c>
      <c r="F87" s="70"/>
      <c r="G87" s="70"/>
      <c r="H87" s="73">
        <f>Protokolas!H184</f>
        <v>0</v>
      </c>
      <c r="I87" s="70" t="e">
        <f>Protokolas!I184</f>
        <v>#N/A</v>
      </c>
      <c r="J87" s="72"/>
      <c r="K87" s="70"/>
      <c r="L87" s="74" t="e">
        <f t="shared" si="2"/>
        <v>#N/A</v>
      </c>
      <c r="M87" s="74">
        <v>79</v>
      </c>
    </row>
    <row r="88" spans="1:13" ht="12.75">
      <c r="A88" s="70">
        <f>Protokolas!A185</f>
        <v>0</v>
      </c>
      <c r="B88" s="97">
        <f>Protokolas!B185</f>
        <v>0</v>
      </c>
      <c r="C88" s="297">
        <f>Protokolas!C185</f>
        <v>0</v>
      </c>
      <c r="D88" s="71">
        <f>Protokolas!D185</f>
        <v>0</v>
      </c>
      <c r="E88" s="70" t="e">
        <f>Protokolas!E185</f>
        <v>#N/A</v>
      </c>
      <c r="F88" s="70"/>
      <c r="G88" s="70"/>
      <c r="H88" s="70">
        <f>Protokolas!H185</f>
        <v>0</v>
      </c>
      <c r="I88" s="70" t="e">
        <f>Protokolas!I185</f>
        <v>#N/A</v>
      </c>
      <c r="J88" s="72"/>
      <c r="K88" s="70"/>
      <c r="L88" s="74" t="e">
        <f t="shared" si="2"/>
        <v>#N/A</v>
      </c>
      <c r="M88" s="70">
        <v>80</v>
      </c>
    </row>
    <row r="89" spans="1:13" ht="12.75">
      <c r="A89" s="70">
        <f>Protokolas!A186</f>
        <v>0</v>
      </c>
      <c r="B89" s="97">
        <f>Protokolas!B186</f>
        <v>0</v>
      </c>
      <c r="C89" s="297">
        <f>Protokolas!C186</f>
        <v>0</v>
      </c>
      <c r="D89" s="71">
        <f>Protokolas!D186</f>
        <v>0</v>
      </c>
      <c r="E89" s="70" t="e">
        <f>Protokolas!E186</f>
        <v>#N/A</v>
      </c>
      <c r="F89" s="70"/>
      <c r="G89" s="70"/>
      <c r="H89" s="70">
        <f>Protokolas!H186</f>
        <v>0</v>
      </c>
      <c r="I89" s="70" t="e">
        <f>Protokolas!I186</f>
        <v>#N/A</v>
      </c>
      <c r="J89" s="72"/>
      <c r="K89" s="70"/>
      <c r="L89" s="74" t="e">
        <f t="shared" si="2"/>
        <v>#N/A</v>
      </c>
      <c r="M89" s="70">
        <v>81</v>
      </c>
    </row>
    <row r="90" spans="1:13" ht="12.75">
      <c r="A90" s="70">
        <f>Protokolas!A187</f>
        <v>0</v>
      </c>
      <c r="B90" s="97">
        <f>Protokolas!B187</f>
        <v>0</v>
      </c>
      <c r="C90" s="298">
        <f>Protokolas!C187</f>
        <v>0</v>
      </c>
      <c r="D90" s="71">
        <f>Protokolas!D187</f>
        <v>0</v>
      </c>
      <c r="E90" s="70" t="e">
        <f>Protokolas!E187</f>
        <v>#N/A</v>
      </c>
      <c r="F90" s="70"/>
      <c r="G90" s="70"/>
      <c r="H90" s="70">
        <f>Protokolas!H187</f>
        <v>0</v>
      </c>
      <c r="I90" s="70" t="e">
        <f>Protokolas!I187</f>
        <v>#N/A</v>
      </c>
      <c r="J90" s="72"/>
      <c r="K90" s="70"/>
      <c r="L90" s="74" t="e">
        <f t="shared" si="2"/>
        <v>#N/A</v>
      </c>
      <c r="M90" s="74">
        <v>82</v>
      </c>
    </row>
    <row r="91" spans="1:13" ht="12.75">
      <c r="A91" s="70">
        <f>Protokolas!A188</f>
        <v>0</v>
      </c>
      <c r="B91" s="97">
        <f>Protokolas!B188</f>
        <v>0</v>
      </c>
      <c r="C91" s="297">
        <f>Protokolas!C188</f>
        <v>0</v>
      </c>
      <c r="D91" s="71">
        <f>Protokolas!D188</f>
        <v>0</v>
      </c>
      <c r="E91" s="70" t="e">
        <f>Protokolas!E188</f>
        <v>#N/A</v>
      </c>
      <c r="F91" s="70"/>
      <c r="G91" s="70"/>
      <c r="H91" s="70">
        <f>Protokolas!H188</f>
        <v>0</v>
      </c>
      <c r="I91" s="70" t="e">
        <f>Protokolas!I188</f>
        <v>#N/A</v>
      </c>
      <c r="J91" s="72"/>
      <c r="K91" s="70"/>
      <c r="L91" s="74" t="e">
        <f t="shared" si="2"/>
        <v>#N/A</v>
      </c>
      <c r="M91" s="70">
        <v>83</v>
      </c>
    </row>
    <row r="92" spans="1:13" ht="12.75">
      <c r="A92" s="70">
        <f>Protokolas!A189</f>
        <v>0</v>
      </c>
      <c r="B92" s="97">
        <f>Protokolas!B189</f>
        <v>0</v>
      </c>
      <c r="C92" s="298">
        <f>Protokolas!C189</f>
        <v>0</v>
      </c>
      <c r="D92" s="71">
        <f>Protokolas!D189</f>
        <v>0</v>
      </c>
      <c r="E92" s="70" t="e">
        <f>Protokolas!E189</f>
        <v>#N/A</v>
      </c>
      <c r="F92" s="70"/>
      <c r="G92" s="70"/>
      <c r="H92" s="70">
        <f>Protokolas!H189</f>
        <v>0</v>
      </c>
      <c r="I92" s="70" t="e">
        <f>Protokolas!I189</f>
        <v>#N/A</v>
      </c>
      <c r="J92" s="72"/>
      <c r="K92" s="70"/>
      <c r="L92" s="74" t="e">
        <f t="shared" si="2"/>
        <v>#N/A</v>
      </c>
      <c r="M92" s="70">
        <v>84</v>
      </c>
    </row>
    <row r="93" spans="1:13" ht="12.75">
      <c r="A93" s="70">
        <f>Protokolas!A197</f>
        <v>0</v>
      </c>
      <c r="B93" s="97">
        <f>Protokolas!B197</f>
        <v>0</v>
      </c>
      <c r="C93" s="297">
        <f>Protokolas!C197</f>
        <v>0</v>
      </c>
      <c r="D93" s="71">
        <f>Protokolas!D197</f>
        <v>0</v>
      </c>
      <c r="E93" s="70" t="e">
        <f>Protokolas!E197</f>
        <v>#N/A</v>
      </c>
      <c r="F93" s="70"/>
      <c r="G93" s="70"/>
      <c r="H93" s="70">
        <f>Protokolas!H197</f>
        <v>0</v>
      </c>
      <c r="I93" s="70" t="e">
        <f>Protokolas!I197</f>
        <v>#N/A</v>
      </c>
      <c r="J93" s="72"/>
      <c r="K93" s="70"/>
      <c r="L93" s="74" t="e">
        <f t="shared" si="2"/>
        <v>#N/A</v>
      </c>
      <c r="M93" s="74">
        <v>85</v>
      </c>
    </row>
    <row r="94" spans="1:13" ht="12.75">
      <c r="A94" s="70">
        <f>Protokolas!A198</f>
        <v>0</v>
      </c>
      <c r="B94" s="97">
        <f>Protokolas!B198</f>
        <v>0</v>
      </c>
      <c r="C94" s="298">
        <f>Protokolas!C198</f>
        <v>0</v>
      </c>
      <c r="D94" s="71">
        <f>Protokolas!D198</f>
        <v>0</v>
      </c>
      <c r="E94" s="70" t="e">
        <f>Protokolas!E198</f>
        <v>#N/A</v>
      </c>
      <c r="F94" s="70"/>
      <c r="G94" s="70"/>
      <c r="H94" s="70">
        <f>Protokolas!H198</f>
        <v>0</v>
      </c>
      <c r="I94" s="70" t="e">
        <f>Protokolas!I198</f>
        <v>#N/A</v>
      </c>
      <c r="J94" s="72"/>
      <c r="K94" s="70"/>
      <c r="L94" s="74" t="e">
        <f t="shared" si="2"/>
        <v>#N/A</v>
      </c>
      <c r="M94" s="70">
        <v>86</v>
      </c>
    </row>
    <row r="95" spans="1:13" ht="12.75">
      <c r="A95" s="70">
        <f>Protokolas!A199</f>
        <v>0</v>
      </c>
      <c r="B95" s="97">
        <f>Protokolas!B199</f>
        <v>0</v>
      </c>
      <c r="C95" s="298">
        <f>Protokolas!C199</f>
        <v>0</v>
      </c>
      <c r="D95" s="71">
        <f>Protokolas!D199</f>
        <v>0</v>
      </c>
      <c r="E95" s="70" t="e">
        <f>Protokolas!E199</f>
        <v>#N/A</v>
      </c>
      <c r="F95" s="70"/>
      <c r="G95" s="70"/>
      <c r="H95" s="70">
        <f>Protokolas!H199</f>
        <v>0</v>
      </c>
      <c r="I95" s="70" t="e">
        <f>Protokolas!I199</f>
        <v>#N/A</v>
      </c>
      <c r="J95" s="72"/>
      <c r="K95" s="70"/>
      <c r="L95" s="74" t="e">
        <f t="shared" si="2"/>
        <v>#N/A</v>
      </c>
      <c r="M95" s="70">
        <v>87</v>
      </c>
    </row>
    <row r="96" spans="1:13" ht="12.75">
      <c r="A96" s="70">
        <f>Protokolas!A200</f>
        <v>0</v>
      </c>
      <c r="B96" s="97">
        <f>Protokolas!B200</f>
        <v>0</v>
      </c>
      <c r="C96" s="297">
        <f>Protokolas!C200</f>
        <v>0</v>
      </c>
      <c r="D96" s="71">
        <f>Protokolas!D200</f>
        <v>0</v>
      </c>
      <c r="E96" s="70" t="e">
        <f>Protokolas!E200</f>
        <v>#N/A</v>
      </c>
      <c r="F96" s="70"/>
      <c r="G96" s="70"/>
      <c r="H96" s="70">
        <f>Protokolas!H200</f>
        <v>0</v>
      </c>
      <c r="I96" s="70" t="e">
        <f>Protokolas!I200</f>
        <v>#N/A</v>
      </c>
      <c r="J96" s="72"/>
      <c r="K96" s="70"/>
      <c r="L96" s="74" t="e">
        <f t="shared" si="2"/>
        <v>#N/A</v>
      </c>
      <c r="M96" s="74">
        <v>88</v>
      </c>
    </row>
    <row r="97" spans="1:13" ht="12.75">
      <c r="A97" s="70">
        <f>Protokolas!A201</f>
        <v>0</v>
      </c>
      <c r="B97" s="97">
        <f>Protokolas!B201</f>
        <v>0</v>
      </c>
      <c r="C97" s="297">
        <f>Protokolas!C201</f>
        <v>0</v>
      </c>
      <c r="D97" s="71">
        <f>Protokolas!D201</f>
        <v>0</v>
      </c>
      <c r="E97" s="70" t="e">
        <f>Protokolas!E201</f>
        <v>#N/A</v>
      </c>
      <c r="F97" s="70"/>
      <c r="G97" s="70"/>
      <c r="H97" s="70">
        <f>Protokolas!H201</f>
        <v>0</v>
      </c>
      <c r="I97" s="70" t="e">
        <f>Protokolas!I201</f>
        <v>#N/A</v>
      </c>
      <c r="J97" s="72"/>
      <c r="K97" s="70"/>
      <c r="L97" s="74" t="e">
        <f t="shared" si="2"/>
        <v>#N/A</v>
      </c>
      <c r="M97" s="70">
        <v>89</v>
      </c>
    </row>
    <row r="98" spans="1:13" ht="12.75">
      <c r="A98" s="70">
        <f>Protokolas!A202</f>
        <v>0</v>
      </c>
      <c r="B98" s="97">
        <f>Protokolas!B202</f>
        <v>0</v>
      </c>
      <c r="C98" s="297">
        <f>Protokolas!C202</f>
        <v>0</v>
      </c>
      <c r="D98" s="71">
        <f>Protokolas!D202</f>
        <v>0</v>
      </c>
      <c r="E98" s="70" t="e">
        <f>Protokolas!E202</f>
        <v>#N/A</v>
      </c>
      <c r="F98" s="70"/>
      <c r="G98" s="70"/>
      <c r="H98" s="70">
        <f>Protokolas!H202</f>
        <v>0</v>
      </c>
      <c r="I98" s="70" t="e">
        <f>Protokolas!I202</f>
        <v>#N/A</v>
      </c>
      <c r="J98" s="72"/>
      <c r="K98" s="70"/>
      <c r="L98" s="74" t="e">
        <f t="shared" si="2"/>
        <v>#N/A</v>
      </c>
      <c r="M98" s="70">
        <v>90</v>
      </c>
    </row>
    <row r="99" spans="1:13" ht="12.75">
      <c r="A99" s="70">
        <f>Protokolas!A210</f>
        <v>0</v>
      </c>
      <c r="B99" s="97">
        <f>Protokolas!B210</f>
        <v>0</v>
      </c>
      <c r="C99" s="298">
        <f>Protokolas!C210</f>
        <v>0</v>
      </c>
      <c r="D99" s="71">
        <f>Protokolas!D210</f>
        <v>0</v>
      </c>
      <c r="E99" s="70" t="e">
        <f>Protokolas!E210</f>
        <v>#N/A</v>
      </c>
      <c r="F99" s="70"/>
      <c r="G99" s="70"/>
      <c r="H99" s="70">
        <f>Protokolas!H210</f>
        <v>0</v>
      </c>
      <c r="I99" s="70" t="e">
        <f>Protokolas!I210</f>
        <v>#N/A</v>
      </c>
      <c r="J99" s="72"/>
      <c r="K99" s="70"/>
      <c r="L99" s="74" t="e">
        <f t="shared" si="2"/>
        <v>#N/A</v>
      </c>
      <c r="M99" s="74">
        <v>91</v>
      </c>
    </row>
    <row r="100" spans="1:13" ht="12.75">
      <c r="A100" s="70">
        <f>Protokolas!A211</f>
        <v>0</v>
      </c>
      <c r="B100" s="97">
        <f>Protokolas!B211</f>
        <v>0</v>
      </c>
      <c r="C100" s="298">
        <f>Protokolas!C211</f>
        <v>0</v>
      </c>
      <c r="D100" s="71">
        <f>Protokolas!D211</f>
        <v>0</v>
      </c>
      <c r="E100" s="70" t="e">
        <f>Protokolas!E211</f>
        <v>#N/A</v>
      </c>
      <c r="F100" s="70"/>
      <c r="G100" s="70"/>
      <c r="H100" s="70">
        <f>Protokolas!H211</f>
        <v>0</v>
      </c>
      <c r="I100" s="70" t="e">
        <f>Protokolas!I211</f>
        <v>#N/A</v>
      </c>
      <c r="J100" s="72"/>
      <c r="K100" s="70"/>
      <c r="L100" s="74" t="e">
        <f t="shared" si="2"/>
        <v>#N/A</v>
      </c>
      <c r="M100" s="70">
        <v>92</v>
      </c>
    </row>
    <row r="101" spans="1:13" ht="12.75">
      <c r="A101" s="70">
        <f>Protokolas!A212</f>
        <v>0</v>
      </c>
      <c r="B101" s="97">
        <f>Protokolas!B212</f>
        <v>0</v>
      </c>
      <c r="C101" s="298">
        <f>Protokolas!C212</f>
        <v>0</v>
      </c>
      <c r="D101" s="71">
        <f>Protokolas!D212</f>
        <v>0</v>
      </c>
      <c r="E101" s="70" t="e">
        <f>Protokolas!E212</f>
        <v>#N/A</v>
      </c>
      <c r="F101" s="70"/>
      <c r="G101" s="70"/>
      <c r="H101" s="70">
        <f>Protokolas!H212</f>
        <v>0</v>
      </c>
      <c r="I101" s="70" t="e">
        <f>Protokolas!I212</f>
        <v>#N/A</v>
      </c>
      <c r="J101" s="72"/>
      <c r="K101" s="70"/>
      <c r="L101" s="74" t="e">
        <f t="shared" si="2"/>
        <v>#N/A</v>
      </c>
      <c r="M101" s="70">
        <v>93</v>
      </c>
    </row>
    <row r="102" spans="1:13" ht="12.75">
      <c r="A102" s="70">
        <f>Protokolas!A213</f>
        <v>0</v>
      </c>
      <c r="B102" s="97">
        <f>Protokolas!B213</f>
        <v>0</v>
      </c>
      <c r="C102" s="297">
        <f>Protokolas!C213</f>
        <v>0</v>
      </c>
      <c r="D102" s="71">
        <f>Protokolas!D213</f>
        <v>0</v>
      </c>
      <c r="E102" s="70" t="e">
        <f>Protokolas!E213</f>
        <v>#N/A</v>
      </c>
      <c r="F102" s="70"/>
      <c r="G102" s="70"/>
      <c r="H102" s="70">
        <f>Protokolas!H213</f>
        <v>0</v>
      </c>
      <c r="I102" s="70" t="e">
        <f>Protokolas!I213</f>
        <v>#N/A</v>
      </c>
      <c r="J102" s="72"/>
      <c r="K102" s="70"/>
      <c r="L102" s="74" t="e">
        <f t="shared" si="2"/>
        <v>#N/A</v>
      </c>
      <c r="M102" s="74">
        <v>94</v>
      </c>
    </row>
    <row r="103" spans="1:13" ht="12.75">
      <c r="A103" s="70">
        <f>Protokolas!A214</f>
        <v>0</v>
      </c>
      <c r="B103" s="97">
        <f>Protokolas!B214</f>
        <v>0</v>
      </c>
      <c r="C103" s="297">
        <f>Protokolas!C214</f>
        <v>0</v>
      </c>
      <c r="D103" s="71">
        <f>Protokolas!D214</f>
        <v>0</v>
      </c>
      <c r="E103" s="70" t="e">
        <f>Protokolas!E214</f>
        <v>#N/A</v>
      </c>
      <c r="F103" s="70"/>
      <c r="G103" s="70"/>
      <c r="H103" s="70">
        <f>Protokolas!H214</f>
        <v>0</v>
      </c>
      <c r="I103" s="70" t="e">
        <f>Protokolas!I214</f>
        <v>#N/A</v>
      </c>
      <c r="J103" s="72"/>
      <c r="K103" s="70"/>
      <c r="L103" s="74" t="e">
        <f t="shared" si="2"/>
        <v>#N/A</v>
      </c>
      <c r="M103" s="70">
        <v>95</v>
      </c>
    </row>
    <row r="104" spans="1:13" ht="12.75">
      <c r="A104" s="70">
        <f>Protokolas!A215</f>
        <v>0</v>
      </c>
      <c r="B104" s="97">
        <f>Protokolas!B215</f>
        <v>0</v>
      </c>
      <c r="C104" s="297">
        <f>Protokolas!C215</f>
        <v>0</v>
      </c>
      <c r="D104" s="71">
        <f>Protokolas!D215</f>
        <v>0</v>
      </c>
      <c r="E104" s="70" t="e">
        <f>Protokolas!E215</f>
        <v>#N/A</v>
      </c>
      <c r="F104" s="70"/>
      <c r="G104" s="70"/>
      <c r="H104" s="70">
        <f>Protokolas!H215</f>
        <v>0</v>
      </c>
      <c r="I104" s="70" t="e">
        <f>Protokolas!I215</f>
        <v>#N/A</v>
      </c>
      <c r="J104" s="72"/>
      <c r="K104" s="70"/>
      <c r="L104" s="74" t="e">
        <f t="shared" si="2"/>
        <v>#N/A</v>
      </c>
      <c r="M104" s="70">
        <v>96</v>
      </c>
    </row>
    <row r="105" ht="12.75"/>
    <row r="106" spans="2:12" ht="12.75">
      <c r="B106" s="327" t="s">
        <v>29</v>
      </c>
      <c r="C106" s="327"/>
      <c r="D106" s="327"/>
      <c r="E106" s="327"/>
      <c r="F106" s="91"/>
      <c r="G106" s="91"/>
      <c r="H106" s="91"/>
      <c r="I106" s="327" t="str">
        <f>Protokolas!$H$219</f>
        <v>Egidijus Zinkus</v>
      </c>
      <c r="J106" s="327"/>
      <c r="K106" s="327"/>
      <c r="L106" s="327"/>
    </row>
    <row r="107" spans="2:12" ht="12.7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 ht="12.7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 ht="12.7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 ht="12.75">
      <c r="B110" s="327" t="s">
        <v>28</v>
      </c>
      <c r="C110" s="327"/>
      <c r="D110" s="327"/>
      <c r="E110" s="327"/>
      <c r="F110" s="91"/>
      <c r="G110" s="91"/>
      <c r="H110" s="91"/>
      <c r="I110" s="327" t="str">
        <f>Protokolas!$H$223</f>
        <v>Nijolė Kalikaitė</v>
      </c>
      <c r="J110" s="327"/>
      <c r="K110" s="327"/>
      <c r="L110" s="327"/>
    </row>
    <row r="111" ht="12.75"/>
  </sheetData>
  <sheetProtection/>
  <mergeCells count="17">
    <mergeCell ref="A7:A8"/>
    <mergeCell ref="B7:B8"/>
    <mergeCell ref="C7:C8"/>
    <mergeCell ref="D7:E7"/>
    <mergeCell ref="M7:M8"/>
    <mergeCell ref="F7:G7"/>
    <mergeCell ref="H7:I7"/>
    <mergeCell ref="J7:K7"/>
    <mergeCell ref="L7:L8"/>
    <mergeCell ref="B106:E106"/>
    <mergeCell ref="I106:L106"/>
    <mergeCell ref="B110:E110"/>
    <mergeCell ref="I110:L110"/>
    <mergeCell ref="B1:K1"/>
    <mergeCell ref="B5:K5"/>
    <mergeCell ref="B3:E3"/>
    <mergeCell ref="I3:L3"/>
  </mergeCells>
  <printOptions horizontalCentered="1"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29"/>
  <sheetViews>
    <sheetView showGridLines="0" showRowColHeaders="0" zoomScale="110" zoomScaleNormal="110" zoomScalePageLayoutView="0" workbookViewId="0" topLeftCell="A13">
      <selection activeCell="M23" sqref="M23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11.8515625" style="0" customWidth="1"/>
    <col min="12" max="12" width="12.28125" style="0" customWidth="1"/>
    <col min="13" max="13" width="9.140625" style="0" customWidth="1"/>
    <col min="14" max="14" width="1.7109375" style="0" customWidth="1"/>
    <col min="15" max="16384" width="9.140625" style="0" hidden="1" customWidth="1"/>
  </cols>
  <sheetData>
    <row r="1" spans="1:12" ht="33.75" customHeight="1">
      <c r="A1" s="68"/>
      <c r="B1" s="328" t="str">
        <f>Protokolas!$B$1</f>
        <v>Bendro lavinimo mokyklų mokinių olimpinio festivalio keturkovės zoninės varžybos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10.5" customHeight="1">
      <c r="A2" s="68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ht="12" customHeight="1">
      <c r="A3" s="69"/>
      <c r="B3" s="51"/>
      <c r="C3" s="51"/>
      <c r="D3" s="51"/>
      <c r="E3" s="51"/>
      <c r="F3" s="51"/>
      <c r="G3" s="51"/>
      <c r="H3" s="51"/>
      <c r="I3" s="51"/>
      <c r="J3" s="51"/>
      <c r="K3" s="51"/>
      <c r="L3" s="89"/>
    </row>
    <row r="4" spans="1:12" ht="25.5" customHeight="1">
      <c r="A4" s="52"/>
      <c r="B4" s="330" t="str">
        <f>Protokolas!$B$3</f>
        <v>Merginos</v>
      </c>
      <c r="C4" s="330"/>
      <c r="D4" s="330"/>
      <c r="E4" s="330"/>
      <c r="F4" s="330"/>
      <c r="G4" s="330"/>
      <c r="H4" s="330"/>
      <c r="I4" s="115"/>
      <c r="J4" s="115"/>
      <c r="K4" s="329" t="str">
        <f>Protokolas!$I$3</f>
        <v>2007 05 12</v>
      </c>
      <c r="L4" s="329"/>
    </row>
    <row r="5" spans="1:12" ht="66.75" customHeight="1">
      <c r="A5" s="1"/>
      <c r="B5" s="351" t="s">
        <v>25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13" ht="42" customHeight="1">
      <c r="A6" s="243" t="s">
        <v>7</v>
      </c>
      <c r="B6" s="350" t="s">
        <v>15</v>
      </c>
      <c r="C6" s="350"/>
      <c r="D6" s="350"/>
      <c r="E6" s="350"/>
      <c r="F6" s="350"/>
      <c r="G6" s="350"/>
      <c r="H6" s="350"/>
      <c r="I6" s="350"/>
      <c r="J6" s="350"/>
      <c r="K6" s="350"/>
      <c r="L6" s="261" t="s">
        <v>24</v>
      </c>
      <c r="M6" s="243" t="s">
        <v>11</v>
      </c>
    </row>
    <row r="7" spans="1:13" ht="24.75" customHeight="1">
      <c r="A7" s="243">
        <v>1</v>
      </c>
      <c r="B7" s="246" t="str">
        <f>'K-3'!B5</f>
        <v>Kauno Palemono vidurinė mokykla</v>
      </c>
      <c r="C7" s="259"/>
      <c r="D7" s="259"/>
      <c r="E7" s="259"/>
      <c r="F7" s="259"/>
      <c r="G7" s="259"/>
      <c r="H7" s="259"/>
      <c r="I7" s="259"/>
      <c r="J7" s="259"/>
      <c r="K7" s="260"/>
      <c r="L7" s="243">
        <f>'K-2(60;tolis)'!$L$5</f>
        <v>591</v>
      </c>
      <c r="M7" s="243"/>
    </row>
    <row r="8" spans="1:13" ht="24.75" customHeight="1">
      <c r="A8" s="243">
        <v>2</v>
      </c>
      <c r="B8" s="246" t="str">
        <f>'K-3'!B18</f>
        <v>Kalvarijos Jungėnų pagfrindinė mokykla</v>
      </c>
      <c r="C8" s="259"/>
      <c r="D8" s="259"/>
      <c r="E8" s="259"/>
      <c r="F8" s="259"/>
      <c r="G8" s="259"/>
      <c r="H8" s="259"/>
      <c r="I8" s="259"/>
      <c r="J8" s="259"/>
      <c r="K8" s="260"/>
      <c r="L8" s="243">
        <f>'K-2(60;tolis)'!$L$18</f>
        <v>603</v>
      </c>
      <c r="M8" s="243"/>
    </row>
    <row r="9" spans="1:13" ht="24.75" customHeight="1">
      <c r="A9" s="243">
        <v>3</v>
      </c>
      <c r="B9" s="246" t="str">
        <f>'K-3'!B31</f>
        <v>Kauno rajono Domeikavos gimnazija</v>
      </c>
      <c r="C9" s="259"/>
      <c r="D9" s="259"/>
      <c r="E9" s="259"/>
      <c r="F9" s="259"/>
      <c r="G9" s="259"/>
      <c r="H9" s="259"/>
      <c r="I9" s="259"/>
      <c r="J9" s="259"/>
      <c r="K9" s="260"/>
      <c r="L9" s="243">
        <f>'K-2(60;tolis)'!$L$31</f>
        <v>570</v>
      </c>
      <c r="M9" s="243"/>
    </row>
    <row r="10" spans="1:13" ht="24.75" customHeight="1">
      <c r="A10" s="243">
        <v>4</v>
      </c>
      <c r="B10" s="246" t="str">
        <f>'K-3'!B44</f>
        <v>Šakių ,,Varpo" vidurinė mokykla</v>
      </c>
      <c r="C10" s="259"/>
      <c r="D10" s="259"/>
      <c r="E10" s="259"/>
      <c r="F10" s="259"/>
      <c r="G10" s="259"/>
      <c r="H10" s="259"/>
      <c r="I10" s="259"/>
      <c r="J10" s="259"/>
      <c r="K10" s="260"/>
      <c r="L10" s="243">
        <f>'K-2(60;tolis)'!$L$44</f>
        <v>729</v>
      </c>
      <c r="M10" s="243"/>
    </row>
    <row r="11" spans="1:13" ht="24.75" customHeight="1">
      <c r="A11" s="243">
        <v>5</v>
      </c>
      <c r="B11" s="246" t="str">
        <f>'K-3'!B57</f>
        <v>Vlkaviškio Salomėjos Nėries vidurinė mokykla</v>
      </c>
      <c r="C11" s="259"/>
      <c r="D11" s="259"/>
      <c r="E11" s="259"/>
      <c r="F11" s="259"/>
      <c r="G11" s="259"/>
      <c r="H11" s="259"/>
      <c r="I11" s="259"/>
      <c r="J11" s="259"/>
      <c r="K11" s="260"/>
      <c r="L11" s="243">
        <f>'K-2(60;tolis)'!$L$57</f>
        <v>476</v>
      </c>
      <c r="M11" s="243"/>
    </row>
    <row r="12" spans="1:13" ht="24.75" customHeight="1">
      <c r="A12" s="243">
        <v>6</v>
      </c>
      <c r="B12" s="246" t="str">
        <f>'K-3'!B70</f>
        <v>Kėdainių raj ,,Atžalyno" vidurinė mokykla</v>
      </c>
      <c r="C12" s="259"/>
      <c r="D12" s="259"/>
      <c r="E12" s="259"/>
      <c r="F12" s="259"/>
      <c r="G12" s="259"/>
      <c r="H12" s="259"/>
      <c r="I12" s="259"/>
      <c r="J12" s="259"/>
      <c r="K12" s="260"/>
      <c r="L12" s="243">
        <f>'K-2(60;tolis)'!$L$70</f>
        <v>699</v>
      </c>
      <c r="M12" s="243"/>
    </row>
    <row r="13" spans="1:13" ht="24.75" customHeight="1">
      <c r="A13" s="243">
        <v>7</v>
      </c>
      <c r="B13" s="246" t="str">
        <f>'K-3'!B83</f>
        <v>Jurbarko Vytauto Didžiojo vidurinė mokykla</v>
      </c>
      <c r="C13" s="259"/>
      <c r="D13" s="259"/>
      <c r="E13" s="259"/>
      <c r="F13" s="259"/>
      <c r="G13" s="259"/>
      <c r="H13" s="259"/>
      <c r="I13" s="259"/>
      <c r="J13" s="259"/>
      <c r="K13" s="260"/>
      <c r="L13" s="243">
        <f>'K-2(60;tolis)'!$L$83</f>
        <v>680</v>
      </c>
      <c r="M13" s="243"/>
    </row>
    <row r="14" spans="1:13" ht="24.75" customHeight="1">
      <c r="A14" s="243">
        <v>8</v>
      </c>
      <c r="B14" s="246" t="str">
        <f>'K-3'!B96</f>
        <v>Kazlų Rūdos savivaldybės Plutiškių vidurinė mokykla</v>
      </c>
      <c r="C14" s="259"/>
      <c r="D14" s="259"/>
      <c r="E14" s="259"/>
      <c r="F14" s="259"/>
      <c r="G14" s="259"/>
      <c r="H14" s="259"/>
      <c r="I14" s="259"/>
      <c r="J14" s="259"/>
      <c r="K14" s="260"/>
      <c r="L14" s="243">
        <f>'K-2(60;tolis)'!$L$96</f>
        <v>539</v>
      </c>
      <c r="M14" s="243"/>
    </row>
    <row r="15" spans="1:13" ht="24.75" customHeight="1">
      <c r="A15" s="243">
        <v>9</v>
      </c>
      <c r="B15" s="246" t="str">
        <f>'K-3'!B113</f>
        <v>Prienų rajono Stakliškių vidurinė mokykla</v>
      </c>
      <c r="C15" s="259"/>
      <c r="D15" s="259"/>
      <c r="E15" s="259"/>
      <c r="F15" s="259"/>
      <c r="G15" s="259"/>
      <c r="H15" s="259"/>
      <c r="I15" s="259"/>
      <c r="J15" s="259"/>
      <c r="K15" s="260"/>
      <c r="L15" s="243">
        <f>'K-2(60;tolis)'!$L$113</f>
        <v>477</v>
      </c>
      <c r="M15" s="243"/>
    </row>
    <row r="16" spans="1:13" ht="24.75" customHeight="1">
      <c r="A16" s="243">
        <v>10</v>
      </c>
      <c r="B16" s="246" t="str">
        <f>'K-3'!B126</f>
        <v>Tauragės M.Mažvydo pagrindinė mokykla</v>
      </c>
      <c r="C16" s="259"/>
      <c r="D16" s="259"/>
      <c r="E16" s="259"/>
      <c r="F16" s="259"/>
      <c r="G16" s="259"/>
      <c r="H16" s="259"/>
      <c r="I16" s="259"/>
      <c r="J16" s="259"/>
      <c r="K16" s="260"/>
      <c r="L16" s="243">
        <f>'K-2(60;tolis)'!$L$126</f>
        <v>674</v>
      </c>
      <c r="M16" s="243"/>
    </row>
    <row r="17" spans="1:13" ht="24.75" customHeight="1">
      <c r="A17" s="243">
        <v>11</v>
      </c>
      <c r="B17" s="246" t="str">
        <f>'K-3'!B141</f>
        <v>Ariogalos vidurinė mokykla</v>
      </c>
      <c r="C17" s="259"/>
      <c r="D17" s="259"/>
      <c r="E17" s="259"/>
      <c r="F17" s="259"/>
      <c r="G17" s="259"/>
      <c r="H17" s="259"/>
      <c r="I17" s="259"/>
      <c r="J17" s="259"/>
      <c r="K17" s="260"/>
      <c r="L17" s="243">
        <f>'K-2(60;tolis)'!$L$141</f>
        <v>727</v>
      </c>
      <c r="M17" s="243"/>
    </row>
    <row r="18" spans="1:13" ht="24.75" customHeight="1">
      <c r="A18" s="243">
        <v>12</v>
      </c>
      <c r="B18" s="246">
        <f>'K-3'!B154</f>
        <v>0</v>
      </c>
      <c r="C18" s="259"/>
      <c r="D18" s="259"/>
      <c r="E18" s="259"/>
      <c r="F18" s="259"/>
      <c r="G18" s="259"/>
      <c r="H18" s="259"/>
      <c r="I18" s="259"/>
      <c r="J18" s="259"/>
      <c r="K18" s="260"/>
      <c r="L18" s="243" t="e">
        <f>'K-2(60;tolis)'!$L$154</f>
        <v>#N/A</v>
      </c>
      <c r="M18" s="243"/>
    </row>
    <row r="19" spans="1:13" ht="24.75" customHeight="1">
      <c r="A19" s="243">
        <v>13</v>
      </c>
      <c r="B19" s="246">
        <f>'K-3'!B167</f>
        <v>0</v>
      </c>
      <c r="C19" s="259"/>
      <c r="D19" s="259"/>
      <c r="E19" s="259"/>
      <c r="F19" s="259"/>
      <c r="G19" s="259"/>
      <c r="H19" s="259"/>
      <c r="I19" s="259"/>
      <c r="J19" s="259"/>
      <c r="K19" s="260"/>
      <c r="L19" s="243" t="e">
        <f>'K-2(60;tolis)'!$L$167</f>
        <v>#N/A</v>
      </c>
      <c r="M19" s="243"/>
    </row>
    <row r="20" spans="1:13" ht="24.75" customHeight="1">
      <c r="A20" s="243">
        <v>14</v>
      </c>
      <c r="B20" s="246">
        <f>'K-3'!B180</f>
        <v>0</v>
      </c>
      <c r="C20" s="259"/>
      <c r="D20" s="259"/>
      <c r="E20" s="259"/>
      <c r="F20" s="259"/>
      <c r="G20" s="259"/>
      <c r="H20" s="259"/>
      <c r="I20" s="259"/>
      <c r="J20" s="259"/>
      <c r="K20" s="260"/>
      <c r="L20" s="243" t="e">
        <f>'K-2(60;tolis)'!$L$180</f>
        <v>#N/A</v>
      </c>
      <c r="M20" s="243"/>
    </row>
    <row r="21" spans="1:13" ht="24.75" customHeight="1">
      <c r="A21" s="243">
        <v>15</v>
      </c>
      <c r="B21" s="246">
        <f>'K-3'!B193</f>
        <v>0</v>
      </c>
      <c r="C21" s="259"/>
      <c r="D21" s="259"/>
      <c r="E21" s="259"/>
      <c r="F21" s="259"/>
      <c r="G21" s="259"/>
      <c r="H21" s="259"/>
      <c r="I21" s="259"/>
      <c r="J21" s="259"/>
      <c r="K21" s="260"/>
      <c r="L21" s="243" t="e">
        <f>'K-2(60;tolis)'!$L$193</f>
        <v>#N/A</v>
      </c>
      <c r="M21" s="243"/>
    </row>
    <row r="22" spans="1:13" ht="24.75" customHeight="1">
      <c r="A22" s="243">
        <v>16</v>
      </c>
      <c r="B22" s="246">
        <f>'K-3'!B206</f>
        <v>0</v>
      </c>
      <c r="C22" s="259"/>
      <c r="D22" s="259"/>
      <c r="E22" s="259"/>
      <c r="F22" s="259"/>
      <c r="G22" s="259"/>
      <c r="H22" s="259"/>
      <c r="I22" s="259"/>
      <c r="J22" s="259"/>
      <c r="K22" s="260"/>
      <c r="L22" s="243" t="e">
        <f>'K-2(60;tolis)'!$L$206</f>
        <v>#N/A</v>
      </c>
      <c r="M22" s="243"/>
    </row>
    <row r="23" spans="1:13" ht="12.75">
      <c r="A23" s="1"/>
      <c r="B23" s="43"/>
      <c r="C23" s="43"/>
      <c r="D23" s="43"/>
      <c r="E23" s="43"/>
      <c r="F23" s="43"/>
      <c r="G23" s="43"/>
      <c r="H23" s="43"/>
      <c r="I23" s="43"/>
      <c r="J23" s="43"/>
      <c r="K23" s="1"/>
      <c r="L23" s="91"/>
      <c r="M23" s="93"/>
    </row>
    <row r="24" ht="12.75" customHeight="1"/>
    <row r="25" spans="2:12" ht="12.75">
      <c r="B25" s="327" t="s">
        <v>29</v>
      </c>
      <c r="C25" s="327"/>
      <c r="D25" s="327"/>
      <c r="E25" s="327"/>
      <c r="F25" s="91"/>
      <c r="G25" s="91"/>
      <c r="H25" s="91"/>
      <c r="I25" s="327" t="str">
        <f>Protokolas!$H$219</f>
        <v>Egidijus Zinkus</v>
      </c>
      <c r="J25" s="327"/>
      <c r="K25" s="327"/>
      <c r="L25" s="327"/>
    </row>
    <row r="26" spans="2:12" ht="12.7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 ht="12.7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 ht="12.75" customHeigh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 ht="12.75">
      <c r="B29" s="327" t="s">
        <v>28</v>
      </c>
      <c r="C29" s="327"/>
      <c r="D29" s="327"/>
      <c r="E29" s="327"/>
      <c r="F29" s="91"/>
      <c r="G29" s="91"/>
      <c r="H29" s="91"/>
      <c r="I29" s="327" t="str">
        <f>Protokolas!$H$223</f>
        <v>Nijolė Kalikaitė</v>
      </c>
      <c r="J29" s="327"/>
      <c r="K29" s="327"/>
      <c r="L29" s="327"/>
    </row>
    <row r="30" ht="12.75"/>
    <row r="31" ht="12.75"/>
    <row r="32" ht="12.75"/>
  </sheetData>
  <sheetProtection/>
  <mergeCells count="9">
    <mergeCell ref="B29:E29"/>
    <mergeCell ref="I29:L29"/>
    <mergeCell ref="B25:E25"/>
    <mergeCell ref="I25:L25"/>
    <mergeCell ref="B6:K6"/>
    <mergeCell ref="B1:L1"/>
    <mergeCell ref="B5:L5"/>
    <mergeCell ref="B4:H4"/>
    <mergeCell ref="K4:L4"/>
  </mergeCells>
  <printOptions horizontalCentered="1"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0"/>
  <sheetViews>
    <sheetView showGridLines="0" zoomScale="108" zoomScaleNormal="108" zoomScalePageLayoutView="0" workbookViewId="0" topLeftCell="A10">
      <selection activeCell="L107" sqref="L107"/>
    </sheetView>
  </sheetViews>
  <sheetFormatPr defaultColWidth="0" defaultRowHeight="12.75" zeroHeight="1"/>
  <cols>
    <col min="1" max="1" width="8.00390625" style="0" customWidth="1"/>
    <col min="2" max="2" width="19.421875" style="0" customWidth="1"/>
    <col min="3" max="3" width="9.140625" style="0" customWidth="1"/>
    <col min="4" max="4" width="6.140625" style="0" customWidth="1"/>
    <col min="5" max="5" width="6.421875" style="0" customWidth="1"/>
    <col min="6" max="7" width="5.7109375" style="0" customWidth="1"/>
    <col min="8" max="8" width="5.00390625" style="0" customWidth="1"/>
    <col min="9" max="10" width="5.140625" style="0" customWidth="1"/>
    <col min="11" max="11" width="4.140625" style="0" customWidth="1"/>
    <col min="12" max="12" width="6.8515625" style="0" customWidth="1"/>
    <col min="13" max="13" width="6.421875" style="0" customWidth="1"/>
    <col min="14" max="14" width="1.57421875" style="0" customWidth="1"/>
    <col min="15" max="16384" width="9.140625" style="0" hidden="1" customWidth="1"/>
  </cols>
  <sheetData>
    <row r="1" spans="1:13" ht="36" customHeight="1">
      <c r="A1" s="65"/>
      <c r="B1" s="328" t="str">
        <f>Protokolas!$B$1</f>
        <v>Bendro lavinimo mokyklų mokinių olimpinio festivalio keturkovės zoninės varžybos</v>
      </c>
      <c r="C1" s="328"/>
      <c r="D1" s="328"/>
      <c r="E1" s="328"/>
      <c r="F1" s="328"/>
      <c r="G1" s="328"/>
      <c r="H1" s="328"/>
      <c r="I1" s="328"/>
      <c r="J1" s="328"/>
      <c r="K1" s="328"/>
      <c r="L1" s="3"/>
      <c r="M1" s="95"/>
    </row>
    <row r="2" spans="1:13" ht="16.5" customHeight="1">
      <c r="A2" s="96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77"/>
    </row>
    <row r="3" spans="1:13" ht="23.25" customHeight="1">
      <c r="A3" s="37"/>
      <c r="B3" s="330" t="str">
        <f>Protokolas!$B$3</f>
        <v>Merginos</v>
      </c>
      <c r="C3" s="330"/>
      <c r="D3" s="330"/>
      <c r="E3" s="330"/>
      <c r="F3" s="52"/>
      <c r="G3" s="52"/>
      <c r="H3" s="52"/>
      <c r="I3" s="329" t="str">
        <f>Protokolas!$I$3</f>
        <v>2007 05 12</v>
      </c>
      <c r="J3" s="329"/>
      <c r="K3" s="329"/>
      <c r="L3" s="52"/>
      <c r="M3" s="95"/>
    </row>
    <row r="4" spans="1:13" ht="32.25" customHeight="1">
      <c r="A4" s="37"/>
      <c r="B4" s="352" t="s">
        <v>26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95"/>
    </row>
    <row r="5" spans="1:13" ht="6" customHeight="1">
      <c r="A5" s="38"/>
      <c r="B5" s="38"/>
      <c r="C5" s="38"/>
      <c r="D5" s="38"/>
      <c r="E5" s="38"/>
      <c r="F5" s="38"/>
      <c r="G5" s="38"/>
      <c r="H5" s="38"/>
      <c r="I5" s="38"/>
      <c r="J5" s="39"/>
      <c r="K5" s="39"/>
      <c r="L5" s="38"/>
      <c r="M5" s="38"/>
    </row>
    <row r="6" spans="1:13" ht="6" customHeight="1" thickBot="1">
      <c r="A6" s="38"/>
      <c r="B6" s="38"/>
      <c r="C6" s="38"/>
      <c r="D6" s="86"/>
      <c r="E6" s="86"/>
      <c r="F6" s="86"/>
      <c r="G6" s="86"/>
      <c r="H6" s="86"/>
      <c r="I6" s="86"/>
      <c r="J6" s="87"/>
      <c r="K6" s="86"/>
      <c r="L6" s="38"/>
      <c r="M6" s="38"/>
    </row>
    <row r="7" spans="1:13" ht="21.75" customHeight="1">
      <c r="A7" s="336" t="s">
        <v>15</v>
      </c>
      <c r="B7" s="338" t="s">
        <v>8</v>
      </c>
      <c r="C7" s="340" t="s">
        <v>14</v>
      </c>
      <c r="D7" s="342" t="s">
        <v>4</v>
      </c>
      <c r="E7" s="343"/>
      <c r="F7" s="346" t="s">
        <v>3</v>
      </c>
      <c r="G7" s="347"/>
      <c r="H7" s="342"/>
      <c r="I7" s="343"/>
      <c r="J7" s="348"/>
      <c r="K7" s="349"/>
      <c r="L7" s="338" t="s">
        <v>10</v>
      </c>
      <c r="M7" s="344" t="s">
        <v>11</v>
      </c>
    </row>
    <row r="8" spans="1:13" ht="17.25" thickBot="1">
      <c r="A8" s="337"/>
      <c r="B8" s="339"/>
      <c r="C8" s="341"/>
      <c r="D8" s="11" t="s">
        <v>12</v>
      </c>
      <c r="E8" s="12" t="s">
        <v>1</v>
      </c>
      <c r="F8" s="10" t="s">
        <v>12</v>
      </c>
      <c r="G8" s="9" t="s">
        <v>1</v>
      </c>
      <c r="H8" s="11"/>
      <c r="I8" s="12"/>
      <c r="J8" s="13"/>
      <c r="K8" s="9"/>
      <c r="L8" s="339"/>
      <c r="M8" s="345"/>
    </row>
    <row r="9" spans="1:13" ht="12.75">
      <c r="A9" s="74" t="str">
        <f>'K-3'!A9</f>
        <v>Palemonas</v>
      </c>
      <c r="B9" s="98" t="str">
        <f>'K-3'!B9</f>
        <v>Erika Skirggailaitė</v>
      </c>
      <c r="C9" s="296">
        <f>'K-3'!C9</f>
        <v>0</v>
      </c>
      <c r="D9" s="75">
        <f>'K-3'!D9</f>
        <v>9</v>
      </c>
      <c r="E9" s="74">
        <f>'K-3'!E9</f>
        <v>75</v>
      </c>
      <c r="F9" s="74">
        <f>'K-3'!F9</f>
        <v>424</v>
      </c>
      <c r="G9" s="74">
        <f>'K-3'!G9</f>
        <v>64</v>
      </c>
      <c r="H9" s="74"/>
      <c r="I9" s="74"/>
      <c r="J9" s="76"/>
      <c r="K9" s="74"/>
      <c r="L9" s="70">
        <f aca="true" t="shared" si="0" ref="L9:L40">SUM(E9,G9)</f>
        <v>139</v>
      </c>
      <c r="M9" s="74"/>
    </row>
    <row r="10" spans="1:13" ht="12.75">
      <c r="A10" s="70">
        <f>'K-3'!A10</f>
        <v>0</v>
      </c>
      <c r="B10" s="97" t="str">
        <f>'K-3'!B10</f>
        <v>Gintarė Jurkūnaitė</v>
      </c>
      <c r="C10" s="297">
        <f>'K-3'!C10</f>
        <v>0</v>
      </c>
      <c r="D10" s="71">
        <f>'K-3'!D10</f>
        <v>9.61</v>
      </c>
      <c r="E10" s="70">
        <f>'K-3'!E10</f>
        <v>57</v>
      </c>
      <c r="F10" s="70">
        <f>'K-3'!F10</f>
        <v>381</v>
      </c>
      <c r="G10" s="70">
        <f>'K-3'!G10</f>
        <v>50</v>
      </c>
      <c r="H10" s="70"/>
      <c r="I10" s="70"/>
      <c r="J10" s="72"/>
      <c r="K10" s="70"/>
      <c r="L10" s="70">
        <f t="shared" si="0"/>
        <v>107</v>
      </c>
      <c r="M10" s="70"/>
    </row>
    <row r="11" spans="1:13" ht="12.75">
      <c r="A11" s="70">
        <f>'K-3'!A11</f>
        <v>0</v>
      </c>
      <c r="B11" s="97" t="str">
        <f>'K-3'!B11</f>
        <v>Ugnė Moliejūtė</v>
      </c>
      <c r="C11" s="298">
        <f>'K-3'!C11</f>
        <v>0</v>
      </c>
      <c r="D11" s="71">
        <f>'K-3'!D11</f>
        <v>9.61</v>
      </c>
      <c r="E11" s="70">
        <f>'K-3'!E11</f>
        <v>57</v>
      </c>
      <c r="F11" s="70">
        <f>'K-3'!F11</f>
        <v>361</v>
      </c>
      <c r="G11" s="70">
        <f>'K-3'!G11</f>
        <v>43</v>
      </c>
      <c r="H11" s="70"/>
      <c r="I11" s="70"/>
      <c r="J11" s="72"/>
      <c r="K11" s="70"/>
      <c r="L11" s="70">
        <f t="shared" si="0"/>
        <v>100</v>
      </c>
      <c r="M11" s="70"/>
    </row>
    <row r="12" spans="1:13" ht="12.75">
      <c r="A12" s="70">
        <f>'K-3'!A12</f>
        <v>0</v>
      </c>
      <c r="B12" s="97" t="str">
        <f>'K-3'!B12</f>
        <v>Sandra Karaliūtė</v>
      </c>
      <c r="C12" s="298">
        <f>'K-3'!C12</f>
        <v>0</v>
      </c>
      <c r="D12" s="71">
        <f>'K-3'!D12</f>
        <v>8.85</v>
      </c>
      <c r="E12" s="70">
        <f>'K-3'!E12</f>
        <v>82</v>
      </c>
      <c r="F12" s="70">
        <f>'K-3'!F12</f>
        <v>414</v>
      </c>
      <c r="G12" s="70">
        <f>'K-3'!G12</f>
        <v>61</v>
      </c>
      <c r="H12" s="70"/>
      <c r="I12" s="70"/>
      <c r="J12" s="72"/>
      <c r="K12" s="70"/>
      <c r="L12" s="70">
        <f t="shared" si="0"/>
        <v>143</v>
      </c>
      <c r="M12" s="74"/>
    </row>
    <row r="13" spans="1:13" ht="12.75">
      <c r="A13" s="70">
        <f>'K-3'!A13</f>
        <v>0</v>
      </c>
      <c r="B13" s="97" t="str">
        <f>'K-3'!B13</f>
        <v>Greta Gervytė</v>
      </c>
      <c r="C13" s="297">
        <f>'K-3'!C13</f>
        <v>0</v>
      </c>
      <c r="D13" s="71">
        <f>'K-3'!D13</f>
        <v>9.58</v>
      </c>
      <c r="E13" s="70">
        <f>'K-3'!E13</f>
        <v>60</v>
      </c>
      <c r="F13" s="70">
        <f>'K-3'!F13</f>
        <v>357</v>
      </c>
      <c r="G13" s="70">
        <f>'K-3'!G13</f>
        <v>42</v>
      </c>
      <c r="H13" s="70"/>
      <c r="I13" s="70"/>
      <c r="J13" s="72"/>
      <c r="K13" s="70"/>
      <c r="L13" s="70">
        <f t="shared" si="0"/>
        <v>102</v>
      </c>
      <c r="M13" s="70"/>
    </row>
    <row r="14" spans="1:13" ht="12.75">
      <c r="A14" s="70">
        <f>'K-3'!A14</f>
        <v>0</v>
      </c>
      <c r="B14" s="97" t="str">
        <f>'K-3'!B14</f>
        <v>Eglė Derilovaitė</v>
      </c>
      <c r="C14" s="298">
        <f>'K-3'!C14</f>
        <v>0</v>
      </c>
      <c r="D14" s="71">
        <f>'K-3'!D14</f>
        <v>9.44</v>
      </c>
      <c r="E14" s="70">
        <f>'K-3'!E14</f>
        <v>63</v>
      </c>
      <c r="F14" s="70">
        <f>'K-3'!F14</f>
        <v>319</v>
      </c>
      <c r="G14" s="70">
        <f>'K-3'!G14</f>
        <v>29</v>
      </c>
      <c r="H14" s="70"/>
      <c r="I14" s="70"/>
      <c r="J14" s="72"/>
      <c r="K14" s="70"/>
      <c r="L14" s="70">
        <f t="shared" si="0"/>
        <v>92</v>
      </c>
      <c r="M14" s="70"/>
    </row>
    <row r="15" spans="1:13" ht="12.75">
      <c r="A15" s="70" t="str">
        <f>'K-3'!A22</f>
        <v>Jungėnai</v>
      </c>
      <c r="B15" s="97" t="str">
        <f>'K-3'!B22</f>
        <v>Ernesta Čekanavičiūtė</v>
      </c>
      <c r="C15" s="297">
        <f>'K-3'!C22</f>
        <v>0</v>
      </c>
      <c r="D15" s="71">
        <f>'K-3'!D22</f>
        <v>8.33</v>
      </c>
      <c r="E15" s="70">
        <f>'K-3'!E22</f>
        <v>99</v>
      </c>
      <c r="F15" s="70">
        <f>'K-3'!F22</f>
        <v>410</v>
      </c>
      <c r="G15" s="70">
        <f>'K-3'!G22</f>
        <v>60</v>
      </c>
      <c r="H15" s="70"/>
      <c r="I15" s="70"/>
      <c r="J15" s="72"/>
      <c r="K15" s="70"/>
      <c r="L15" s="70">
        <f t="shared" si="0"/>
        <v>159</v>
      </c>
      <c r="M15" s="74"/>
    </row>
    <row r="16" spans="1:13" ht="12.75">
      <c r="A16" s="70">
        <f>'K-3'!A23</f>
        <v>0</v>
      </c>
      <c r="B16" s="97" t="str">
        <f>'K-3'!B23</f>
        <v>Laura Busilaitė</v>
      </c>
      <c r="C16" s="298">
        <f>'K-3'!C23</f>
        <v>0</v>
      </c>
      <c r="D16" s="71">
        <f>'K-3'!D23</f>
        <v>9.41</v>
      </c>
      <c r="E16" s="70">
        <f>'K-3'!E23</f>
        <v>63</v>
      </c>
      <c r="F16" s="70">
        <f>'K-3'!F23</f>
        <v>376</v>
      </c>
      <c r="G16" s="70">
        <f>'K-3'!G23</f>
        <v>48</v>
      </c>
      <c r="H16" s="70"/>
      <c r="I16" s="70"/>
      <c r="J16" s="72"/>
      <c r="K16" s="70"/>
      <c r="L16" s="70">
        <f t="shared" si="0"/>
        <v>111</v>
      </c>
      <c r="M16" s="70"/>
    </row>
    <row r="17" spans="1:13" ht="12.75">
      <c r="A17" s="70">
        <f>'K-3'!A24</f>
        <v>0</v>
      </c>
      <c r="B17" s="97" t="str">
        <f>'K-3'!B24</f>
        <v>Greta Pilipčikaitė</v>
      </c>
      <c r="C17" s="297">
        <f>'K-3'!C24</f>
        <v>0</v>
      </c>
      <c r="D17" s="71">
        <f>'K-3'!D24</f>
        <v>9.18</v>
      </c>
      <c r="E17" s="70">
        <f>'K-3'!E24</f>
        <v>72</v>
      </c>
      <c r="F17" s="70">
        <f>'K-3'!F24</f>
        <v>398</v>
      </c>
      <c r="G17" s="70">
        <f>'K-3'!G24</f>
        <v>56</v>
      </c>
      <c r="H17" s="73"/>
      <c r="I17" s="70"/>
      <c r="J17" s="72"/>
      <c r="K17" s="70"/>
      <c r="L17" s="70">
        <f t="shared" si="0"/>
        <v>128</v>
      </c>
      <c r="M17" s="70"/>
    </row>
    <row r="18" spans="1:13" ht="12.75">
      <c r="A18" s="70">
        <f>'K-3'!A25</f>
        <v>0</v>
      </c>
      <c r="B18" s="97" t="str">
        <f>'K-3'!B25</f>
        <v>Rūta Rinkevičiūtė</v>
      </c>
      <c r="C18" s="297">
        <f>'K-3'!C25</f>
        <v>0</v>
      </c>
      <c r="D18" s="71">
        <f>'K-3'!D25</f>
        <v>9.8</v>
      </c>
      <c r="E18" s="70">
        <f>'K-3'!E25</f>
        <v>51</v>
      </c>
      <c r="F18" s="70">
        <f>'K-3'!F25</f>
        <v>230</v>
      </c>
      <c r="G18" s="70">
        <f>'K-3'!G25</f>
        <v>1</v>
      </c>
      <c r="H18" s="73"/>
      <c r="I18" s="70"/>
      <c r="J18" s="72"/>
      <c r="K18" s="70"/>
      <c r="L18" s="70">
        <f t="shared" si="0"/>
        <v>52</v>
      </c>
      <c r="M18" s="74"/>
    </row>
    <row r="19" spans="1:13" ht="12.75">
      <c r="A19" s="70">
        <f>'K-3'!A26</f>
        <v>0</v>
      </c>
      <c r="B19" s="97" t="str">
        <f>'K-3'!B26</f>
        <v>Gintarė Surdokaitė</v>
      </c>
      <c r="C19" s="298">
        <f>'K-3'!C26</f>
        <v>0</v>
      </c>
      <c r="D19" s="71">
        <f>'K-3'!D26</f>
        <v>8.78</v>
      </c>
      <c r="E19" s="70">
        <f>'K-3'!E26</f>
        <v>85</v>
      </c>
      <c r="F19" s="70">
        <f>'K-3'!F26</f>
        <v>435</v>
      </c>
      <c r="G19" s="70">
        <f>'K-3'!G26</f>
        <v>68</v>
      </c>
      <c r="H19" s="70"/>
      <c r="I19" s="70"/>
      <c r="J19" s="72"/>
      <c r="K19" s="70"/>
      <c r="L19" s="70">
        <f t="shared" si="0"/>
        <v>153</v>
      </c>
      <c r="M19" s="70"/>
    </row>
    <row r="20" spans="1:13" ht="12.75">
      <c r="A20" s="70">
        <f>'K-3'!A27</f>
        <v>0</v>
      </c>
      <c r="B20" s="97" t="str">
        <f>'K-3'!B27</f>
        <v>Karolina Žaliauskaitė</v>
      </c>
      <c r="C20" s="297">
        <f>'K-3'!C27</f>
        <v>0</v>
      </c>
      <c r="D20" s="71">
        <f>'K-3'!D27</f>
        <v>9.97</v>
      </c>
      <c r="E20" s="70">
        <f>'K-3'!E27</f>
        <v>49</v>
      </c>
      <c r="F20" s="70">
        <f>'K-3'!F27</f>
        <v>230</v>
      </c>
      <c r="G20" s="70">
        <f>'K-3'!G27</f>
        <v>1</v>
      </c>
      <c r="H20" s="70"/>
      <c r="I20" s="70"/>
      <c r="J20" s="72"/>
      <c r="K20" s="70"/>
      <c r="L20" s="70">
        <f t="shared" si="0"/>
        <v>50</v>
      </c>
      <c r="M20" s="70"/>
    </row>
    <row r="21" spans="1:13" ht="12.75">
      <c r="A21" s="70" t="str">
        <f>Protokolas!A35</f>
        <v>Domeikava</v>
      </c>
      <c r="B21" s="97" t="str">
        <f>Protokolas!B35</f>
        <v>Justina Grivačiauskaitė</v>
      </c>
      <c r="C21" s="298">
        <f>Protokolas!C35</f>
        <v>0</v>
      </c>
      <c r="D21" s="71">
        <f>Protokolas!D35</f>
        <v>9.19</v>
      </c>
      <c r="E21" s="70">
        <f>Protokolas!E35</f>
        <v>72</v>
      </c>
      <c r="F21" s="70">
        <f>Protokolas!F35</f>
        <v>368</v>
      </c>
      <c r="G21" s="70">
        <f>Protokolas!G35</f>
        <v>46</v>
      </c>
      <c r="H21" s="70"/>
      <c r="I21" s="70"/>
      <c r="J21" s="72"/>
      <c r="K21" s="70"/>
      <c r="L21" s="70">
        <f t="shared" si="0"/>
        <v>118</v>
      </c>
      <c r="M21" s="74"/>
    </row>
    <row r="22" spans="1:13" ht="12.75">
      <c r="A22" s="70">
        <f>Protokolas!A36</f>
        <v>0</v>
      </c>
      <c r="B22" s="97" t="str">
        <f>Protokolas!B36</f>
        <v>Gabrielė Sapagovaitė</v>
      </c>
      <c r="C22" s="297">
        <f>Protokolas!C36</f>
        <v>0</v>
      </c>
      <c r="D22" s="71">
        <f>Protokolas!D36</f>
        <v>9.91</v>
      </c>
      <c r="E22" s="70">
        <f>Protokolas!E36</f>
        <v>49</v>
      </c>
      <c r="F22" s="70">
        <f>Protokolas!F36</f>
        <v>348</v>
      </c>
      <c r="G22" s="70">
        <f>Protokolas!G36</f>
        <v>39</v>
      </c>
      <c r="H22" s="73"/>
      <c r="I22" s="70"/>
      <c r="J22" s="72"/>
      <c r="K22" s="70"/>
      <c r="L22" s="70">
        <f t="shared" si="0"/>
        <v>88</v>
      </c>
      <c r="M22" s="70"/>
    </row>
    <row r="23" spans="1:13" ht="12.75">
      <c r="A23" s="70">
        <f>Protokolas!A37</f>
        <v>0</v>
      </c>
      <c r="B23" s="97" t="str">
        <f>Protokolas!B37</f>
        <v>Leta Navickaitė</v>
      </c>
      <c r="C23" s="297">
        <f>Protokolas!C37</f>
        <v>0</v>
      </c>
      <c r="D23" s="71">
        <f>Protokolas!D37</f>
        <v>10.08</v>
      </c>
      <c r="E23" s="70">
        <f>Protokolas!E37</f>
        <v>46</v>
      </c>
      <c r="F23" s="70">
        <f>Protokolas!F37</f>
        <v>342</v>
      </c>
      <c r="G23" s="70">
        <f>Protokolas!G37</f>
        <v>37</v>
      </c>
      <c r="H23" s="70"/>
      <c r="I23" s="70"/>
      <c r="J23" s="72"/>
      <c r="K23" s="70"/>
      <c r="L23" s="70">
        <f t="shared" si="0"/>
        <v>83</v>
      </c>
      <c r="M23" s="70"/>
    </row>
    <row r="24" spans="1:13" ht="12.75">
      <c r="A24" s="70">
        <f>Protokolas!A38</f>
        <v>0</v>
      </c>
      <c r="B24" s="97" t="str">
        <f>Protokolas!B38</f>
        <v>Edita Jegorovaitė</v>
      </c>
      <c r="C24" s="298">
        <f>Protokolas!C38</f>
        <v>0</v>
      </c>
      <c r="D24" s="71">
        <f>Protokolas!D38</f>
        <v>8.91</v>
      </c>
      <c r="E24" s="70">
        <f>Protokolas!E38</f>
        <v>78</v>
      </c>
      <c r="F24" s="70">
        <f>Protokolas!F38</f>
        <v>446</v>
      </c>
      <c r="G24" s="70">
        <f>Protokolas!G38</f>
        <v>72</v>
      </c>
      <c r="H24" s="70"/>
      <c r="I24" s="70"/>
      <c r="J24" s="72"/>
      <c r="K24" s="70"/>
      <c r="L24" s="70">
        <f t="shared" si="0"/>
        <v>150</v>
      </c>
      <c r="M24" s="74"/>
    </row>
    <row r="25" spans="1:13" ht="12.75">
      <c r="A25" s="70">
        <f>Protokolas!A39</f>
        <v>0</v>
      </c>
      <c r="B25" s="97" t="str">
        <f>Protokolas!B39</f>
        <v>Karolina Lapinsakitė</v>
      </c>
      <c r="C25" s="297">
        <f>Protokolas!C39</f>
        <v>0</v>
      </c>
      <c r="D25" s="71">
        <f>Protokolas!D39</f>
        <v>9.6</v>
      </c>
      <c r="E25" s="70">
        <f>Protokolas!E39</f>
        <v>57</v>
      </c>
      <c r="F25" s="70">
        <f>Protokolas!F39</f>
        <v>404</v>
      </c>
      <c r="G25" s="70">
        <f>Protokolas!G39</f>
        <v>58</v>
      </c>
      <c r="H25" s="70"/>
      <c r="I25" s="70"/>
      <c r="J25" s="72"/>
      <c r="K25" s="70"/>
      <c r="L25" s="70">
        <f t="shared" si="0"/>
        <v>115</v>
      </c>
      <c r="M25" s="70"/>
    </row>
    <row r="26" spans="1:13" ht="12.75">
      <c r="A26" s="70">
        <f>Protokolas!A40</f>
        <v>0</v>
      </c>
      <c r="B26" s="97" t="str">
        <f>Protokolas!B40</f>
        <v>Raminta Stundytė</v>
      </c>
      <c r="C26" s="297">
        <f>Protokolas!C40</f>
        <v>0</v>
      </c>
      <c r="D26" s="71">
        <f>Protokolas!D40</f>
        <v>9.35</v>
      </c>
      <c r="E26" s="70">
        <f>Protokolas!E40</f>
        <v>66</v>
      </c>
      <c r="F26" s="70">
        <f>Protokolas!F40</f>
        <v>329</v>
      </c>
      <c r="G26" s="70">
        <f>Protokolas!G40</f>
        <v>33</v>
      </c>
      <c r="H26" s="70"/>
      <c r="I26" s="70"/>
      <c r="J26" s="72"/>
      <c r="K26" s="70"/>
      <c r="L26" s="70">
        <f t="shared" si="0"/>
        <v>99</v>
      </c>
      <c r="M26" s="70"/>
    </row>
    <row r="27" spans="1:13" ht="12.75">
      <c r="A27" s="70" t="str">
        <f>Protokolas!A48</f>
        <v>Šakiai</v>
      </c>
      <c r="B27" s="97" t="str">
        <f>Protokolas!B48</f>
        <v>Neringa Gudaitytė</v>
      </c>
      <c r="C27" s="297">
        <f>Protokolas!C48</f>
        <v>0</v>
      </c>
      <c r="D27" s="71">
        <f>Protokolas!D48</f>
        <v>8.96</v>
      </c>
      <c r="E27" s="70">
        <f>Protokolas!E48</f>
        <v>78</v>
      </c>
      <c r="F27" s="70">
        <f>Protokolas!F48</f>
        <v>422</v>
      </c>
      <c r="G27" s="70">
        <f>Protokolas!G48</f>
        <v>64</v>
      </c>
      <c r="H27" s="70"/>
      <c r="I27" s="70"/>
      <c r="J27" s="72"/>
      <c r="K27" s="70"/>
      <c r="L27" s="70">
        <f t="shared" si="0"/>
        <v>142</v>
      </c>
      <c r="M27" s="74"/>
    </row>
    <row r="28" spans="1:13" ht="12.75">
      <c r="A28" s="70">
        <f>Protokolas!A49</f>
        <v>0</v>
      </c>
      <c r="B28" s="97" t="str">
        <f>Protokolas!B49</f>
        <v>Paulina Martinkevičūtė</v>
      </c>
      <c r="C28" s="297">
        <f>Protokolas!C49</f>
        <v>0</v>
      </c>
      <c r="D28" s="71">
        <f>Protokolas!D49</f>
        <v>13</v>
      </c>
      <c r="E28" s="70">
        <f>Protokolas!E49</f>
        <v>0</v>
      </c>
      <c r="F28" s="70">
        <f>Protokolas!F49</f>
        <v>230</v>
      </c>
      <c r="G28" s="70">
        <f>Protokolas!G49</f>
        <v>1</v>
      </c>
      <c r="H28" s="70"/>
      <c r="I28" s="70"/>
      <c r="J28" s="72"/>
      <c r="K28" s="70"/>
      <c r="L28" s="70">
        <f t="shared" si="0"/>
        <v>1</v>
      </c>
      <c r="M28" s="70"/>
    </row>
    <row r="29" spans="1:13" ht="12.75">
      <c r="A29" s="70">
        <f>Protokolas!A50</f>
        <v>0</v>
      </c>
      <c r="B29" s="97" t="str">
        <f>Protokolas!B50</f>
        <v>Rudokaitė Dovilė</v>
      </c>
      <c r="C29" s="298">
        <f>Protokolas!C50</f>
        <v>0</v>
      </c>
      <c r="D29" s="71">
        <f>Protokolas!D50</f>
        <v>8.38</v>
      </c>
      <c r="E29" s="70">
        <f>Protokolas!E50</f>
        <v>99</v>
      </c>
      <c r="F29" s="70">
        <f>Protokolas!F50</f>
        <v>454</v>
      </c>
      <c r="G29" s="70">
        <f>Protokolas!G50</f>
        <v>74</v>
      </c>
      <c r="H29" s="70"/>
      <c r="I29" s="70"/>
      <c r="J29" s="72"/>
      <c r="K29" s="70"/>
      <c r="L29" s="70">
        <f t="shared" si="0"/>
        <v>173</v>
      </c>
      <c r="M29" s="70"/>
    </row>
    <row r="30" spans="1:13" ht="12.75">
      <c r="A30" s="70">
        <f>Protokolas!A51</f>
        <v>0</v>
      </c>
      <c r="B30" s="97" t="str">
        <f>Protokolas!B51</f>
        <v>Eglė Šlėderytė</v>
      </c>
      <c r="C30" s="297">
        <f>Protokolas!C51</f>
        <v>0</v>
      </c>
      <c r="D30" s="71">
        <f>Protokolas!D51</f>
        <v>9.13</v>
      </c>
      <c r="E30" s="70">
        <f>Protokolas!E51</f>
        <v>72</v>
      </c>
      <c r="F30" s="70">
        <f>Protokolas!F51</f>
        <v>410</v>
      </c>
      <c r="G30" s="70">
        <f>Protokolas!G51</f>
        <v>60</v>
      </c>
      <c r="H30" s="70"/>
      <c r="I30" s="70"/>
      <c r="J30" s="72"/>
      <c r="K30" s="70"/>
      <c r="L30" s="70">
        <f t="shared" si="0"/>
        <v>132</v>
      </c>
      <c r="M30" s="74"/>
    </row>
    <row r="31" spans="1:13" ht="12.75">
      <c r="A31" s="70">
        <f>Protokolas!A52</f>
        <v>0</v>
      </c>
      <c r="B31" s="97" t="str">
        <f>Protokolas!B52</f>
        <v>Agnė Pranckevičiūtė</v>
      </c>
      <c r="C31" s="298">
        <f>Protokolas!C52</f>
        <v>0</v>
      </c>
      <c r="D31" s="71">
        <f>Protokolas!D52</f>
        <v>8.82</v>
      </c>
      <c r="E31" s="70">
        <f>Protokolas!E52</f>
        <v>82</v>
      </c>
      <c r="F31" s="70">
        <f>Protokolas!F52</f>
        <v>398</v>
      </c>
      <c r="G31" s="70">
        <f>Protokolas!G52</f>
        <v>56</v>
      </c>
      <c r="H31" s="70"/>
      <c r="I31" s="70"/>
      <c r="J31" s="72"/>
      <c r="K31" s="70"/>
      <c r="L31" s="70">
        <f t="shared" si="0"/>
        <v>138</v>
      </c>
      <c r="M31" s="70"/>
    </row>
    <row r="32" spans="1:13" ht="12.75">
      <c r="A32" s="70">
        <f>Protokolas!A53</f>
        <v>0</v>
      </c>
      <c r="B32" s="97" t="str">
        <f>Protokolas!B53</f>
        <v>Domeikaitė Modesta</v>
      </c>
      <c r="C32" s="297">
        <f>Protokolas!C53</f>
        <v>0</v>
      </c>
      <c r="D32" s="71">
        <f>Protokolas!D53</f>
        <v>9.04</v>
      </c>
      <c r="E32" s="70">
        <f>Protokolas!E53</f>
        <v>75</v>
      </c>
      <c r="F32" s="70">
        <f>Protokolas!F53</f>
        <v>438</v>
      </c>
      <c r="G32" s="70">
        <f>Protokolas!G53</f>
        <v>69</v>
      </c>
      <c r="H32" s="70"/>
      <c r="I32" s="70"/>
      <c r="J32" s="72"/>
      <c r="K32" s="70"/>
      <c r="L32" s="70">
        <f t="shared" si="0"/>
        <v>144</v>
      </c>
      <c r="M32" s="70"/>
    </row>
    <row r="33" spans="1:13" ht="12.75">
      <c r="A33" s="70" t="str">
        <f>Protokolas!A61</f>
        <v>Vilkaviškis</v>
      </c>
      <c r="B33" s="97" t="str">
        <f>Protokolas!B61</f>
        <v>Viktorija Žemaitytė</v>
      </c>
      <c r="C33" s="298">
        <f>Protokolas!C61</f>
        <v>0</v>
      </c>
      <c r="D33" s="71">
        <f>Protokolas!D61</f>
        <v>9.28</v>
      </c>
      <c r="E33" s="70">
        <f>Protokolas!E61</f>
        <v>69</v>
      </c>
      <c r="F33" s="70">
        <f>Protokolas!F61</f>
        <v>390</v>
      </c>
      <c r="G33" s="70">
        <f>Protokolas!G61</f>
        <v>53</v>
      </c>
      <c r="H33" s="70"/>
      <c r="I33" s="70"/>
      <c r="J33" s="72"/>
      <c r="K33" s="70"/>
      <c r="L33" s="70">
        <f t="shared" si="0"/>
        <v>122</v>
      </c>
      <c r="M33" s="74"/>
    </row>
    <row r="34" spans="1:13" ht="12.75">
      <c r="A34" s="70">
        <f>Protokolas!A62</f>
        <v>0</v>
      </c>
      <c r="B34" s="97" t="str">
        <f>Protokolas!B62</f>
        <v>Diana Daugėlaitė</v>
      </c>
      <c r="C34" s="297">
        <f>Protokolas!C62</f>
        <v>0</v>
      </c>
      <c r="D34" s="71">
        <f>Protokolas!D62</f>
        <v>10.12</v>
      </c>
      <c r="E34" s="70">
        <f>Protokolas!E62</f>
        <v>43</v>
      </c>
      <c r="F34" s="70">
        <f>Protokolas!F62</f>
        <v>341</v>
      </c>
      <c r="G34" s="70">
        <f>Protokolas!G62</f>
        <v>37</v>
      </c>
      <c r="H34" s="70"/>
      <c r="I34" s="70"/>
      <c r="J34" s="72"/>
      <c r="K34" s="70"/>
      <c r="L34" s="70">
        <f t="shared" si="0"/>
        <v>80</v>
      </c>
      <c r="M34" s="70"/>
    </row>
    <row r="35" spans="1:13" ht="12.75">
      <c r="A35" s="70">
        <f>Protokolas!A63</f>
        <v>0</v>
      </c>
      <c r="B35" s="97" t="str">
        <f>Protokolas!B63</f>
        <v>Laura Šarkauskaitė</v>
      </c>
      <c r="C35" s="298">
        <f>Protokolas!C63</f>
        <v>0</v>
      </c>
      <c r="D35" s="71">
        <f>Protokolas!D63</f>
        <v>9.72</v>
      </c>
      <c r="E35" s="70">
        <f>Protokolas!E63</f>
        <v>54</v>
      </c>
      <c r="F35" s="70">
        <f>Protokolas!F63</f>
        <v>355</v>
      </c>
      <c r="G35" s="70">
        <f>Protokolas!G63</f>
        <v>41</v>
      </c>
      <c r="H35" s="70"/>
      <c r="I35" s="70"/>
      <c r="J35" s="72"/>
      <c r="K35" s="70"/>
      <c r="L35" s="70">
        <f t="shared" si="0"/>
        <v>95</v>
      </c>
      <c r="M35" s="70"/>
    </row>
    <row r="36" spans="1:13" ht="12.75">
      <c r="A36" s="70">
        <f>Protokolas!A64</f>
        <v>0</v>
      </c>
      <c r="B36" s="97" t="str">
        <f>Protokolas!B64</f>
        <v>Aušra Vyšniauskaitė</v>
      </c>
      <c r="C36" s="297">
        <f>Protokolas!C64</f>
        <v>0</v>
      </c>
      <c r="D36" s="71">
        <f>Protokolas!D64</f>
        <v>10.06</v>
      </c>
      <c r="E36" s="70">
        <f>Protokolas!E64</f>
        <v>46</v>
      </c>
      <c r="F36" s="70">
        <f>Protokolas!F64</f>
        <v>356</v>
      </c>
      <c r="G36" s="70">
        <f>Protokolas!G64</f>
        <v>42</v>
      </c>
      <c r="H36" s="70"/>
      <c r="I36" s="70"/>
      <c r="J36" s="72"/>
      <c r="K36" s="70"/>
      <c r="L36" s="70">
        <f t="shared" si="0"/>
        <v>88</v>
      </c>
      <c r="M36" s="74"/>
    </row>
    <row r="37" spans="1:13" ht="12.75">
      <c r="A37" s="70">
        <f>Protokolas!A65</f>
        <v>0</v>
      </c>
      <c r="B37" s="97" t="str">
        <f>Protokolas!B65</f>
        <v>Viktorija Miliauskaitė</v>
      </c>
      <c r="C37" s="297">
        <f>Protokolas!C65</f>
        <v>0</v>
      </c>
      <c r="D37" s="71">
        <f>Protokolas!D65</f>
        <v>9.92</v>
      </c>
      <c r="E37" s="70">
        <f>Protokolas!E65</f>
        <v>49</v>
      </c>
      <c r="F37" s="70">
        <f>Protokolas!F65</f>
        <v>358</v>
      </c>
      <c r="G37" s="70">
        <f>Protokolas!G65</f>
        <v>42</v>
      </c>
      <c r="H37" s="73"/>
      <c r="I37" s="70"/>
      <c r="J37" s="72"/>
      <c r="K37" s="70"/>
      <c r="L37" s="70">
        <f t="shared" si="0"/>
        <v>91</v>
      </c>
      <c r="M37" s="70"/>
    </row>
    <row r="38" spans="1:13" ht="12.75">
      <c r="A38" s="70">
        <f>Protokolas!A66</f>
        <v>0</v>
      </c>
      <c r="B38" s="97" t="str">
        <f>Protokolas!B66</f>
        <v>Ugnė Kynaitė</v>
      </c>
      <c r="C38" s="298">
        <f>Protokolas!C66</f>
        <v>0</v>
      </c>
      <c r="D38" s="71">
        <f>Protokolas!D66</f>
        <v>10.15</v>
      </c>
      <c r="E38" s="70">
        <f>Protokolas!E66</f>
        <v>43</v>
      </c>
      <c r="F38" s="70">
        <f>Protokolas!F66</f>
        <v>322</v>
      </c>
      <c r="G38" s="70">
        <f>Protokolas!G66</f>
        <v>30</v>
      </c>
      <c r="H38" s="70"/>
      <c r="I38" s="70"/>
      <c r="J38" s="72"/>
      <c r="K38" s="70"/>
      <c r="L38" s="70">
        <f t="shared" si="0"/>
        <v>73</v>
      </c>
      <c r="M38" s="70"/>
    </row>
    <row r="39" spans="1:13" ht="12.75">
      <c r="A39" s="70" t="str">
        <f>Protokolas!A74</f>
        <v>Kėdainiai</v>
      </c>
      <c r="B39" s="97" t="str">
        <f>Protokolas!B74</f>
        <v>Kasperavičiūtė Šarūnė</v>
      </c>
      <c r="C39" s="298">
        <f>Protokolas!C74</f>
        <v>0</v>
      </c>
      <c r="D39" s="71">
        <f>Protokolas!D74</f>
        <v>8.76</v>
      </c>
      <c r="E39" s="70">
        <f>Protokolas!E74</f>
        <v>85</v>
      </c>
      <c r="F39" s="70">
        <f>Protokolas!F74</f>
        <v>445</v>
      </c>
      <c r="G39" s="70">
        <f>Protokolas!G74</f>
        <v>71</v>
      </c>
      <c r="H39" s="70"/>
      <c r="I39" s="70"/>
      <c r="J39" s="72"/>
      <c r="K39" s="70"/>
      <c r="L39" s="70">
        <f t="shared" si="0"/>
        <v>156</v>
      </c>
      <c r="M39" s="74"/>
    </row>
    <row r="40" spans="1:13" ht="12.75">
      <c r="A40" s="70">
        <f>Protokolas!A75</f>
        <v>0</v>
      </c>
      <c r="B40" s="97" t="str">
        <f>Protokolas!B75</f>
        <v>Krasauskaitė Gabrielė</v>
      </c>
      <c r="C40" s="298">
        <f>Protokolas!C75</f>
        <v>0</v>
      </c>
      <c r="D40" s="71">
        <f>Protokolas!D75</f>
        <v>8.77</v>
      </c>
      <c r="E40" s="70">
        <f>Protokolas!E75</f>
        <v>85</v>
      </c>
      <c r="F40" s="70">
        <f>Protokolas!F75</f>
        <v>438</v>
      </c>
      <c r="G40" s="70">
        <f>Protokolas!G75</f>
        <v>69</v>
      </c>
      <c r="H40" s="70"/>
      <c r="I40" s="70"/>
      <c r="J40" s="72"/>
      <c r="K40" s="70"/>
      <c r="L40" s="70">
        <f t="shared" si="0"/>
        <v>154</v>
      </c>
      <c r="M40" s="70"/>
    </row>
    <row r="41" spans="1:13" ht="12.75">
      <c r="A41" s="70">
        <f>Protokolas!A76</f>
        <v>0</v>
      </c>
      <c r="B41" s="97" t="str">
        <f>Protokolas!B76</f>
        <v>Pavidytė Justina</v>
      </c>
      <c r="C41" s="297">
        <f>Protokolas!C76</f>
        <v>0</v>
      </c>
      <c r="D41" s="71">
        <f>Protokolas!D76</f>
        <v>9.07</v>
      </c>
      <c r="E41" s="70">
        <f>Protokolas!E76</f>
        <v>75</v>
      </c>
      <c r="F41" s="70">
        <f>Protokolas!F76</f>
        <v>414</v>
      </c>
      <c r="G41" s="70">
        <f>Protokolas!G76</f>
        <v>61</v>
      </c>
      <c r="H41" s="70"/>
      <c r="I41" s="70"/>
      <c r="J41" s="72"/>
      <c r="K41" s="70"/>
      <c r="L41" s="70">
        <f aca="true" t="shared" si="1" ref="L41:L72">SUM(E41,G41)</f>
        <v>136</v>
      </c>
      <c r="M41" s="70"/>
    </row>
    <row r="42" spans="1:13" ht="12.75">
      <c r="A42" s="70">
        <f>Protokolas!A77</f>
        <v>0</v>
      </c>
      <c r="B42" s="97" t="str">
        <f>Protokolas!B77</f>
        <v>Žemulytė Gintarė</v>
      </c>
      <c r="C42" s="297">
        <f>Protokolas!C77</f>
        <v>0</v>
      </c>
      <c r="D42" s="71">
        <f>Protokolas!D77</f>
        <v>9.12</v>
      </c>
      <c r="E42" s="70">
        <f>Protokolas!E77</f>
        <v>72</v>
      </c>
      <c r="F42" s="70">
        <f>Protokolas!F77</f>
        <v>408</v>
      </c>
      <c r="G42" s="70">
        <f>Protokolas!G77</f>
        <v>59</v>
      </c>
      <c r="H42" s="70"/>
      <c r="I42" s="70"/>
      <c r="J42" s="72"/>
      <c r="K42" s="70"/>
      <c r="L42" s="70">
        <f t="shared" si="1"/>
        <v>131</v>
      </c>
      <c r="M42" s="74"/>
    </row>
    <row r="43" spans="1:13" ht="12.75">
      <c r="A43" s="70">
        <f>Protokolas!A78</f>
        <v>0</v>
      </c>
      <c r="B43" s="97" t="str">
        <f>Protokolas!B78</f>
        <v>Saldytė Eglė</v>
      </c>
      <c r="C43" s="298">
        <f>Protokolas!C78</f>
        <v>0</v>
      </c>
      <c r="D43" s="71">
        <f>Protokolas!D78</f>
        <v>9.4</v>
      </c>
      <c r="E43" s="70">
        <f>Protokolas!E78</f>
        <v>63</v>
      </c>
      <c r="F43" s="70">
        <f>Protokolas!F78</f>
        <v>357</v>
      </c>
      <c r="G43" s="70">
        <f>Protokolas!G78</f>
        <v>42</v>
      </c>
      <c r="H43" s="70"/>
      <c r="I43" s="70"/>
      <c r="J43" s="72"/>
      <c r="K43" s="70"/>
      <c r="L43" s="70">
        <f t="shared" si="1"/>
        <v>105</v>
      </c>
      <c r="M43" s="70"/>
    </row>
    <row r="44" spans="1:13" ht="12.75">
      <c r="A44" s="70">
        <f>Protokolas!A79</f>
        <v>0</v>
      </c>
      <c r="B44" s="97" t="str">
        <f>Protokolas!B79</f>
        <v>Berankytė Giedrė</v>
      </c>
      <c r="C44" s="297">
        <f>Protokolas!C79</f>
        <v>0</v>
      </c>
      <c r="D44" s="71">
        <f>Protokolas!D79</f>
        <v>9.1</v>
      </c>
      <c r="E44" s="70">
        <f>Protokolas!E79</f>
        <v>72</v>
      </c>
      <c r="F44" s="70">
        <f>Protokolas!F79</f>
        <v>381</v>
      </c>
      <c r="G44" s="70">
        <f>Protokolas!G79</f>
        <v>50</v>
      </c>
      <c r="H44" s="70"/>
      <c r="I44" s="70"/>
      <c r="J44" s="72"/>
      <c r="K44" s="70"/>
      <c r="L44" s="70">
        <f t="shared" si="1"/>
        <v>122</v>
      </c>
      <c r="M44" s="70"/>
    </row>
    <row r="45" spans="1:13" ht="12.75">
      <c r="A45" s="70" t="str">
        <f>Protokolas!A87</f>
        <v>Jurbarkas</v>
      </c>
      <c r="B45" s="97" t="str">
        <f>Protokolas!B87</f>
        <v>Maskolaitytė Vaida</v>
      </c>
      <c r="C45" s="297">
        <f>Protokolas!C87</f>
        <v>0</v>
      </c>
      <c r="D45" s="71">
        <f>Protokolas!D87</f>
        <v>9.03</v>
      </c>
      <c r="E45" s="70">
        <f>Protokolas!E87</f>
        <v>75</v>
      </c>
      <c r="F45" s="70">
        <f>Protokolas!F87</f>
        <v>429</v>
      </c>
      <c r="G45" s="70">
        <f>Protokolas!G87</f>
        <v>66</v>
      </c>
      <c r="H45" s="73"/>
      <c r="I45" s="70"/>
      <c r="J45" s="72"/>
      <c r="K45" s="70"/>
      <c r="L45" s="70">
        <f t="shared" si="1"/>
        <v>141</v>
      </c>
      <c r="M45" s="74"/>
    </row>
    <row r="46" spans="1:13" ht="12.75">
      <c r="A46" s="70">
        <f>Protokolas!A88</f>
        <v>0</v>
      </c>
      <c r="B46" s="97" t="str">
        <f>Protokolas!B88</f>
        <v>Pociutė Indrė</v>
      </c>
      <c r="C46" s="297">
        <f>Protokolas!C88</f>
        <v>0</v>
      </c>
      <c r="D46" s="71">
        <f>Protokolas!D88</f>
        <v>9.06</v>
      </c>
      <c r="E46" s="70">
        <f>Protokolas!E88</f>
        <v>75</v>
      </c>
      <c r="F46" s="70">
        <f>Protokolas!F88</f>
        <v>230</v>
      </c>
      <c r="G46" s="70">
        <f>Protokolas!G88</f>
        <v>1</v>
      </c>
      <c r="H46" s="70"/>
      <c r="I46" s="70"/>
      <c r="J46" s="72"/>
      <c r="K46" s="70"/>
      <c r="L46" s="70">
        <f t="shared" si="1"/>
        <v>76</v>
      </c>
      <c r="M46" s="70"/>
    </row>
    <row r="47" spans="1:13" ht="12.75">
      <c r="A47" s="70">
        <f>Protokolas!A89</f>
        <v>0</v>
      </c>
      <c r="B47" s="97" t="str">
        <f>Protokolas!B89</f>
        <v>Reičiūnaitė Simona</v>
      </c>
      <c r="C47" s="297">
        <f>Protokolas!C89</f>
        <v>0</v>
      </c>
      <c r="D47" s="71">
        <f>Protokolas!D89</f>
        <v>8.74</v>
      </c>
      <c r="E47" s="70">
        <f>Protokolas!E89</f>
        <v>85</v>
      </c>
      <c r="F47" s="70">
        <f>Protokolas!F89</f>
        <v>418</v>
      </c>
      <c r="G47" s="70">
        <f>Protokolas!G89</f>
        <v>62</v>
      </c>
      <c r="H47" s="70"/>
      <c r="I47" s="70"/>
      <c r="J47" s="72"/>
      <c r="K47" s="70"/>
      <c r="L47" s="70">
        <f t="shared" si="1"/>
        <v>147</v>
      </c>
      <c r="M47" s="70"/>
    </row>
    <row r="48" spans="1:13" ht="12.75">
      <c r="A48" s="70">
        <f>Protokolas!A90</f>
        <v>0</v>
      </c>
      <c r="B48" s="97" t="str">
        <f>Protokolas!B90</f>
        <v>Stanislovaitytė Orinta</v>
      </c>
      <c r="C48" s="297">
        <f>Protokolas!C90</f>
        <v>0</v>
      </c>
      <c r="D48" s="71">
        <f>Protokolas!D90</f>
        <v>9</v>
      </c>
      <c r="E48" s="70">
        <f>Protokolas!E90</f>
        <v>75</v>
      </c>
      <c r="F48" s="70">
        <f>Protokolas!F90</f>
        <v>398</v>
      </c>
      <c r="G48" s="70">
        <f>Protokolas!G90</f>
        <v>56</v>
      </c>
      <c r="H48" s="73"/>
      <c r="I48" s="70"/>
      <c r="J48" s="72"/>
      <c r="K48" s="70"/>
      <c r="L48" s="70">
        <f t="shared" si="1"/>
        <v>131</v>
      </c>
      <c r="M48" s="74"/>
    </row>
    <row r="49" spans="1:13" ht="12.75">
      <c r="A49" s="70">
        <f>Protokolas!A91</f>
        <v>0</v>
      </c>
      <c r="B49" s="97" t="str">
        <f>Protokolas!B91</f>
        <v>Stulgaitytė Vaiva</v>
      </c>
      <c r="C49" s="298">
        <f>Protokolas!C91</f>
        <v>0</v>
      </c>
      <c r="D49" s="71">
        <f>Protokolas!D91</f>
        <v>9.45</v>
      </c>
      <c r="E49" s="70">
        <f>Protokolas!E91</f>
        <v>63</v>
      </c>
      <c r="F49" s="70">
        <f>Protokolas!F91</f>
        <v>388</v>
      </c>
      <c r="G49" s="70">
        <f>Protokolas!G91</f>
        <v>52</v>
      </c>
      <c r="H49" s="70"/>
      <c r="I49" s="70"/>
      <c r="J49" s="72"/>
      <c r="K49" s="70"/>
      <c r="L49" s="70">
        <f t="shared" si="1"/>
        <v>115</v>
      </c>
      <c r="M49" s="70"/>
    </row>
    <row r="50" spans="1:13" ht="12.75">
      <c r="A50" s="70">
        <f>Protokolas!A92</f>
        <v>0</v>
      </c>
      <c r="B50" s="97" t="str">
        <f>Protokolas!B92</f>
        <v>Šneideraitytė Deimantė</v>
      </c>
      <c r="C50" s="297">
        <f>Protokolas!C92</f>
        <v>0</v>
      </c>
      <c r="D50" s="71">
        <f>Protokolas!D92</f>
        <v>8.87</v>
      </c>
      <c r="E50" s="70">
        <f>Protokolas!E92</f>
        <v>82</v>
      </c>
      <c r="F50" s="70">
        <f>Protokolas!F92</f>
        <v>422</v>
      </c>
      <c r="G50" s="70">
        <f>Protokolas!G92</f>
        <v>64</v>
      </c>
      <c r="H50" s="70"/>
      <c r="I50" s="70"/>
      <c r="J50" s="72"/>
      <c r="K50" s="70"/>
      <c r="L50" s="70">
        <f t="shared" si="1"/>
        <v>146</v>
      </c>
      <c r="M50" s="70"/>
    </row>
    <row r="51" spans="1:13" ht="12.75">
      <c r="A51" s="70" t="str">
        <f>Protokolas!A100</f>
        <v>Kazlų Rūda</v>
      </c>
      <c r="B51" s="97" t="str">
        <f>Protokolas!B100</f>
        <v>Rūta Bridžiūtė</v>
      </c>
      <c r="C51" s="297">
        <f>Protokolas!C100</f>
        <v>0</v>
      </c>
      <c r="D51" s="71">
        <f>Protokolas!D100</f>
        <v>9.38</v>
      </c>
      <c r="E51" s="70">
        <f>Protokolas!E100</f>
        <v>66</v>
      </c>
      <c r="F51" s="70">
        <f>Protokolas!F100</f>
        <v>375</v>
      </c>
      <c r="G51" s="70">
        <f>Protokolas!G100</f>
        <v>48</v>
      </c>
      <c r="H51" s="70"/>
      <c r="I51" s="70"/>
      <c r="J51" s="72"/>
      <c r="K51" s="70"/>
      <c r="L51" s="70">
        <f t="shared" si="1"/>
        <v>114</v>
      </c>
      <c r="M51" s="74"/>
    </row>
    <row r="52" spans="1:13" ht="12.75">
      <c r="A52" s="70">
        <f>Protokolas!A101</f>
        <v>0</v>
      </c>
      <c r="B52" s="97" t="str">
        <f>Protokolas!B101</f>
        <v>Agnė Babravičiūtė</v>
      </c>
      <c r="C52" s="297">
        <f>Protokolas!C101</f>
        <v>0</v>
      </c>
      <c r="D52" s="71">
        <f>Protokolas!D101</f>
        <v>10.27</v>
      </c>
      <c r="E52" s="70">
        <f>Protokolas!E101</f>
        <v>41</v>
      </c>
      <c r="F52" s="70">
        <f>Protokolas!F101</f>
        <v>326</v>
      </c>
      <c r="G52" s="70">
        <f>Protokolas!G101</f>
        <v>32</v>
      </c>
      <c r="H52" s="70"/>
      <c r="I52" s="70"/>
      <c r="J52" s="72"/>
      <c r="K52" s="70"/>
      <c r="L52" s="70">
        <f t="shared" si="1"/>
        <v>73</v>
      </c>
      <c r="M52" s="70"/>
    </row>
    <row r="53" spans="1:13" ht="12.75">
      <c r="A53" s="70">
        <f>Protokolas!A102</f>
        <v>0</v>
      </c>
      <c r="B53" s="97" t="str">
        <f>Protokolas!B102</f>
        <v>Monika Garkauskaitė</v>
      </c>
      <c r="C53" s="297">
        <f>Protokolas!C102</f>
        <v>0</v>
      </c>
      <c r="D53" s="71">
        <f>Protokolas!D102</f>
        <v>9.01</v>
      </c>
      <c r="E53" s="70">
        <f>Protokolas!E102</f>
        <v>75</v>
      </c>
      <c r="F53" s="70">
        <f>Protokolas!F102</f>
        <v>395</v>
      </c>
      <c r="G53" s="70">
        <f>Protokolas!G102</f>
        <v>55</v>
      </c>
      <c r="H53" s="70"/>
      <c r="I53" s="70"/>
      <c r="J53" s="72"/>
      <c r="K53" s="70"/>
      <c r="L53" s="70">
        <f t="shared" si="1"/>
        <v>130</v>
      </c>
      <c r="M53" s="70"/>
    </row>
    <row r="54" spans="1:13" ht="12.75">
      <c r="A54" s="70">
        <f>Protokolas!A103</f>
        <v>0</v>
      </c>
      <c r="B54" s="97" t="str">
        <f>Protokolas!B103</f>
        <v>Brigita Karčiauskaitė</v>
      </c>
      <c r="C54" s="297">
        <f>Protokolas!C103</f>
        <v>0</v>
      </c>
      <c r="D54" s="71">
        <f>Protokolas!D103</f>
        <v>9.73</v>
      </c>
      <c r="E54" s="70">
        <f>Protokolas!E103</f>
        <v>54</v>
      </c>
      <c r="F54" s="70">
        <f>Protokolas!F103</f>
        <v>360</v>
      </c>
      <c r="G54" s="70">
        <f>Protokolas!G103</f>
        <v>43</v>
      </c>
      <c r="H54" s="70"/>
      <c r="I54" s="70"/>
      <c r="J54" s="72"/>
      <c r="K54" s="70"/>
      <c r="L54" s="70">
        <f t="shared" si="1"/>
        <v>97</v>
      </c>
      <c r="M54" s="74"/>
    </row>
    <row r="55" spans="1:13" ht="12.75">
      <c r="A55" s="70">
        <f>Protokolas!A104</f>
        <v>0</v>
      </c>
      <c r="B55" s="97" t="str">
        <f>Protokolas!B104</f>
        <v>Simona Juozaitytė</v>
      </c>
      <c r="C55" s="297">
        <f>Protokolas!C104</f>
        <v>0</v>
      </c>
      <c r="D55" s="71">
        <f>Protokolas!D104</f>
        <v>9.45</v>
      </c>
      <c r="E55" s="70">
        <f>Protokolas!E104</f>
        <v>63</v>
      </c>
      <c r="F55" s="70">
        <f>Protokolas!F104</f>
        <v>348</v>
      </c>
      <c r="G55" s="70">
        <f>Protokolas!G104</f>
        <v>39</v>
      </c>
      <c r="H55" s="70"/>
      <c r="I55" s="70"/>
      <c r="J55" s="72"/>
      <c r="K55" s="70"/>
      <c r="L55" s="70">
        <f t="shared" si="1"/>
        <v>102</v>
      </c>
      <c r="M55" s="70"/>
    </row>
    <row r="56" spans="1:13" ht="12.75">
      <c r="A56" s="70">
        <f>Protokolas!A105</f>
        <v>0</v>
      </c>
      <c r="B56" s="97" t="str">
        <f>Protokolas!B105</f>
        <v>Lauryna Tamkvaitytė</v>
      </c>
      <c r="C56" s="297">
        <f>Protokolas!C105</f>
        <v>0</v>
      </c>
      <c r="D56" s="71">
        <f>Protokolas!D105</f>
        <v>9.61</v>
      </c>
      <c r="E56" s="70">
        <f>Protokolas!E105</f>
        <v>57</v>
      </c>
      <c r="F56" s="70">
        <f>Protokolas!F105</f>
        <v>347</v>
      </c>
      <c r="G56" s="70">
        <f>Protokolas!G105</f>
        <v>39</v>
      </c>
      <c r="H56" s="73"/>
      <c r="I56" s="70"/>
      <c r="J56" s="72"/>
      <c r="K56" s="70"/>
      <c r="L56" s="70">
        <f t="shared" si="1"/>
        <v>96</v>
      </c>
      <c r="M56" s="70"/>
    </row>
    <row r="57" spans="1:13" ht="12.75">
      <c r="A57" s="70" t="str">
        <f>Protokolas!A117</f>
        <v>Prienai</v>
      </c>
      <c r="B57" s="97" t="str">
        <f>Protokolas!B117</f>
        <v>Agnė Bieliauskaitė</v>
      </c>
      <c r="C57" s="297">
        <f>Protokolas!C117</f>
        <v>0</v>
      </c>
      <c r="D57" s="71">
        <f>Protokolas!D117</f>
        <v>10.02</v>
      </c>
      <c r="E57" s="70">
        <f>Protokolas!E117</f>
        <v>46</v>
      </c>
      <c r="F57" s="70">
        <f>Protokolas!F117</f>
        <v>304</v>
      </c>
      <c r="G57" s="70">
        <f>Protokolas!G117</f>
        <v>24</v>
      </c>
      <c r="H57" s="73"/>
      <c r="I57" s="70"/>
      <c r="J57" s="72"/>
      <c r="K57" s="70"/>
      <c r="L57" s="70">
        <f t="shared" si="1"/>
        <v>70</v>
      </c>
      <c r="M57" s="74"/>
    </row>
    <row r="58" spans="1:13" ht="12.75">
      <c r="A58" s="70">
        <f>Protokolas!A118</f>
        <v>0</v>
      </c>
      <c r="B58" s="97" t="str">
        <f>Protokolas!B118</f>
        <v>Neringa Saulevičiūtė</v>
      </c>
      <c r="C58" s="297">
        <f>Protokolas!C118</f>
        <v>0</v>
      </c>
      <c r="D58" s="71">
        <f>Protokolas!D118</f>
        <v>9.38</v>
      </c>
      <c r="E58" s="70">
        <f>Protokolas!E118</f>
        <v>66</v>
      </c>
      <c r="F58" s="70">
        <f>Protokolas!F118</f>
        <v>347</v>
      </c>
      <c r="G58" s="70">
        <f>Protokolas!G118</f>
        <v>39</v>
      </c>
      <c r="H58" s="70"/>
      <c r="I58" s="70"/>
      <c r="J58" s="72"/>
      <c r="K58" s="70"/>
      <c r="L58" s="70">
        <f t="shared" si="1"/>
        <v>105</v>
      </c>
      <c r="M58" s="70"/>
    </row>
    <row r="59" spans="1:13" ht="12.75">
      <c r="A59" s="70">
        <f>Protokolas!A119</f>
        <v>0</v>
      </c>
      <c r="B59" s="97" t="str">
        <f>Protokolas!B119</f>
        <v>Živilė Randamanskaitė</v>
      </c>
      <c r="C59" s="297">
        <f>Protokolas!C119</f>
        <v>0</v>
      </c>
      <c r="D59" s="71">
        <f>Protokolas!D119</f>
        <v>9.59</v>
      </c>
      <c r="E59" s="70">
        <f>Protokolas!E119</f>
        <v>60</v>
      </c>
      <c r="F59" s="70">
        <f>Protokolas!F119</f>
        <v>362</v>
      </c>
      <c r="G59" s="70">
        <f>Protokolas!G119</f>
        <v>44</v>
      </c>
      <c r="H59" s="73"/>
      <c r="I59" s="70"/>
      <c r="J59" s="72"/>
      <c r="K59" s="70"/>
      <c r="L59" s="70">
        <f t="shared" si="1"/>
        <v>104</v>
      </c>
      <c r="M59" s="70"/>
    </row>
    <row r="60" spans="1:13" ht="12.75">
      <c r="A60" s="70">
        <f>Protokolas!A120</f>
        <v>0</v>
      </c>
      <c r="B60" s="97" t="str">
        <f>Protokolas!B120</f>
        <v>Sigita Liutvinskaitė</v>
      </c>
      <c r="C60" s="297">
        <f>Protokolas!C120</f>
        <v>0</v>
      </c>
      <c r="D60" s="71">
        <f>Protokolas!D120</f>
        <v>10.03</v>
      </c>
      <c r="E60" s="70">
        <f>Protokolas!E120</f>
        <v>46</v>
      </c>
      <c r="F60" s="70">
        <f>Protokolas!F120</f>
        <v>255</v>
      </c>
      <c r="G60" s="70">
        <f>Protokolas!G120</f>
        <v>8</v>
      </c>
      <c r="H60" s="70"/>
      <c r="I60" s="70"/>
      <c r="J60" s="72"/>
      <c r="K60" s="70"/>
      <c r="L60" s="70">
        <f t="shared" si="1"/>
        <v>54</v>
      </c>
      <c r="M60" s="74"/>
    </row>
    <row r="61" spans="1:13" ht="12.75">
      <c r="A61" s="70">
        <f>Protokolas!A121</f>
        <v>0</v>
      </c>
      <c r="B61" s="97" t="str">
        <f>Protokolas!B121</f>
        <v>Gintarė Lipkevičiūtė</v>
      </c>
      <c r="C61" s="298">
        <f>Protokolas!C121</f>
        <v>0</v>
      </c>
      <c r="D61" s="71">
        <f>Protokolas!D121</f>
        <v>9.53</v>
      </c>
      <c r="E61" s="70">
        <f>Protokolas!E121</f>
        <v>60</v>
      </c>
      <c r="F61" s="70">
        <f>Protokolas!F121</f>
        <v>316</v>
      </c>
      <c r="G61" s="70">
        <f>Protokolas!G121</f>
        <v>28</v>
      </c>
      <c r="H61" s="70"/>
      <c r="I61" s="70"/>
      <c r="J61" s="72"/>
      <c r="K61" s="70"/>
      <c r="L61" s="70">
        <f t="shared" si="1"/>
        <v>88</v>
      </c>
      <c r="M61" s="70"/>
    </row>
    <row r="62" spans="1:13" ht="12.75">
      <c r="A62" s="70">
        <f>Protokolas!A122</f>
        <v>0</v>
      </c>
      <c r="B62" s="97" t="str">
        <f>Protokolas!B122</f>
        <v>Lina Karpavičiūtė</v>
      </c>
      <c r="C62" s="297">
        <f>Protokolas!C122</f>
        <v>0</v>
      </c>
      <c r="D62" s="71">
        <f>Protokolas!D122</f>
        <v>9.79</v>
      </c>
      <c r="E62" s="70">
        <f>Protokolas!E122</f>
        <v>54</v>
      </c>
      <c r="F62" s="70">
        <f>Protokolas!F122</f>
        <v>400</v>
      </c>
      <c r="G62" s="70">
        <f>Protokolas!G122</f>
        <v>56</v>
      </c>
      <c r="H62" s="70"/>
      <c r="I62" s="70"/>
      <c r="J62" s="72"/>
      <c r="K62" s="70"/>
      <c r="L62" s="70">
        <f t="shared" si="1"/>
        <v>110</v>
      </c>
      <c r="M62" s="70"/>
    </row>
    <row r="63" spans="1:13" ht="12.75">
      <c r="A63" s="70" t="str">
        <f>Protokolas!A130</f>
        <v>Tauragė</v>
      </c>
      <c r="B63" s="97" t="str">
        <f>Protokolas!B130</f>
        <v>Kamilė Kasparavičiūtė</v>
      </c>
      <c r="C63" s="297">
        <f>Protokolas!C130</f>
        <v>0</v>
      </c>
      <c r="D63" s="71">
        <f>Protokolas!D130</f>
        <v>9.72</v>
      </c>
      <c r="E63" s="70">
        <f>Protokolas!E130</f>
        <v>54</v>
      </c>
      <c r="F63" s="70">
        <f>Protokolas!F130</f>
        <v>378</v>
      </c>
      <c r="G63" s="70">
        <f>Protokolas!G130</f>
        <v>49</v>
      </c>
      <c r="H63" s="73"/>
      <c r="I63" s="70"/>
      <c r="J63" s="72"/>
      <c r="K63" s="70"/>
      <c r="L63" s="70">
        <f t="shared" si="1"/>
        <v>103</v>
      </c>
      <c r="M63" s="74"/>
    </row>
    <row r="64" spans="1:13" ht="12.75">
      <c r="A64" s="70">
        <f>Protokolas!A131</f>
        <v>0</v>
      </c>
      <c r="B64" s="97" t="str">
        <f>Protokolas!B131</f>
        <v>Ieva Sakalauskaitė</v>
      </c>
      <c r="C64" s="297">
        <f>Protokolas!C131</f>
        <v>0</v>
      </c>
      <c r="D64" s="71">
        <f>Protokolas!D131</f>
        <v>8.08</v>
      </c>
      <c r="E64" s="70">
        <f>Protokolas!E131</f>
        <v>111</v>
      </c>
      <c r="F64" s="70">
        <f>Protokolas!F131</f>
        <v>471</v>
      </c>
      <c r="G64" s="70">
        <f>Protokolas!G131</f>
        <v>80</v>
      </c>
      <c r="H64" s="73"/>
      <c r="I64" s="70"/>
      <c r="J64" s="72"/>
      <c r="K64" s="70"/>
      <c r="L64" s="70">
        <f t="shared" si="1"/>
        <v>191</v>
      </c>
      <c r="M64" s="70"/>
    </row>
    <row r="65" spans="1:13" ht="12.75">
      <c r="A65" s="70">
        <f>Protokolas!A132</f>
        <v>0</v>
      </c>
      <c r="B65" s="97" t="str">
        <f>Protokolas!B132</f>
        <v>Dovilė Baužaitė</v>
      </c>
      <c r="C65" s="297">
        <f>Protokolas!C132</f>
        <v>0</v>
      </c>
      <c r="D65" s="71">
        <f>Protokolas!D132</f>
        <v>8.91</v>
      </c>
      <c r="E65" s="70">
        <f>Protokolas!E132</f>
        <v>78</v>
      </c>
      <c r="F65" s="70">
        <f>Protokolas!F132</f>
        <v>379</v>
      </c>
      <c r="G65" s="70">
        <f>Protokolas!G132</f>
        <v>49</v>
      </c>
      <c r="H65" s="70"/>
      <c r="I65" s="70"/>
      <c r="J65" s="72"/>
      <c r="K65" s="70"/>
      <c r="L65" s="70">
        <f t="shared" si="1"/>
        <v>127</v>
      </c>
      <c r="M65" s="70"/>
    </row>
    <row r="66" spans="1:13" ht="12.75">
      <c r="A66" s="70">
        <f>Protokolas!A133</f>
        <v>0</v>
      </c>
      <c r="B66" s="97" t="str">
        <f>Protokolas!B133</f>
        <v>Justina Vazinskaitė</v>
      </c>
      <c r="C66" s="298">
        <f>Protokolas!C133</f>
        <v>0</v>
      </c>
      <c r="D66" s="71">
        <f>Protokolas!D133</f>
        <v>9.38</v>
      </c>
      <c r="E66" s="70">
        <f>Protokolas!E133</f>
        <v>66</v>
      </c>
      <c r="F66" s="70">
        <f>Protokolas!F133</f>
        <v>404</v>
      </c>
      <c r="G66" s="70">
        <f>Protokolas!G133</f>
        <v>58</v>
      </c>
      <c r="H66" s="70"/>
      <c r="I66" s="70"/>
      <c r="J66" s="72"/>
      <c r="K66" s="70"/>
      <c r="L66" s="70">
        <f t="shared" si="1"/>
        <v>124</v>
      </c>
      <c r="M66" s="74"/>
    </row>
    <row r="67" spans="1:13" ht="12.75">
      <c r="A67" s="70">
        <f>Protokolas!A134</f>
        <v>0</v>
      </c>
      <c r="B67" s="97" t="str">
        <f>Protokolas!B134</f>
        <v>Erika Arniulytė</v>
      </c>
      <c r="C67" s="297">
        <f>Protokolas!C134</f>
        <v>0</v>
      </c>
      <c r="D67" s="71">
        <f>Protokolas!D134</f>
        <v>9.07</v>
      </c>
      <c r="E67" s="70">
        <f>Protokolas!E134</f>
        <v>75</v>
      </c>
      <c r="F67" s="70">
        <f>Protokolas!F134</f>
        <v>392</v>
      </c>
      <c r="G67" s="70">
        <f>Protokolas!G134</f>
        <v>54</v>
      </c>
      <c r="H67" s="73"/>
      <c r="I67" s="70"/>
      <c r="J67" s="72"/>
      <c r="K67" s="70"/>
      <c r="L67" s="70">
        <f t="shared" si="1"/>
        <v>129</v>
      </c>
      <c r="M67" s="70"/>
    </row>
    <row r="68" spans="1:13" ht="12.75">
      <c r="A68" s="70">
        <f>Protokolas!A135</f>
        <v>0</v>
      </c>
      <c r="B68" s="97" t="str">
        <f>Protokolas!B135</f>
        <v>Julija Šimkutė</v>
      </c>
      <c r="C68" s="297">
        <f>Protokolas!C135</f>
        <v>0</v>
      </c>
      <c r="D68" s="71">
        <f>Protokolas!D135</f>
        <v>9.91</v>
      </c>
      <c r="E68" s="70">
        <f>Protokolas!E135</f>
        <v>49</v>
      </c>
      <c r="F68" s="70">
        <f>Protokolas!F135</f>
        <v>346</v>
      </c>
      <c r="G68" s="70">
        <f>Protokolas!G135</f>
        <v>38</v>
      </c>
      <c r="H68" s="70"/>
      <c r="I68" s="70"/>
      <c r="J68" s="72"/>
      <c r="K68" s="70"/>
      <c r="L68" s="70">
        <f t="shared" si="1"/>
        <v>87</v>
      </c>
      <c r="M68" s="70"/>
    </row>
    <row r="69" spans="1:13" ht="12.75">
      <c r="A69" s="70" t="str">
        <f>Protokolas!A145</f>
        <v>Ariogala</v>
      </c>
      <c r="B69" s="97" t="str">
        <f>Protokolas!B145</f>
        <v>Justė Valavičiūtė</v>
      </c>
      <c r="C69" s="297">
        <f>Protokolas!C145</f>
        <v>0</v>
      </c>
      <c r="D69" s="71">
        <f>Protokolas!D145</f>
        <v>8.56</v>
      </c>
      <c r="E69" s="70">
        <f>Protokolas!E145</f>
        <v>92</v>
      </c>
      <c r="F69" s="70">
        <f>Protokolas!F145</f>
        <v>450</v>
      </c>
      <c r="G69" s="70">
        <f>Protokolas!G145</f>
        <v>73</v>
      </c>
      <c r="H69" s="70"/>
      <c r="I69" s="70"/>
      <c r="J69" s="72"/>
      <c r="K69" s="70"/>
      <c r="L69" s="70">
        <f t="shared" si="1"/>
        <v>165</v>
      </c>
      <c r="M69" s="74"/>
    </row>
    <row r="70" spans="1:13" ht="12.75">
      <c r="A70" s="70">
        <f>Protokolas!A146</f>
        <v>0</v>
      </c>
      <c r="B70" s="97" t="str">
        <f>Protokolas!B146</f>
        <v>Gintarė Masaitytė</v>
      </c>
      <c r="C70" s="297">
        <f>Protokolas!C146</f>
        <v>0</v>
      </c>
      <c r="D70" s="71">
        <f>Protokolas!D146</f>
        <v>9.17</v>
      </c>
      <c r="E70" s="70">
        <f>Protokolas!E146</f>
        <v>72</v>
      </c>
      <c r="F70" s="70">
        <f>Protokolas!F146</f>
        <v>356</v>
      </c>
      <c r="G70" s="70">
        <f>Protokolas!G146</f>
        <v>42</v>
      </c>
      <c r="H70" s="73"/>
      <c r="I70" s="70"/>
      <c r="J70" s="72"/>
      <c r="K70" s="70"/>
      <c r="L70" s="70">
        <f t="shared" si="1"/>
        <v>114</v>
      </c>
      <c r="M70" s="70"/>
    </row>
    <row r="71" spans="1:13" ht="12.75">
      <c r="A71" s="70">
        <f>Protokolas!A147</f>
        <v>0</v>
      </c>
      <c r="B71" s="97" t="str">
        <f>Protokolas!B147</f>
        <v>Kornelija Rimkutė</v>
      </c>
      <c r="C71" s="297">
        <f>Protokolas!C147</f>
        <v>0</v>
      </c>
      <c r="D71" s="71">
        <f>Protokolas!D147</f>
        <v>8.91</v>
      </c>
      <c r="E71" s="70">
        <f>Protokolas!E147</f>
        <v>78</v>
      </c>
      <c r="F71" s="70">
        <f>Protokolas!F147</f>
        <v>425</v>
      </c>
      <c r="G71" s="70">
        <f>Protokolas!G147</f>
        <v>65</v>
      </c>
      <c r="H71" s="73"/>
      <c r="I71" s="70"/>
      <c r="J71" s="72"/>
      <c r="K71" s="70"/>
      <c r="L71" s="70">
        <f t="shared" si="1"/>
        <v>143</v>
      </c>
      <c r="M71" s="70"/>
    </row>
    <row r="72" spans="1:13" ht="12.75">
      <c r="A72" s="70">
        <f>Protokolas!A148</f>
        <v>0</v>
      </c>
      <c r="B72" s="97" t="str">
        <f>Protokolas!B148</f>
        <v>Austėja Venslauskaitė</v>
      </c>
      <c r="C72" s="298">
        <f>Protokolas!C148</f>
        <v>0</v>
      </c>
      <c r="D72" s="71">
        <f>Protokolas!D148</f>
        <v>8.78</v>
      </c>
      <c r="E72" s="70">
        <f>Protokolas!E148</f>
        <v>85</v>
      </c>
      <c r="F72" s="70">
        <f>Protokolas!F148</f>
        <v>355</v>
      </c>
      <c r="G72" s="70">
        <f>Protokolas!G148</f>
        <v>41</v>
      </c>
      <c r="H72" s="70"/>
      <c r="I72" s="70"/>
      <c r="J72" s="72"/>
      <c r="K72" s="70"/>
      <c r="L72" s="70">
        <f t="shared" si="1"/>
        <v>126</v>
      </c>
      <c r="M72" s="74"/>
    </row>
    <row r="73" spans="1:13" ht="12.75">
      <c r="A73" s="70">
        <f>Protokolas!A149</f>
        <v>0</v>
      </c>
      <c r="B73" s="97" t="str">
        <f>Protokolas!B149</f>
        <v>Justė Venckutė</v>
      </c>
      <c r="C73" s="297">
        <f>Protokolas!C149</f>
        <v>0</v>
      </c>
      <c r="D73" s="71">
        <f>Protokolas!D149</f>
        <v>9.01</v>
      </c>
      <c r="E73" s="70">
        <f>Protokolas!E149</f>
        <v>75</v>
      </c>
      <c r="F73" s="70">
        <f>Protokolas!F149</f>
        <v>383</v>
      </c>
      <c r="G73" s="70">
        <f>Protokolas!G149</f>
        <v>51</v>
      </c>
      <c r="H73" s="70"/>
      <c r="I73" s="70"/>
      <c r="J73" s="72"/>
      <c r="K73" s="70"/>
      <c r="L73" s="70">
        <f aca="true" t="shared" si="2" ref="L73:L104">SUM(E73,G73)</f>
        <v>126</v>
      </c>
      <c r="M73" s="70"/>
    </row>
    <row r="74" spans="1:13" ht="12.75">
      <c r="A74" s="70">
        <f>Protokolas!A150</f>
        <v>0</v>
      </c>
      <c r="B74" s="97" t="str">
        <f>Protokolas!B150</f>
        <v>Monika Siautilaitė</v>
      </c>
      <c r="C74" s="297">
        <f>Protokolas!C150</f>
        <v>0</v>
      </c>
      <c r="D74" s="71">
        <f>Protokolas!D150</f>
        <v>8.18</v>
      </c>
      <c r="E74" s="70">
        <f>Protokolas!E150</f>
        <v>107</v>
      </c>
      <c r="F74" s="70">
        <f>Protokolas!F150</f>
        <v>412</v>
      </c>
      <c r="G74" s="70">
        <f>Protokolas!G150</f>
        <v>60</v>
      </c>
      <c r="H74" s="70"/>
      <c r="I74" s="70"/>
      <c r="J74" s="72"/>
      <c r="K74" s="70"/>
      <c r="L74" s="70">
        <f t="shared" si="2"/>
        <v>167</v>
      </c>
      <c r="M74" s="70"/>
    </row>
    <row r="75" spans="1:13" ht="12.75">
      <c r="A75" s="70">
        <f>Protokolas!A158</f>
        <v>0</v>
      </c>
      <c r="B75" s="97">
        <f>Protokolas!B158</f>
        <v>0</v>
      </c>
      <c r="C75" s="297">
        <f>Protokolas!C158</f>
        <v>0</v>
      </c>
      <c r="D75" s="71">
        <f>Protokolas!D158</f>
        <v>0</v>
      </c>
      <c r="E75" s="70" t="e">
        <f>Protokolas!E158</f>
        <v>#N/A</v>
      </c>
      <c r="F75" s="70">
        <f>Protokolas!F158</f>
        <v>0</v>
      </c>
      <c r="G75" s="70" t="e">
        <f>Protokolas!G158</f>
        <v>#N/A</v>
      </c>
      <c r="H75" s="70"/>
      <c r="I75" s="70"/>
      <c r="J75" s="72"/>
      <c r="K75" s="70"/>
      <c r="L75" s="70" t="e">
        <f t="shared" si="2"/>
        <v>#N/A</v>
      </c>
      <c r="M75" s="74"/>
    </row>
    <row r="76" spans="1:13" ht="12.75">
      <c r="A76" s="70">
        <f>Protokolas!A159</f>
        <v>0</v>
      </c>
      <c r="B76" s="97">
        <f>Protokolas!B159</f>
        <v>0</v>
      </c>
      <c r="C76" s="297">
        <f>Protokolas!C159</f>
        <v>0</v>
      </c>
      <c r="D76" s="71">
        <f>Protokolas!D159</f>
        <v>0</v>
      </c>
      <c r="E76" s="70" t="e">
        <f>Protokolas!E159</f>
        <v>#N/A</v>
      </c>
      <c r="F76" s="70">
        <f>Protokolas!F159</f>
        <v>0</v>
      </c>
      <c r="G76" s="70" t="e">
        <f>Protokolas!G159</f>
        <v>#N/A</v>
      </c>
      <c r="H76" s="73"/>
      <c r="I76" s="70"/>
      <c r="J76" s="72"/>
      <c r="K76" s="70"/>
      <c r="L76" s="70" t="e">
        <f t="shared" si="2"/>
        <v>#N/A</v>
      </c>
      <c r="M76" s="70"/>
    </row>
    <row r="77" spans="1:13" ht="12.75">
      <c r="A77" s="70">
        <f>Protokolas!A160</f>
        <v>0</v>
      </c>
      <c r="B77" s="97">
        <f>Protokolas!B160</f>
        <v>0</v>
      </c>
      <c r="C77" s="297">
        <f>Protokolas!C160</f>
        <v>0</v>
      </c>
      <c r="D77" s="71">
        <f>Protokolas!D160</f>
        <v>0</v>
      </c>
      <c r="E77" s="70" t="e">
        <f>Protokolas!E160</f>
        <v>#N/A</v>
      </c>
      <c r="F77" s="70">
        <f>Protokolas!F160</f>
        <v>0</v>
      </c>
      <c r="G77" s="70" t="e">
        <f>Protokolas!G160</f>
        <v>#N/A</v>
      </c>
      <c r="H77" s="73"/>
      <c r="I77" s="70"/>
      <c r="J77" s="72"/>
      <c r="K77" s="70"/>
      <c r="L77" s="70" t="e">
        <f t="shared" si="2"/>
        <v>#N/A</v>
      </c>
      <c r="M77" s="70">
        <v>69</v>
      </c>
    </row>
    <row r="78" spans="1:13" ht="12.75">
      <c r="A78" s="70">
        <f>Protokolas!A161</f>
        <v>0</v>
      </c>
      <c r="B78" s="97">
        <f>Protokolas!B161</f>
        <v>0</v>
      </c>
      <c r="C78" s="298">
        <f>Protokolas!C161</f>
        <v>0</v>
      </c>
      <c r="D78" s="71">
        <f>Protokolas!D161</f>
        <v>0</v>
      </c>
      <c r="E78" s="70" t="e">
        <f>Protokolas!E161</f>
        <v>#N/A</v>
      </c>
      <c r="F78" s="70">
        <f>Protokolas!F161</f>
        <v>0</v>
      </c>
      <c r="G78" s="70" t="e">
        <f>Protokolas!G161</f>
        <v>#N/A</v>
      </c>
      <c r="H78" s="70"/>
      <c r="I78" s="70"/>
      <c r="J78" s="72"/>
      <c r="K78" s="70"/>
      <c r="L78" s="70" t="e">
        <f t="shared" si="2"/>
        <v>#N/A</v>
      </c>
      <c r="M78" s="74">
        <v>70</v>
      </c>
    </row>
    <row r="79" spans="1:13" ht="12.75">
      <c r="A79" s="70">
        <f>Protokolas!A162</f>
        <v>0</v>
      </c>
      <c r="B79" s="97">
        <f>Protokolas!B162</f>
        <v>0</v>
      </c>
      <c r="C79" s="298">
        <f>Protokolas!C162</f>
        <v>0</v>
      </c>
      <c r="D79" s="71">
        <f>Protokolas!D162</f>
        <v>0</v>
      </c>
      <c r="E79" s="70" t="e">
        <f>Protokolas!E162</f>
        <v>#N/A</v>
      </c>
      <c r="F79" s="70">
        <f>Protokolas!F162</f>
        <v>0</v>
      </c>
      <c r="G79" s="70" t="e">
        <f>Protokolas!G162</f>
        <v>#N/A</v>
      </c>
      <c r="H79" s="70"/>
      <c r="I79" s="70"/>
      <c r="J79" s="72"/>
      <c r="K79" s="70"/>
      <c r="L79" s="70" t="e">
        <f t="shared" si="2"/>
        <v>#N/A</v>
      </c>
      <c r="M79" s="70">
        <v>71</v>
      </c>
    </row>
    <row r="80" spans="1:13" ht="12.75">
      <c r="A80" s="70">
        <f>Protokolas!A163</f>
        <v>0</v>
      </c>
      <c r="B80" s="97">
        <f>Protokolas!B163</f>
        <v>0</v>
      </c>
      <c r="C80" s="298">
        <f>Protokolas!C163</f>
        <v>0</v>
      </c>
      <c r="D80" s="71">
        <f>Protokolas!D163</f>
        <v>0</v>
      </c>
      <c r="E80" s="70" t="e">
        <f>Protokolas!E163</f>
        <v>#N/A</v>
      </c>
      <c r="F80" s="70">
        <f>Protokolas!F163</f>
        <v>0</v>
      </c>
      <c r="G80" s="70" t="e">
        <f>Protokolas!G163</f>
        <v>#N/A</v>
      </c>
      <c r="H80" s="70"/>
      <c r="I80" s="70"/>
      <c r="J80" s="72"/>
      <c r="K80" s="70"/>
      <c r="L80" s="70" t="e">
        <f t="shared" si="2"/>
        <v>#N/A</v>
      </c>
      <c r="M80" s="70">
        <v>72</v>
      </c>
    </row>
    <row r="81" spans="1:13" ht="12.75">
      <c r="A81" s="70">
        <f>Protokolas!A171</f>
        <v>0</v>
      </c>
      <c r="B81" s="97">
        <f>Protokolas!B171</f>
        <v>0</v>
      </c>
      <c r="C81" s="298">
        <f>Protokolas!C171</f>
        <v>0</v>
      </c>
      <c r="D81" s="71">
        <f>Protokolas!D171</f>
        <v>0</v>
      </c>
      <c r="E81" s="70" t="e">
        <f>Protokolas!E171</f>
        <v>#N/A</v>
      </c>
      <c r="F81" s="70">
        <f>Protokolas!F171</f>
        <v>0</v>
      </c>
      <c r="G81" s="70" t="e">
        <f>Protokolas!G171</f>
        <v>#N/A</v>
      </c>
      <c r="H81" s="70"/>
      <c r="I81" s="70"/>
      <c r="J81" s="72"/>
      <c r="K81" s="70"/>
      <c r="L81" s="70" t="e">
        <f t="shared" si="2"/>
        <v>#N/A</v>
      </c>
      <c r="M81" s="74">
        <v>73</v>
      </c>
    </row>
    <row r="82" spans="1:13" ht="12.75">
      <c r="A82" s="70">
        <f>Protokolas!A172</f>
        <v>0</v>
      </c>
      <c r="B82" s="97">
        <f>Protokolas!B172</f>
        <v>0</v>
      </c>
      <c r="C82" s="298">
        <f>Protokolas!C172</f>
        <v>0</v>
      </c>
      <c r="D82" s="71">
        <f>Protokolas!D172</f>
        <v>0</v>
      </c>
      <c r="E82" s="70" t="e">
        <f>Protokolas!E172</f>
        <v>#N/A</v>
      </c>
      <c r="F82" s="70">
        <f>Protokolas!F172</f>
        <v>0</v>
      </c>
      <c r="G82" s="70" t="e">
        <f>Protokolas!G172</f>
        <v>#N/A</v>
      </c>
      <c r="H82" s="70"/>
      <c r="I82" s="70"/>
      <c r="J82" s="72"/>
      <c r="K82" s="70"/>
      <c r="L82" s="70" t="e">
        <f t="shared" si="2"/>
        <v>#N/A</v>
      </c>
      <c r="M82" s="70">
        <v>74</v>
      </c>
    </row>
    <row r="83" spans="1:13" ht="12.75">
      <c r="A83" s="70">
        <f>Protokolas!A173</f>
        <v>0</v>
      </c>
      <c r="B83" s="97">
        <f>Protokolas!B173</f>
        <v>0</v>
      </c>
      <c r="C83" s="298">
        <f>Protokolas!C173</f>
        <v>0</v>
      </c>
      <c r="D83" s="71">
        <f>Protokolas!D173</f>
        <v>0</v>
      </c>
      <c r="E83" s="70" t="e">
        <f>Protokolas!E173</f>
        <v>#N/A</v>
      </c>
      <c r="F83" s="70">
        <f>Protokolas!F173</f>
        <v>0</v>
      </c>
      <c r="G83" s="70" t="e">
        <f>Protokolas!G173</f>
        <v>#N/A</v>
      </c>
      <c r="H83" s="70"/>
      <c r="I83" s="70"/>
      <c r="J83" s="72"/>
      <c r="K83" s="70"/>
      <c r="L83" s="70" t="e">
        <f t="shared" si="2"/>
        <v>#N/A</v>
      </c>
      <c r="M83" s="70">
        <v>75</v>
      </c>
    </row>
    <row r="84" spans="1:13" ht="12.75">
      <c r="A84" s="70">
        <f>Protokolas!A174</f>
        <v>0</v>
      </c>
      <c r="B84" s="97">
        <f>Protokolas!B174</f>
        <v>0</v>
      </c>
      <c r="C84" s="297">
        <f>Protokolas!C174</f>
        <v>0</v>
      </c>
      <c r="D84" s="71">
        <f>Protokolas!D174</f>
        <v>0</v>
      </c>
      <c r="E84" s="70" t="e">
        <f>Protokolas!E174</f>
        <v>#N/A</v>
      </c>
      <c r="F84" s="70">
        <f>Protokolas!F174</f>
        <v>0</v>
      </c>
      <c r="G84" s="70" t="e">
        <f>Protokolas!G174</f>
        <v>#N/A</v>
      </c>
      <c r="H84" s="70"/>
      <c r="I84" s="70"/>
      <c r="J84" s="72"/>
      <c r="K84" s="70"/>
      <c r="L84" s="70" t="e">
        <f t="shared" si="2"/>
        <v>#N/A</v>
      </c>
      <c r="M84" s="74">
        <v>76</v>
      </c>
    </row>
    <row r="85" spans="1:13" ht="12.75">
      <c r="A85" s="70">
        <f>Protokolas!A175</f>
        <v>0</v>
      </c>
      <c r="B85" s="97">
        <f>Protokolas!B175</f>
        <v>0</v>
      </c>
      <c r="C85" s="298">
        <f>Protokolas!C175</f>
        <v>0</v>
      </c>
      <c r="D85" s="71">
        <f>Protokolas!D175</f>
        <v>0</v>
      </c>
      <c r="E85" s="70" t="e">
        <f>Protokolas!E175</f>
        <v>#N/A</v>
      </c>
      <c r="F85" s="70">
        <f>Protokolas!F175</f>
        <v>0</v>
      </c>
      <c r="G85" s="70" t="e">
        <f>Protokolas!G175</f>
        <v>#N/A</v>
      </c>
      <c r="H85" s="70"/>
      <c r="I85" s="70"/>
      <c r="J85" s="72"/>
      <c r="K85" s="70"/>
      <c r="L85" s="70" t="e">
        <f t="shared" si="2"/>
        <v>#N/A</v>
      </c>
      <c r="M85" s="70">
        <v>77</v>
      </c>
    </row>
    <row r="86" spans="1:13" ht="12.75">
      <c r="A86" s="70">
        <f>Protokolas!A176</f>
        <v>0</v>
      </c>
      <c r="B86" s="97">
        <f>Protokolas!B176</f>
        <v>0</v>
      </c>
      <c r="C86" s="297">
        <f>Protokolas!C176</f>
        <v>0</v>
      </c>
      <c r="D86" s="71">
        <f>Protokolas!D176</f>
        <v>0</v>
      </c>
      <c r="E86" s="70" t="e">
        <f>Protokolas!E176</f>
        <v>#N/A</v>
      </c>
      <c r="F86" s="70">
        <f>Protokolas!F176</f>
        <v>0</v>
      </c>
      <c r="G86" s="70" t="e">
        <f>Protokolas!G176</f>
        <v>#N/A</v>
      </c>
      <c r="H86" s="70"/>
      <c r="I86" s="70"/>
      <c r="J86" s="72"/>
      <c r="K86" s="70"/>
      <c r="L86" s="70" t="e">
        <f t="shared" si="2"/>
        <v>#N/A</v>
      </c>
      <c r="M86" s="70">
        <v>78</v>
      </c>
    </row>
    <row r="87" spans="1:13" ht="12.75">
      <c r="A87" s="70">
        <f>Protokolas!A184</f>
        <v>0</v>
      </c>
      <c r="B87" s="97">
        <f>Protokolas!B184</f>
        <v>0</v>
      </c>
      <c r="C87" s="297">
        <f>Protokolas!C184</f>
        <v>0</v>
      </c>
      <c r="D87" s="71">
        <f>Protokolas!D184</f>
        <v>0</v>
      </c>
      <c r="E87" s="70" t="e">
        <f>Protokolas!E184</f>
        <v>#N/A</v>
      </c>
      <c r="F87" s="70">
        <f>Protokolas!F184</f>
        <v>0</v>
      </c>
      <c r="G87" s="70" t="e">
        <f>Protokolas!G184</f>
        <v>#N/A</v>
      </c>
      <c r="H87" s="73"/>
      <c r="I87" s="70"/>
      <c r="J87" s="72"/>
      <c r="K87" s="70"/>
      <c r="L87" s="70" t="e">
        <f t="shared" si="2"/>
        <v>#N/A</v>
      </c>
      <c r="M87" s="74">
        <v>79</v>
      </c>
    </row>
    <row r="88" spans="1:13" ht="12.75">
      <c r="A88" s="70">
        <f>Protokolas!A185</f>
        <v>0</v>
      </c>
      <c r="B88" s="97">
        <f>Protokolas!B185</f>
        <v>0</v>
      </c>
      <c r="C88" s="297">
        <f>Protokolas!C185</f>
        <v>0</v>
      </c>
      <c r="D88" s="71">
        <f>Protokolas!D185</f>
        <v>0</v>
      </c>
      <c r="E88" s="70" t="e">
        <f>Protokolas!E185</f>
        <v>#N/A</v>
      </c>
      <c r="F88" s="70">
        <f>Protokolas!F185</f>
        <v>0</v>
      </c>
      <c r="G88" s="70" t="e">
        <f>Protokolas!G185</f>
        <v>#N/A</v>
      </c>
      <c r="H88" s="70"/>
      <c r="I88" s="70"/>
      <c r="J88" s="72"/>
      <c r="K88" s="70"/>
      <c r="L88" s="70" t="e">
        <f t="shared" si="2"/>
        <v>#N/A</v>
      </c>
      <c r="M88" s="70">
        <v>80</v>
      </c>
    </row>
    <row r="89" spans="1:13" ht="12.75">
      <c r="A89" s="70">
        <f>Protokolas!A186</f>
        <v>0</v>
      </c>
      <c r="B89" s="97">
        <f>Protokolas!B186</f>
        <v>0</v>
      </c>
      <c r="C89" s="297">
        <f>Protokolas!C186</f>
        <v>0</v>
      </c>
      <c r="D89" s="71">
        <f>Protokolas!D186</f>
        <v>0</v>
      </c>
      <c r="E89" s="70" t="e">
        <f>Protokolas!E186</f>
        <v>#N/A</v>
      </c>
      <c r="F89" s="70">
        <f>Protokolas!F186</f>
        <v>0</v>
      </c>
      <c r="G89" s="70" t="e">
        <f>Protokolas!G186</f>
        <v>#N/A</v>
      </c>
      <c r="H89" s="70"/>
      <c r="I89" s="70"/>
      <c r="J89" s="72"/>
      <c r="K89" s="70"/>
      <c r="L89" s="70" t="e">
        <f t="shared" si="2"/>
        <v>#N/A</v>
      </c>
      <c r="M89" s="70">
        <v>81</v>
      </c>
    </row>
    <row r="90" spans="1:13" ht="12.75">
      <c r="A90" s="70">
        <f>Protokolas!A187</f>
        <v>0</v>
      </c>
      <c r="B90" s="97">
        <f>Protokolas!B187</f>
        <v>0</v>
      </c>
      <c r="C90" s="298">
        <f>Protokolas!C187</f>
        <v>0</v>
      </c>
      <c r="D90" s="71">
        <f>Protokolas!D187</f>
        <v>0</v>
      </c>
      <c r="E90" s="70" t="e">
        <f>Protokolas!E187</f>
        <v>#N/A</v>
      </c>
      <c r="F90" s="70">
        <f>Protokolas!F187</f>
        <v>0</v>
      </c>
      <c r="G90" s="70" t="e">
        <f>Protokolas!G187</f>
        <v>#N/A</v>
      </c>
      <c r="H90" s="70"/>
      <c r="I90" s="70"/>
      <c r="J90" s="72"/>
      <c r="K90" s="70"/>
      <c r="L90" s="70" t="e">
        <f t="shared" si="2"/>
        <v>#N/A</v>
      </c>
      <c r="M90" s="74">
        <v>82</v>
      </c>
    </row>
    <row r="91" spans="1:13" ht="12.75">
      <c r="A91" s="70">
        <f>Protokolas!A188</f>
        <v>0</v>
      </c>
      <c r="B91" s="97">
        <f>Protokolas!B188</f>
        <v>0</v>
      </c>
      <c r="C91" s="297">
        <f>Protokolas!C188</f>
        <v>0</v>
      </c>
      <c r="D91" s="71">
        <f>Protokolas!D188</f>
        <v>0</v>
      </c>
      <c r="E91" s="70" t="e">
        <f>Protokolas!E188</f>
        <v>#N/A</v>
      </c>
      <c r="F91" s="70">
        <f>Protokolas!F188</f>
        <v>0</v>
      </c>
      <c r="G91" s="70" t="e">
        <f>Protokolas!G188</f>
        <v>#N/A</v>
      </c>
      <c r="H91" s="70"/>
      <c r="I91" s="70"/>
      <c r="J91" s="72"/>
      <c r="K91" s="70"/>
      <c r="L91" s="70" t="e">
        <f t="shared" si="2"/>
        <v>#N/A</v>
      </c>
      <c r="M91" s="70">
        <v>83</v>
      </c>
    </row>
    <row r="92" spans="1:13" ht="12.75">
      <c r="A92" s="70">
        <f>Protokolas!A189</f>
        <v>0</v>
      </c>
      <c r="B92" s="97">
        <f>Protokolas!B189</f>
        <v>0</v>
      </c>
      <c r="C92" s="298">
        <f>Protokolas!C189</f>
        <v>0</v>
      </c>
      <c r="D92" s="71">
        <f>Protokolas!D189</f>
        <v>0</v>
      </c>
      <c r="E92" s="70" t="e">
        <f>Protokolas!E189</f>
        <v>#N/A</v>
      </c>
      <c r="F92" s="70">
        <f>Protokolas!F189</f>
        <v>0</v>
      </c>
      <c r="G92" s="70" t="e">
        <f>Protokolas!G189</f>
        <v>#N/A</v>
      </c>
      <c r="H92" s="70"/>
      <c r="I92" s="70"/>
      <c r="J92" s="72"/>
      <c r="K92" s="70"/>
      <c r="L92" s="70" t="e">
        <f t="shared" si="2"/>
        <v>#N/A</v>
      </c>
      <c r="M92" s="70">
        <v>84</v>
      </c>
    </row>
    <row r="93" spans="1:13" ht="12.75">
      <c r="A93" s="70">
        <f>Protokolas!A197</f>
        <v>0</v>
      </c>
      <c r="B93" s="97">
        <f>Protokolas!B197</f>
        <v>0</v>
      </c>
      <c r="C93" s="297">
        <f>Protokolas!C197</f>
        <v>0</v>
      </c>
      <c r="D93" s="71">
        <f>Protokolas!D197</f>
        <v>0</v>
      </c>
      <c r="E93" s="70" t="e">
        <f>Protokolas!E197</f>
        <v>#N/A</v>
      </c>
      <c r="F93" s="70">
        <f>Protokolas!F197</f>
        <v>0</v>
      </c>
      <c r="G93" s="70" t="e">
        <f>Protokolas!G197</f>
        <v>#N/A</v>
      </c>
      <c r="H93" s="70"/>
      <c r="I93" s="70"/>
      <c r="J93" s="72"/>
      <c r="K93" s="70"/>
      <c r="L93" s="70" t="e">
        <f t="shared" si="2"/>
        <v>#N/A</v>
      </c>
      <c r="M93" s="74">
        <v>85</v>
      </c>
    </row>
    <row r="94" spans="1:13" ht="12.75">
      <c r="A94" s="70">
        <f>Protokolas!A198</f>
        <v>0</v>
      </c>
      <c r="B94" s="97">
        <f>Protokolas!B198</f>
        <v>0</v>
      </c>
      <c r="C94" s="298">
        <f>Protokolas!C198</f>
        <v>0</v>
      </c>
      <c r="D94" s="71">
        <f>Protokolas!D198</f>
        <v>0</v>
      </c>
      <c r="E94" s="70" t="e">
        <f>Protokolas!E198</f>
        <v>#N/A</v>
      </c>
      <c r="F94" s="70">
        <f>Protokolas!F198</f>
        <v>0</v>
      </c>
      <c r="G94" s="70" t="e">
        <f>Protokolas!G198</f>
        <v>#N/A</v>
      </c>
      <c r="H94" s="70"/>
      <c r="I94" s="70"/>
      <c r="J94" s="72"/>
      <c r="K94" s="70"/>
      <c r="L94" s="70" t="e">
        <f t="shared" si="2"/>
        <v>#N/A</v>
      </c>
      <c r="M94" s="70">
        <v>86</v>
      </c>
    </row>
    <row r="95" spans="1:13" ht="12.75">
      <c r="A95" s="70">
        <f>Protokolas!A199</f>
        <v>0</v>
      </c>
      <c r="B95" s="97">
        <f>Protokolas!B199</f>
        <v>0</v>
      </c>
      <c r="C95" s="298">
        <f>Protokolas!C199</f>
        <v>0</v>
      </c>
      <c r="D95" s="71">
        <f>Protokolas!D199</f>
        <v>0</v>
      </c>
      <c r="E95" s="70" t="e">
        <f>Protokolas!E199</f>
        <v>#N/A</v>
      </c>
      <c r="F95" s="70">
        <f>Protokolas!F199</f>
        <v>0</v>
      </c>
      <c r="G95" s="70" t="e">
        <f>Protokolas!G199</f>
        <v>#N/A</v>
      </c>
      <c r="H95" s="70"/>
      <c r="I95" s="70"/>
      <c r="J95" s="72"/>
      <c r="K95" s="70"/>
      <c r="L95" s="70" t="e">
        <f t="shared" si="2"/>
        <v>#N/A</v>
      </c>
      <c r="M95" s="70">
        <v>87</v>
      </c>
    </row>
    <row r="96" spans="1:13" ht="12.75">
      <c r="A96" s="70">
        <f>Protokolas!A200</f>
        <v>0</v>
      </c>
      <c r="B96" s="97">
        <f>Protokolas!B200</f>
        <v>0</v>
      </c>
      <c r="C96" s="297">
        <f>Protokolas!C200</f>
        <v>0</v>
      </c>
      <c r="D96" s="71">
        <f>Protokolas!D200</f>
        <v>0</v>
      </c>
      <c r="E96" s="70" t="e">
        <f>Protokolas!E200</f>
        <v>#N/A</v>
      </c>
      <c r="F96" s="70">
        <f>Protokolas!F200</f>
        <v>0</v>
      </c>
      <c r="G96" s="70" t="e">
        <f>Protokolas!G200</f>
        <v>#N/A</v>
      </c>
      <c r="H96" s="70"/>
      <c r="I96" s="70"/>
      <c r="J96" s="72"/>
      <c r="K96" s="70"/>
      <c r="L96" s="70" t="e">
        <f t="shared" si="2"/>
        <v>#N/A</v>
      </c>
      <c r="M96" s="74">
        <v>88</v>
      </c>
    </row>
    <row r="97" spans="1:13" ht="12.75">
      <c r="A97" s="70">
        <f>Protokolas!A201</f>
        <v>0</v>
      </c>
      <c r="B97" s="97">
        <f>Protokolas!B201</f>
        <v>0</v>
      </c>
      <c r="C97" s="297">
        <f>Protokolas!C201</f>
        <v>0</v>
      </c>
      <c r="D97" s="71">
        <f>Protokolas!D201</f>
        <v>0</v>
      </c>
      <c r="E97" s="70" t="e">
        <f>Protokolas!E201</f>
        <v>#N/A</v>
      </c>
      <c r="F97" s="70">
        <f>Protokolas!F201</f>
        <v>0</v>
      </c>
      <c r="G97" s="70" t="e">
        <f>Protokolas!G201</f>
        <v>#N/A</v>
      </c>
      <c r="H97" s="70"/>
      <c r="I97" s="70"/>
      <c r="J97" s="72"/>
      <c r="K97" s="70"/>
      <c r="L97" s="70" t="e">
        <f t="shared" si="2"/>
        <v>#N/A</v>
      </c>
      <c r="M97" s="70">
        <v>89</v>
      </c>
    </row>
    <row r="98" spans="1:13" ht="12.75">
      <c r="A98" s="70">
        <f>Protokolas!A202</f>
        <v>0</v>
      </c>
      <c r="B98" s="97">
        <f>Protokolas!B202</f>
        <v>0</v>
      </c>
      <c r="C98" s="297">
        <f>Protokolas!C202</f>
        <v>0</v>
      </c>
      <c r="D98" s="71">
        <f>Protokolas!D202</f>
        <v>0</v>
      </c>
      <c r="E98" s="70" t="e">
        <f>Protokolas!E202</f>
        <v>#N/A</v>
      </c>
      <c r="F98" s="70">
        <f>Protokolas!F202</f>
        <v>0</v>
      </c>
      <c r="G98" s="70" t="e">
        <f>Protokolas!G202</f>
        <v>#N/A</v>
      </c>
      <c r="H98" s="70"/>
      <c r="I98" s="70"/>
      <c r="J98" s="72"/>
      <c r="K98" s="70"/>
      <c r="L98" s="70" t="e">
        <f t="shared" si="2"/>
        <v>#N/A</v>
      </c>
      <c r="M98" s="70">
        <v>90</v>
      </c>
    </row>
    <row r="99" spans="1:13" ht="12.75">
      <c r="A99" s="70">
        <f>Protokolas!A210</f>
        <v>0</v>
      </c>
      <c r="B99" s="97">
        <f>Protokolas!B210</f>
        <v>0</v>
      </c>
      <c r="C99" s="298">
        <f>Protokolas!C210</f>
        <v>0</v>
      </c>
      <c r="D99" s="71">
        <f>Protokolas!D210</f>
        <v>0</v>
      </c>
      <c r="E99" s="70" t="e">
        <f>Protokolas!E210</f>
        <v>#N/A</v>
      </c>
      <c r="F99" s="70">
        <f>Protokolas!F210</f>
        <v>0</v>
      </c>
      <c r="G99" s="70" t="e">
        <f>Protokolas!G210</f>
        <v>#N/A</v>
      </c>
      <c r="H99" s="70"/>
      <c r="I99" s="70"/>
      <c r="J99" s="72"/>
      <c r="K99" s="70"/>
      <c r="L99" s="70" t="e">
        <f t="shared" si="2"/>
        <v>#N/A</v>
      </c>
      <c r="M99" s="74">
        <v>91</v>
      </c>
    </row>
    <row r="100" spans="1:13" ht="12.75">
      <c r="A100" s="70">
        <f>Protokolas!A211</f>
        <v>0</v>
      </c>
      <c r="B100" s="97">
        <f>Protokolas!B211</f>
        <v>0</v>
      </c>
      <c r="C100" s="298">
        <f>Protokolas!C211</f>
        <v>0</v>
      </c>
      <c r="D100" s="71">
        <f>Protokolas!D211</f>
        <v>0</v>
      </c>
      <c r="E100" s="70" t="e">
        <f>Protokolas!E211</f>
        <v>#N/A</v>
      </c>
      <c r="F100" s="70">
        <f>Protokolas!F211</f>
        <v>0</v>
      </c>
      <c r="G100" s="70" t="e">
        <f>Protokolas!G211</f>
        <v>#N/A</v>
      </c>
      <c r="H100" s="70"/>
      <c r="I100" s="70"/>
      <c r="J100" s="72"/>
      <c r="K100" s="70"/>
      <c r="L100" s="70" t="e">
        <f t="shared" si="2"/>
        <v>#N/A</v>
      </c>
      <c r="M100" s="70">
        <v>92</v>
      </c>
    </row>
    <row r="101" spans="1:13" ht="12.75">
      <c r="A101" s="70">
        <f>Protokolas!A212</f>
        <v>0</v>
      </c>
      <c r="B101" s="97">
        <f>Protokolas!B212</f>
        <v>0</v>
      </c>
      <c r="C101" s="298">
        <f>Protokolas!C212</f>
        <v>0</v>
      </c>
      <c r="D101" s="71">
        <f>Protokolas!D212</f>
        <v>0</v>
      </c>
      <c r="E101" s="70" t="e">
        <f>Protokolas!E212</f>
        <v>#N/A</v>
      </c>
      <c r="F101" s="70">
        <f>Protokolas!F212</f>
        <v>0</v>
      </c>
      <c r="G101" s="70" t="e">
        <f>Protokolas!G212</f>
        <v>#N/A</v>
      </c>
      <c r="H101" s="70"/>
      <c r="I101" s="70"/>
      <c r="J101" s="72"/>
      <c r="K101" s="70"/>
      <c r="L101" s="70" t="e">
        <f t="shared" si="2"/>
        <v>#N/A</v>
      </c>
      <c r="M101" s="70">
        <v>93</v>
      </c>
    </row>
    <row r="102" spans="1:13" ht="12.75">
      <c r="A102" s="70">
        <f>Protokolas!A213</f>
        <v>0</v>
      </c>
      <c r="B102" s="97">
        <f>Protokolas!B213</f>
        <v>0</v>
      </c>
      <c r="C102" s="297">
        <f>Protokolas!C213</f>
        <v>0</v>
      </c>
      <c r="D102" s="71">
        <f>Protokolas!D213</f>
        <v>0</v>
      </c>
      <c r="E102" s="70" t="e">
        <f>Protokolas!E213</f>
        <v>#N/A</v>
      </c>
      <c r="F102" s="70">
        <f>Protokolas!F213</f>
        <v>0</v>
      </c>
      <c r="G102" s="70" t="e">
        <f>Protokolas!G213</f>
        <v>#N/A</v>
      </c>
      <c r="H102" s="70"/>
      <c r="I102" s="70"/>
      <c r="J102" s="72"/>
      <c r="K102" s="70"/>
      <c r="L102" s="70" t="e">
        <f t="shared" si="2"/>
        <v>#N/A</v>
      </c>
      <c r="M102" s="74">
        <v>94</v>
      </c>
    </row>
    <row r="103" spans="1:13" ht="12.75">
      <c r="A103" s="70">
        <f>Protokolas!A214</f>
        <v>0</v>
      </c>
      <c r="B103" s="97">
        <f>Protokolas!B214</f>
        <v>0</v>
      </c>
      <c r="C103" s="297">
        <f>Protokolas!C214</f>
        <v>0</v>
      </c>
      <c r="D103" s="71">
        <f>Protokolas!D214</f>
        <v>0</v>
      </c>
      <c r="E103" s="70" t="e">
        <f>Protokolas!E214</f>
        <v>#N/A</v>
      </c>
      <c r="F103" s="70">
        <f>Protokolas!F214</f>
        <v>0</v>
      </c>
      <c r="G103" s="70" t="e">
        <f>Protokolas!G214</f>
        <v>#N/A</v>
      </c>
      <c r="H103" s="70"/>
      <c r="I103" s="70"/>
      <c r="J103" s="72"/>
      <c r="K103" s="70"/>
      <c r="L103" s="70" t="e">
        <f t="shared" si="2"/>
        <v>#N/A</v>
      </c>
      <c r="M103" s="70">
        <v>95</v>
      </c>
    </row>
    <row r="104" spans="1:13" ht="12.75">
      <c r="A104" s="70">
        <f>Protokolas!A215</f>
        <v>0</v>
      </c>
      <c r="B104" s="97">
        <f>Protokolas!B215</f>
        <v>0</v>
      </c>
      <c r="C104" s="297">
        <f>Protokolas!C215</f>
        <v>0</v>
      </c>
      <c r="D104" s="71">
        <f>Protokolas!D215</f>
        <v>0</v>
      </c>
      <c r="E104" s="70" t="e">
        <f>Protokolas!E215</f>
        <v>#N/A</v>
      </c>
      <c r="F104" s="70">
        <f>Protokolas!F215</f>
        <v>0</v>
      </c>
      <c r="G104" s="70" t="e">
        <f>Protokolas!G215</f>
        <v>#N/A</v>
      </c>
      <c r="H104" s="70"/>
      <c r="I104" s="70"/>
      <c r="J104" s="72"/>
      <c r="K104" s="70"/>
      <c r="L104" s="70" t="e">
        <f t="shared" si="2"/>
        <v>#N/A</v>
      </c>
      <c r="M104" s="70">
        <v>96</v>
      </c>
    </row>
    <row r="105" ht="12.75"/>
    <row r="106" spans="2:12" ht="12.75">
      <c r="B106" s="327" t="s">
        <v>29</v>
      </c>
      <c r="C106" s="327"/>
      <c r="D106" s="327"/>
      <c r="E106" s="327"/>
      <c r="F106" s="91"/>
      <c r="G106" s="91"/>
      <c r="H106" s="91"/>
      <c r="I106" s="327" t="s">
        <v>121</v>
      </c>
      <c r="J106" s="327"/>
      <c r="K106" s="327"/>
      <c r="L106" s="327"/>
    </row>
    <row r="107" spans="2:12" ht="12.75" customHeight="1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 ht="12.7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 ht="12.7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 ht="12.75">
      <c r="B110" s="327" t="s">
        <v>28</v>
      </c>
      <c r="C110" s="327"/>
      <c r="D110" s="327"/>
      <c r="E110" s="327"/>
      <c r="F110" s="91"/>
      <c r="G110" s="91"/>
      <c r="H110" s="91"/>
      <c r="I110" s="327" t="s">
        <v>120</v>
      </c>
      <c r="J110" s="327"/>
      <c r="K110" s="327"/>
      <c r="L110" s="327"/>
    </row>
    <row r="111" ht="12.75" customHeight="1"/>
  </sheetData>
  <sheetProtection/>
  <mergeCells count="17">
    <mergeCell ref="A7:A8"/>
    <mergeCell ref="B7:B8"/>
    <mergeCell ref="C7:C8"/>
    <mergeCell ref="D7:E7"/>
    <mergeCell ref="M7:M8"/>
    <mergeCell ref="F7:G7"/>
    <mergeCell ref="H7:I7"/>
    <mergeCell ref="J7:K7"/>
    <mergeCell ref="L7:L8"/>
    <mergeCell ref="B106:E106"/>
    <mergeCell ref="I106:L106"/>
    <mergeCell ref="B110:E110"/>
    <mergeCell ref="I110:L110"/>
    <mergeCell ref="B1:K1"/>
    <mergeCell ref="I3:K3"/>
    <mergeCell ref="B4:L4"/>
    <mergeCell ref="B3:E3"/>
  </mergeCells>
  <printOptions horizontalCentered="1"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M37"/>
  <sheetViews>
    <sheetView showGridLines="0" showRowColHeaders="0" zoomScale="112" zoomScaleNormal="112" zoomScalePageLayoutView="0" workbookViewId="0" topLeftCell="A1">
      <selection activeCell="J4" sqref="J4:L4"/>
    </sheetView>
  </sheetViews>
  <sheetFormatPr defaultColWidth="0" defaultRowHeight="12.75" zeroHeight="1"/>
  <cols>
    <col min="1" max="1" width="7.421875" style="0" customWidth="1"/>
    <col min="2" max="2" width="5.7109375" style="0" customWidth="1"/>
    <col min="3" max="3" width="7.421875" style="0" customWidth="1"/>
    <col min="4" max="4" width="7.140625" style="0" customWidth="1"/>
    <col min="5" max="5" width="6.8515625" style="0" customWidth="1"/>
    <col min="6" max="7" width="6.00390625" style="0" customWidth="1"/>
    <col min="8" max="8" width="5.7109375" style="0" customWidth="1"/>
    <col min="9" max="9" width="6.00390625" style="0" customWidth="1"/>
    <col min="10" max="10" width="5.7109375" style="0" customWidth="1"/>
    <col min="11" max="11" width="6.00390625" style="0" customWidth="1"/>
    <col min="12" max="12" width="11.57421875" style="0" customWidth="1"/>
    <col min="13" max="13" width="11.8515625" style="92" customWidth="1"/>
    <col min="14" max="14" width="0.85546875" style="0" customWidth="1"/>
    <col min="15" max="16384" width="9.140625" style="0" hidden="1" customWidth="1"/>
  </cols>
  <sheetData>
    <row r="1" spans="1:13" ht="46.5" customHeight="1">
      <c r="A1" s="68"/>
      <c r="B1" s="328" t="str">
        <f>Protokolas!$B$1</f>
        <v>Bendro lavinimo mokyklų mokinių olimpinio festivalio keturkovės zoninės varžybos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88"/>
    </row>
    <row r="2" spans="1:13" ht="12" customHeight="1">
      <c r="A2" s="68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88"/>
    </row>
    <row r="3" spans="1:13" ht="13.5" customHeight="1">
      <c r="A3" s="6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89"/>
    </row>
    <row r="4" spans="1:13" ht="22.5" customHeight="1">
      <c r="A4" s="52"/>
      <c r="B4" s="330" t="str">
        <f>Protokolas!$B$3</f>
        <v>Merginos</v>
      </c>
      <c r="C4" s="330"/>
      <c r="D4" s="330"/>
      <c r="E4" s="330"/>
      <c r="F4" s="330"/>
      <c r="G4" s="330"/>
      <c r="H4" s="330"/>
      <c r="I4" s="52"/>
      <c r="J4" s="329" t="str">
        <f>Protokolas!$I$3</f>
        <v>2007 05 12</v>
      </c>
      <c r="K4" s="329"/>
      <c r="L4" s="329"/>
      <c r="M4" s="90"/>
    </row>
    <row r="5" spans="1:13" ht="40.5" customHeight="1" thickBot="1">
      <c r="A5" s="1"/>
      <c r="B5" s="354" t="s">
        <v>20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91"/>
    </row>
    <row r="6" spans="1:13" ht="30" customHeight="1" thickBot="1">
      <c r="A6" s="291" t="s">
        <v>7</v>
      </c>
      <c r="B6" s="355" t="s">
        <v>15</v>
      </c>
      <c r="C6" s="356"/>
      <c r="D6" s="356"/>
      <c r="E6" s="356"/>
      <c r="F6" s="356"/>
      <c r="G6" s="356"/>
      <c r="H6" s="356"/>
      <c r="I6" s="356"/>
      <c r="J6" s="356"/>
      <c r="K6" s="357"/>
      <c r="L6" s="292" t="s">
        <v>17</v>
      </c>
      <c r="M6" s="293" t="s">
        <v>11</v>
      </c>
    </row>
    <row r="7" spans="1:13" ht="24.75" customHeight="1">
      <c r="A7" s="286">
        <v>1</v>
      </c>
      <c r="B7" s="287" t="str">
        <f>'K-3'!B5</f>
        <v>Kauno Palemono vidurinė mokykla</v>
      </c>
      <c r="C7" s="288"/>
      <c r="D7" s="288"/>
      <c r="E7" s="288"/>
      <c r="F7" s="288"/>
      <c r="G7" s="288"/>
      <c r="H7" s="288"/>
      <c r="I7" s="288"/>
      <c r="J7" s="288"/>
      <c r="K7" s="289"/>
      <c r="L7" s="290">
        <f>'K-3'!$L$5</f>
        <v>812</v>
      </c>
      <c r="M7" s="294">
        <v>1</v>
      </c>
    </row>
    <row r="8" spans="1:13" ht="24.75" customHeight="1">
      <c r="A8" s="249">
        <v>2</v>
      </c>
      <c r="B8" s="246" t="str">
        <f>'K-3'!B18</f>
        <v>Kalvarijos Jungėnų pagfrindinė mokykla</v>
      </c>
      <c r="C8" s="259"/>
      <c r="D8" s="259"/>
      <c r="E8" s="259"/>
      <c r="F8" s="259"/>
      <c r="G8" s="259"/>
      <c r="H8" s="259"/>
      <c r="I8" s="259"/>
      <c r="J8" s="259"/>
      <c r="K8" s="260"/>
      <c r="L8" s="243">
        <f>'K-3'!$L$18</f>
        <v>853</v>
      </c>
      <c r="M8" s="252">
        <v>2</v>
      </c>
    </row>
    <row r="9" spans="1:13" ht="24.75" customHeight="1">
      <c r="A9" s="249">
        <v>3</v>
      </c>
      <c r="B9" s="246" t="str">
        <f>'K-3'!B31</f>
        <v>Kauno rajono Domeikavos gimnazija</v>
      </c>
      <c r="C9" s="259"/>
      <c r="D9" s="259"/>
      <c r="E9" s="259"/>
      <c r="F9" s="259"/>
      <c r="G9" s="259"/>
      <c r="H9" s="259"/>
      <c r="I9" s="259"/>
      <c r="J9" s="259"/>
      <c r="K9" s="260"/>
      <c r="L9" s="243">
        <f>'K-3'!$L$31</f>
        <v>848</v>
      </c>
      <c r="M9" s="252">
        <v>3</v>
      </c>
    </row>
    <row r="10" spans="1:13" ht="24.75" customHeight="1">
      <c r="A10" s="249">
        <v>4</v>
      </c>
      <c r="B10" s="246" t="str">
        <f>'K-3'!B44</f>
        <v>Šakių ,,Varpo" vidurinė mokykla</v>
      </c>
      <c r="C10" s="259"/>
      <c r="D10" s="259"/>
      <c r="E10" s="259"/>
      <c r="F10" s="259"/>
      <c r="G10" s="259"/>
      <c r="H10" s="259"/>
      <c r="I10" s="259"/>
      <c r="J10" s="259"/>
      <c r="K10" s="260"/>
      <c r="L10" s="243">
        <f>'K-3'!$L$44</f>
        <v>1023</v>
      </c>
      <c r="M10" s="252">
        <v>4</v>
      </c>
    </row>
    <row r="11" spans="1:13" ht="24.75" customHeight="1">
      <c r="A11" s="249">
        <v>5</v>
      </c>
      <c r="B11" s="246" t="str">
        <f>'K-3'!B57</f>
        <v>Vlkaviškio Salomėjos Nėries vidurinė mokykla</v>
      </c>
      <c r="C11" s="259"/>
      <c r="D11" s="259"/>
      <c r="E11" s="259"/>
      <c r="F11" s="259"/>
      <c r="G11" s="259"/>
      <c r="H11" s="259"/>
      <c r="I11" s="259"/>
      <c r="J11" s="259"/>
      <c r="K11" s="260"/>
      <c r="L11" s="243">
        <f>'K-3'!$L$57</f>
        <v>702</v>
      </c>
      <c r="M11" s="252">
        <v>5</v>
      </c>
    </row>
    <row r="12" spans="1:13" ht="24.75" customHeight="1">
      <c r="A12" s="249">
        <v>6</v>
      </c>
      <c r="B12" s="246" t="str">
        <f>'K-3'!B70</f>
        <v>Kėdainių raj ,,Atžalyno" vidurinė mokykla</v>
      </c>
      <c r="C12" s="259"/>
      <c r="D12" s="259"/>
      <c r="E12" s="259"/>
      <c r="F12" s="259"/>
      <c r="G12" s="259"/>
      <c r="H12" s="259"/>
      <c r="I12" s="259"/>
      <c r="J12" s="259"/>
      <c r="K12" s="260"/>
      <c r="L12" s="243">
        <f>'K-3'!$L$70</f>
        <v>908</v>
      </c>
      <c r="M12" s="252">
        <v>6</v>
      </c>
    </row>
    <row r="13" spans="1:13" ht="24.75" customHeight="1">
      <c r="A13" s="249">
        <v>7</v>
      </c>
      <c r="B13" s="246" t="str">
        <f>'K-3'!B83</f>
        <v>Jurbarko Vytauto Didžiojo vidurinė mokykla</v>
      </c>
      <c r="C13" s="259"/>
      <c r="D13" s="259"/>
      <c r="E13" s="259"/>
      <c r="F13" s="259"/>
      <c r="G13" s="259"/>
      <c r="H13" s="259"/>
      <c r="I13" s="259"/>
      <c r="J13" s="259"/>
      <c r="K13" s="260"/>
      <c r="L13" s="243">
        <f>'K-3'!$L$83</f>
        <v>926</v>
      </c>
      <c r="M13" s="252">
        <v>7</v>
      </c>
    </row>
    <row r="14" spans="1:13" ht="24.75" customHeight="1">
      <c r="A14" s="249">
        <v>8</v>
      </c>
      <c r="B14" s="246" t="str">
        <f>'K-3'!B96</f>
        <v>Kazlų Rūdos savivaldybės Plutiškių vidurinė mokykla</v>
      </c>
      <c r="C14" s="259"/>
      <c r="D14" s="259"/>
      <c r="E14" s="259"/>
      <c r="F14" s="259"/>
      <c r="G14" s="259"/>
      <c r="H14" s="259"/>
      <c r="I14" s="259"/>
      <c r="J14" s="259"/>
      <c r="K14" s="260"/>
      <c r="L14" s="243">
        <f>'K-3'!$L$96</f>
        <v>801</v>
      </c>
      <c r="M14" s="252">
        <v>8</v>
      </c>
    </row>
    <row r="15" spans="1:13" ht="24.75" customHeight="1">
      <c r="A15" s="249">
        <v>9</v>
      </c>
      <c r="B15" s="246" t="str">
        <f>'K-3'!B113</f>
        <v>Prienų rajono Stakliškių vidurinė mokykla</v>
      </c>
      <c r="C15" s="259"/>
      <c r="D15" s="259"/>
      <c r="E15" s="259"/>
      <c r="F15" s="259"/>
      <c r="G15" s="259"/>
      <c r="H15" s="259"/>
      <c r="I15" s="259"/>
      <c r="J15" s="259"/>
      <c r="K15" s="260"/>
      <c r="L15" s="243">
        <f>'K-3'!$L$113</f>
        <v>696</v>
      </c>
      <c r="M15" s="252">
        <v>9</v>
      </c>
    </row>
    <row r="16" spans="1:13" ht="24.75" customHeight="1">
      <c r="A16" s="249">
        <v>10</v>
      </c>
      <c r="B16" s="246" t="str">
        <f>'K-3'!B126</f>
        <v>Tauragės M.Mažvydo pagrindinė mokykla</v>
      </c>
      <c r="C16" s="259"/>
      <c r="D16" s="259"/>
      <c r="E16" s="259"/>
      <c r="F16" s="259"/>
      <c r="G16" s="259"/>
      <c r="H16" s="259"/>
      <c r="I16" s="259"/>
      <c r="J16" s="259"/>
      <c r="K16" s="260"/>
      <c r="L16" s="243">
        <f>'K-3'!$L$126</f>
        <v>944</v>
      </c>
      <c r="M16" s="252">
        <v>10</v>
      </c>
    </row>
    <row r="17" spans="1:13" ht="24.75" customHeight="1">
      <c r="A17" s="249">
        <v>11</v>
      </c>
      <c r="B17" s="246" t="str">
        <f>'K-3'!B141</f>
        <v>Ariogalos vidurinė mokykla</v>
      </c>
      <c r="C17" s="259"/>
      <c r="D17" s="259"/>
      <c r="E17" s="259"/>
      <c r="F17" s="259"/>
      <c r="G17" s="259"/>
      <c r="H17" s="259"/>
      <c r="I17" s="259"/>
      <c r="J17" s="259"/>
      <c r="K17" s="260"/>
      <c r="L17" s="243">
        <f>'K-3'!$L$141</f>
        <v>990</v>
      </c>
      <c r="M17" s="252">
        <v>11</v>
      </c>
    </row>
    <row r="18" spans="1:13" ht="24.75" customHeight="1">
      <c r="A18" s="249">
        <v>12</v>
      </c>
      <c r="B18" s="246">
        <f>'K-3'!B154</f>
        <v>0</v>
      </c>
      <c r="C18" s="259"/>
      <c r="D18" s="259"/>
      <c r="E18" s="259"/>
      <c r="F18" s="259"/>
      <c r="G18" s="259"/>
      <c r="H18" s="259"/>
      <c r="I18" s="259"/>
      <c r="J18" s="259"/>
      <c r="K18" s="260"/>
      <c r="L18" s="243" t="e">
        <f>'K-3'!$L$154</f>
        <v>#N/A</v>
      </c>
      <c r="M18" s="252">
        <v>12</v>
      </c>
    </row>
    <row r="19" spans="1:13" ht="24.75" customHeight="1">
      <c r="A19" s="249">
        <v>13</v>
      </c>
      <c r="B19" s="246">
        <f>'K-3'!B167</f>
        <v>0</v>
      </c>
      <c r="C19" s="259"/>
      <c r="D19" s="259"/>
      <c r="E19" s="259"/>
      <c r="F19" s="259"/>
      <c r="G19" s="259"/>
      <c r="H19" s="259"/>
      <c r="I19" s="259"/>
      <c r="J19" s="259"/>
      <c r="K19" s="260"/>
      <c r="L19" s="243" t="e">
        <f>'K-3'!$L$167</f>
        <v>#N/A</v>
      </c>
      <c r="M19" s="252">
        <v>13</v>
      </c>
    </row>
    <row r="20" spans="1:13" ht="24.75" customHeight="1">
      <c r="A20" s="249">
        <v>14</v>
      </c>
      <c r="B20" s="246">
        <f>'K-3'!B180</f>
        <v>0</v>
      </c>
      <c r="C20" s="259"/>
      <c r="D20" s="259"/>
      <c r="E20" s="259"/>
      <c r="F20" s="259"/>
      <c r="G20" s="259"/>
      <c r="H20" s="259"/>
      <c r="I20" s="259"/>
      <c r="J20" s="259"/>
      <c r="K20" s="260"/>
      <c r="L20" s="243" t="e">
        <f>'K-3'!$L$180</f>
        <v>#N/A</v>
      </c>
      <c r="M20" s="252">
        <v>14</v>
      </c>
    </row>
    <row r="21" spans="1:13" ht="24.75" customHeight="1">
      <c r="A21" s="249">
        <v>15</v>
      </c>
      <c r="B21" s="246">
        <f>'K-3'!B193</f>
        <v>0</v>
      </c>
      <c r="C21" s="259"/>
      <c r="D21" s="259"/>
      <c r="E21" s="259"/>
      <c r="F21" s="259"/>
      <c r="G21" s="259"/>
      <c r="H21" s="259"/>
      <c r="I21" s="259"/>
      <c r="J21" s="259"/>
      <c r="K21" s="260"/>
      <c r="L21" s="243" t="e">
        <f>'K-3'!$L$193</f>
        <v>#N/A</v>
      </c>
      <c r="M21" s="252">
        <v>15</v>
      </c>
    </row>
    <row r="22" spans="1:13" ht="24.75" customHeight="1" thickBot="1">
      <c r="A22" s="250">
        <v>16</v>
      </c>
      <c r="B22" s="247">
        <f>'K-3'!B206</f>
        <v>0</v>
      </c>
      <c r="C22" s="262"/>
      <c r="D22" s="262"/>
      <c r="E22" s="262"/>
      <c r="F22" s="262"/>
      <c r="G22" s="262"/>
      <c r="H22" s="262"/>
      <c r="I22" s="262"/>
      <c r="J22" s="262"/>
      <c r="K22" s="263"/>
      <c r="L22" s="244" t="e">
        <f>'K-3'!$L$206</f>
        <v>#N/A</v>
      </c>
      <c r="M22" s="252">
        <v>16</v>
      </c>
    </row>
    <row r="23" spans="1:13" ht="24.75" customHeight="1">
      <c r="A23" s="52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52"/>
      <c r="M23" s="90"/>
    </row>
    <row r="24" spans="1:13" ht="24.75" customHeight="1">
      <c r="A24" s="52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52"/>
      <c r="M24" s="90"/>
    </row>
    <row r="25" spans="1:13" ht="12.75">
      <c r="A25" s="1"/>
      <c r="B25" s="327" t="s">
        <v>29</v>
      </c>
      <c r="C25" s="327"/>
      <c r="D25" s="327"/>
      <c r="E25" s="327"/>
      <c r="F25" s="91"/>
      <c r="G25" s="91"/>
      <c r="H25" s="91"/>
      <c r="I25" s="91"/>
      <c r="J25" s="327" t="str">
        <f>Protokolas!$H$219</f>
        <v>Egidijus Zinkus</v>
      </c>
      <c r="K25" s="327"/>
      <c r="L25" s="327"/>
      <c r="M25" s="327"/>
    </row>
    <row r="26" spans="1:13" ht="12.75">
      <c r="A26" s="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ht="12.75">
      <c r="A27" s="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ht="12.75">
      <c r="A28" s="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ht="12.75">
      <c r="A29" s="1"/>
      <c r="B29" s="327" t="s">
        <v>28</v>
      </c>
      <c r="C29" s="327"/>
      <c r="D29" s="327"/>
      <c r="E29" s="327"/>
      <c r="F29" s="91"/>
      <c r="G29" s="91"/>
      <c r="H29" s="91"/>
      <c r="I29" s="91"/>
      <c r="J29" s="327" t="str">
        <f>Protokolas!$H$223</f>
        <v>Nijolė Kalikaitė</v>
      </c>
      <c r="K29" s="327"/>
      <c r="L29" s="327"/>
      <c r="M29" s="327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9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91"/>
    </row>
    <row r="32" spans="2:12" ht="12.7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 ht="12.75" hidden="1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 ht="12.75" hidden="1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 ht="12.75" hidden="1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ht="12.75" hidden="1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 ht="12.75" hidden="1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</sheetData>
  <sheetProtection/>
  <mergeCells count="10">
    <mergeCell ref="B25:E25"/>
    <mergeCell ref="J25:M25"/>
    <mergeCell ref="B29:E29"/>
    <mergeCell ref="J29:M29"/>
    <mergeCell ref="B24:K24"/>
    <mergeCell ref="B1:L1"/>
    <mergeCell ref="B5:L5"/>
    <mergeCell ref="B6:K6"/>
    <mergeCell ref="B4:H4"/>
    <mergeCell ref="J4:L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&amp;C&amp;D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M112"/>
  <sheetViews>
    <sheetView showGridLines="0" showRowColHeaders="0" zoomScale="110" zoomScaleNormal="110" zoomScalePageLayoutView="0" workbookViewId="0" topLeftCell="A1">
      <selection activeCell="I3" sqref="I3:L3"/>
    </sheetView>
  </sheetViews>
  <sheetFormatPr defaultColWidth="0" defaultRowHeight="12.75"/>
  <cols>
    <col min="1" max="1" width="7.7109375" style="5" customWidth="1"/>
    <col min="2" max="2" width="22.140625" style="0" customWidth="1"/>
    <col min="3" max="3" width="7.7109375" style="0" customWidth="1"/>
    <col min="4" max="9" width="5.7109375" style="0" customWidth="1"/>
    <col min="10" max="10" width="4.57421875" style="0" customWidth="1"/>
    <col min="11" max="11" width="4.140625" style="0" customWidth="1"/>
    <col min="12" max="12" width="7.28125" style="0" customWidth="1"/>
    <col min="13" max="13" width="5.7109375" style="0" customWidth="1"/>
    <col min="14" max="14" width="0.85546875" style="0" customWidth="1"/>
    <col min="15" max="16384" width="9.140625" style="0" hidden="1" customWidth="1"/>
  </cols>
  <sheetData>
    <row r="1" spans="1:13" ht="32.25" customHeight="1">
      <c r="A1" s="65"/>
      <c r="B1" s="328" t="str">
        <f>Protokolas!$B$1</f>
        <v>Bendro lavinimo mokyklų mokinių olimpinio festivalio keturkovės zoninės varžybos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95"/>
    </row>
    <row r="2" spans="1:13" ht="10.5" customHeight="1">
      <c r="A2" s="96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77"/>
    </row>
    <row r="3" spans="1:13" ht="18" customHeight="1">
      <c r="A3" s="37"/>
      <c r="B3" s="330" t="str">
        <f>Protokolas!$B$3</f>
        <v>Merginos</v>
      </c>
      <c r="C3" s="330"/>
      <c r="D3" s="330"/>
      <c r="E3" s="330"/>
      <c r="F3" s="330"/>
      <c r="G3" s="52"/>
      <c r="H3" s="52"/>
      <c r="I3" s="329" t="str">
        <f>Protokolas!$I$3</f>
        <v>2007 05 12</v>
      </c>
      <c r="J3" s="329"/>
      <c r="K3" s="329"/>
      <c r="L3" s="329"/>
      <c r="M3" s="95"/>
    </row>
    <row r="4" spans="1:13" ht="23.25" customHeight="1">
      <c r="A4" s="37"/>
      <c r="B4" s="358" t="s">
        <v>19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95"/>
    </row>
    <row r="5" spans="1:13" ht="12.75" hidden="1">
      <c r="A5" s="38"/>
      <c r="B5" s="38"/>
      <c r="C5" s="38"/>
      <c r="D5" s="38"/>
      <c r="E5" s="38"/>
      <c r="F5" s="38"/>
      <c r="G5" s="38"/>
      <c r="H5" s="38"/>
      <c r="I5" s="38"/>
      <c r="J5" s="39"/>
      <c r="K5" s="39"/>
      <c r="L5" s="38"/>
      <c r="M5" s="38"/>
    </row>
    <row r="6" spans="1:13" ht="10.5" customHeight="1" thickBot="1">
      <c r="A6" s="38"/>
      <c r="B6" s="38"/>
      <c r="C6" s="38"/>
      <c r="D6" s="86"/>
      <c r="E6" s="86"/>
      <c r="F6" s="86"/>
      <c r="G6" s="86"/>
      <c r="H6" s="86"/>
      <c r="I6" s="86"/>
      <c r="J6" s="87"/>
      <c r="K6" s="86"/>
      <c r="L6" s="38"/>
      <c r="M6" s="38"/>
    </row>
    <row r="7" spans="1:13" ht="18" customHeight="1">
      <c r="A7" s="336" t="s">
        <v>15</v>
      </c>
      <c r="B7" s="338" t="s">
        <v>8</v>
      </c>
      <c r="C7" s="340" t="s">
        <v>14</v>
      </c>
      <c r="D7" s="342" t="s">
        <v>4</v>
      </c>
      <c r="E7" s="343"/>
      <c r="F7" s="346" t="s">
        <v>3</v>
      </c>
      <c r="G7" s="347"/>
      <c r="H7" s="342" t="s">
        <v>9</v>
      </c>
      <c r="I7" s="343"/>
      <c r="J7" s="348"/>
      <c r="K7" s="349"/>
      <c r="L7" s="338" t="s">
        <v>10</v>
      </c>
      <c r="M7" s="344" t="s">
        <v>11</v>
      </c>
    </row>
    <row r="8" spans="1:13" ht="20.25" customHeight="1" thickBot="1">
      <c r="A8" s="337"/>
      <c r="B8" s="339"/>
      <c r="C8" s="341"/>
      <c r="D8" s="11" t="s">
        <v>12</v>
      </c>
      <c r="E8" s="12" t="s">
        <v>1</v>
      </c>
      <c r="F8" s="10" t="s">
        <v>12</v>
      </c>
      <c r="G8" s="9" t="s">
        <v>1</v>
      </c>
      <c r="H8" s="11" t="s">
        <v>12</v>
      </c>
      <c r="I8" s="12" t="s">
        <v>1</v>
      </c>
      <c r="J8" s="13"/>
      <c r="K8" s="9"/>
      <c r="L8" s="339"/>
      <c r="M8" s="345"/>
    </row>
    <row r="9" spans="1:13" ht="12.75">
      <c r="A9" s="74" t="str">
        <f>'K-3'!A9</f>
        <v>Palemonas</v>
      </c>
      <c r="B9" s="98" t="str">
        <f>'K-3'!B9</f>
        <v>Erika Skirggailaitė</v>
      </c>
      <c r="C9" s="296">
        <f>'K-3'!C9</f>
        <v>0</v>
      </c>
      <c r="D9" s="75">
        <f>'K-3'!D9</f>
        <v>9</v>
      </c>
      <c r="E9" s="74">
        <f>'K-3'!E9</f>
        <v>75</v>
      </c>
      <c r="F9" s="74">
        <f>'K-3'!F9</f>
        <v>424</v>
      </c>
      <c r="G9" s="74">
        <f>'K-3'!G9</f>
        <v>64</v>
      </c>
      <c r="H9" s="74">
        <f>'K-3'!H9</f>
        <v>36.6</v>
      </c>
      <c r="I9" s="74">
        <f>'K-3'!I9</f>
        <v>56</v>
      </c>
      <c r="J9" s="76"/>
      <c r="K9" s="74"/>
      <c r="L9" s="70">
        <f>'K-3'!L9</f>
        <v>195</v>
      </c>
      <c r="M9" s="74">
        <v>1</v>
      </c>
    </row>
    <row r="10" spans="1:13" ht="12.75">
      <c r="A10" s="70">
        <f>'K-3'!A10</f>
        <v>0</v>
      </c>
      <c r="B10" s="97" t="str">
        <f>'K-3'!B10</f>
        <v>Gintarė Jurkūnaitė</v>
      </c>
      <c r="C10" s="297">
        <f>'K-3'!C10</f>
        <v>0</v>
      </c>
      <c r="D10" s="71">
        <f>'K-3'!D10</f>
        <v>9.61</v>
      </c>
      <c r="E10" s="70">
        <f>'K-3'!E10</f>
        <v>57</v>
      </c>
      <c r="F10" s="70">
        <f>'K-3'!F10</f>
        <v>381</v>
      </c>
      <c r="G10" s="70">
        <f>'K-3'!G10</f>
        <v>50</v>
      </c>
      <c r="H10" s="70">
        <f>'K-3'!H10</f>
        <v>19.9</v>
      </c>
      <c r="I10" s="70">
        <f>'K-3'!I10</f>
        <v>24</v>
      </c>
      <c r="J10" s="72"/>
      <c r="K10" s="70"/>
      <c r="L10" s="70">
        <f>'K-3'!L10</f>
        <v>131</v>
      </c>
      <c r="M10" s="70">
        <v>2</v>
      </c>
    </row>
    <row r="11" spans="1:13" ht="12.75">
      <c r="A11" s="70">
        <f>'K-3'!A11</f>
        <v>0</v>
      </c>
      <c r="B11" s="97" t="str">
        <f>'K-3'!B11</f>
        <v>Ugnė Moliejūtė</v>
      </c>
      <c r="C11" s="298">
        <f>'K-3'!C11</f>
        <v>0</v>
      </c>
      <c r="D11" s="71">
        <f>'K-3'!D11</f>
        <v>9.61</v>
      </c>
      <c r="E11" s="70">
        <f>'K-3'!E11</f>
        <v>57</v>
      </c>
      <c r="F11" s="70">
        <f>'K-3'!F11</f>
        <v>361</v>
      </c>
      <c r="G11" s="70">
        <f>'K-3'!G11</f>
        <v>43</v>
      </c>
      <c r="H11" s="70">
        <f>'K-3'!H11</f>
        <v>24</v>
      </c>
      <c r="I11" s="70">
        <f>'K-3'!I11</f>
        <v>31</v>
      </c>
      <c r="J11" s="72"/>
      <c r="K11" s="70"/>
      <c r="L11" s="70">
        <f>'K-3'!L11</f>
        <v>131</v>
      </c>
      <c r="M11" s="70">
        <v>3</v>
      </c>
    </row>
    <row r="12" spans="1:13" ht="12.75">
      <c r="A12" s="70">
        <f>'K-3'!A12</f>
        <v>0</v>
      </c>
      <c r="B12" s="97" t="str">
        <f>'K-3'!B12</f>
        <v>Sandra Karaliūtė</v>
      </c>
      <c r="C12" s="298">
        <f>'K-3'!C12</f>
        <v>0</v>
      </c>
      <c r="D12" s="71">
        <f>'K-3'!D12</f>
        <v>8.85</v>
      </c>
      <c r="E12" s="70">
        <f>'K-3'!E12</f>
        <v>82</v>
      </c>
      <c r="F12" s="70">
        <f>'K-3'!F12</f>
        <v>414</v>
      </c>
      <c r="G12" s="70">
        <f>'K-3'!G12</f>
        <v>61</v>
      </c>
      <c r="H12" s="70">
        <f>'K-3'!H12</f>
        <v>39.7</v>
      </c>
      <c r="I12" s="70">
        <f>'K-3'!I12</f>
        <v>62</v>
      </c>
      <c r="J12" s="72"/>
      <c r="K12" s="70"/>
      <c r="L12" s="70">
        <f>'K-3'!L12</f>
        <v>205</v>
      </c>
      <c r="M12" s="70">
        <v>4</v>
      </c>
    </row>
    <row r="13" spans="1:13" ht="12.75">
      <c r="A13" s="70">
        <f>'K-3'!A13</f>
        <v>0</v>
      </c>
      <c r="B13" s="97" t="str">
        <f>'K-3'!B13</f>
        <v>Greta Gervytė</v>
      </c>
      <c r="C13" s="297">
        <f>'K-3'!C13</f>
        <v>0</v>
      </c>
      <c r="D13" s="71">
        <f>'K-3'!D13</f>
        <v>9.58</v>
      </c>
      <c r="E13" s="70">
        <f>'K-3'!E13</f>
        <v>60</v>
      </c>
      <c r="F13" s="70">
        <f>'K-3'!F13</f>
        <v>357</v>
      </c>
      <c r="G13" s="70">
        <f>'K-3'!G13</f>
        <v>42</v>
      </c>
      <c r="H13" s="70">
        <f>'K-3'!H13</f>
        <v>27.4</v>
      </c>
      <c r="I13" s="70">
        <f>'K-3'!I13</f>
        <v>38</v>
      </c>
      <c r="J13" s="72"/>
      <c r="K13" s="70"/>
      <c r="L13" s="70">
        <f>'K-3'!L13</f>
        <v>140</v>
      </c>
      <c r="M13" s="70">
        <v>5</v>
      </c>
    </row>
    <row r="14" spans="1:13" ht="12.75">
      <c r="A14" s="70">
        <f>'K-3'!A14</f>
        <v>0</v>
      </c>
      <c r="B14" s="97" t="str">
        <f>'K-3'!B14</f>
        <v>Eglė Derilovaitė</v>
      </c>
      <c r="C14" s="298">
        <f>'K-3'!C14</f>
        <v>0</v>
      </c>
      <c r="D14" s="71">
        <f>'K-3'!D14</f>
        <v>9.44</v>
      </c>
      <c r="E14" s="70">
        <f>'K-3'!E14</f>
        <v>63</v>
      </c>
      <c r="F14" s="70">
        <f>'K-3'!F14</f>
        <v>319</v>
      </c>
      <c r="G14" s="70">
        <f>'K-3'!G14</f>
        <v>29</v>
      </c>
      <c r="H14" s="70">
        <f>'K-3'!H14</f>
        <v>32.8</v>
      </c>
      <c r="I14" s="70">
        <f>'K-3'!I14</f>
        <v>49</v>
      </c>
      <c r="J14" s="72"/>
      <c r="K14" s="70"/>
      <c r="L14" s="70">
        <f>'K-3'!L14</f>
        <v>141</v>
      </c>
      <c r="M14" s="70">
        <v>6</v>
      </c>
    </row>
    <row r="15" spans="1:13" ht="12.75">
      <c r="A15" s="70" t="str">
        <f>'K-3'!A22</f>
        <v>Jungėnai</v>
      </c>
      <c r="B15" s="97" t="str">
        <f>'K-3'!B22</f>
        <v>Ernesta Čekanavičiūtė</v>
      </c>
      <c r="C15" s="297">
        <f>'K-3'!C22</f>
        <v>0</v>
      </c>
      <c r="D15" s="71">
        <f>'K-3'!D22</f>
        <v>8.33</v>
      </c>
      <c r="E15" s="70">
        <f>'K-3'!E22</f>
        <v>99</v>
      </c>
      <c r="F15" s="70">
        <f>'K-3'!F22</f>
        <v>410</v>
      </c>
      <c r="G15" s="70">
        <f>'K-3'!G22</f>
        <v>60</v>
      </c>
      <c r="H15" s="70">
        <f>'K-3'!H22</f>
        <v>26.7</v>
      </c>
      <c r="I15" s="70">
        <f>'K-3'!I22</f>
        <v>37</v>
      </c>
      <c r="J15" s="72"/>
      <c r="K15" s="70"/>
      <c r="L15" s="70">
        <f>'K-3'!L22</f>
        <v>196</v>
      </c>
      <c r="M15" s="70">
        <v>7</v>
      </c>
    </row>
    <row r="16" spans="1:13" ht="12.75">
      <c r="A16" s="70">
        <f>'K-3'!A23</f>
        <v>0</v>
      </c>
      <c r="B16" s="97" t="str">
        <f>'K-3'!B23</f>
        <v>Laura Busilaitė</v>
      </c>
      <c r="C16" s="298">
        <f>'K-3'!C23</f>
        <v>0</v>
      </c>
      <c r="D16" s="71">
        <f>'K-3'!D23</f>
        <v>9.41</v>
      </c>
      <c r="E16" s="70">
        <f>'K-3'!E23</f>
        <v>63</v>
      </c>
      <c r="F16" s="70">
        <f>'K-3'!F23</f>
        <v>376</v>
      </c>
      <c r="G16" s="70">
        <f>'K-3'!G23</f>
        <v>48</v>
      </c>
      <c r="H16" s="70">
        <f>'K-3'!H23</f>
        <v>26.1</v>
      </c>
      <c r="I16" s="70">
        <f>'K-3'!I23</f>
        <v>35</v>
      </c>
      <c r="J16" s="72"/>
      <c r="K16" s="70"/>
      <c r="L16" s="70">
        <f>'K-3'!L23</f>
        <v>146</v>
      </c>
      <c r="M16" s="70">
        <v>8</v>
      </c>
    </row>
    <row r="17" spans="1:13" ht="12.75">
      <c r="A17" s="70">
        <f>'K-3'!A24</f>
        <v>0</v>
      </c>
      <c r="B17" s="97" t="str">
        <f>'K-3'!B24</f>
        <v>Greta Pilipčikaitė</v>
      </c>
      <c r="C17" s="297">
        <f>'K-3'!C24</f>
        <v>0</v>
      </c>
      <c r="D17" s="71">
        <f>'K-3'!D24</f>
        <v>9.18</v>
      </c>
      <c r="E17" s="70">
        <f>'K-3'!E24</f>
        <v>72</v>
      </c>
      <c r="F17" s="70">
        <f>'K-3'!F24</f>
        <v>398</v>
      </c>
      <c r="G17" s="70">
        <f>'K-3'!G24</f>
        <v>56</v>
      </c>
      <c r="H17" s="73">
        <f>'K-3'!H24</f>
        <v>25</v>
      </c>
      <c r="I17" s="70">
        <f>'K-3'!I24</f>
        <v>33</v>
      </c>
      <c r="J17" s="72"/>
      <c r="K17" s="70"/>
      <c r="L17" s="70">
        <f>'K-3'!L24</f>
        <v>161</v>
      </c>
      <c r="M17" s="70">
        <v>9</v>
      </c>
    </row>
    <row r="18" spans="1:13" ht="12.75">
      <c r="A18" s="70">
        <f>'K-3'!A25</f>
        <v>0</v>
      </c>
      <c r="B18" s="97" t="str">
        <f>'K-3'!B25</f>
        <v>Rūta Rinkevičiūtė</v>
      </c>
      <c r="C18" s="297">
        <f>'K-3'!C25</f>
        <v>0</v>
      </c>
      <c r="D18" s="71">
        <f>'K-3'!D25</f>
        <v>9.8</v>
      </c>
      <c r="E18" s="70">
        <f>'K-3'!E25</f>
        <v>51</v>
      </c>
      <c r="F18" s="70">
        <f>'K-3'!F25</f>
        <v>230</v>
      </c>
      <c r="G18" s="70">
        <f>'K-3'!G25</f>
        <v>1</v>
      </c>
      <c r="H18" s="73">
        <f>'K-3'!H25</f>
        <v>19</v>
      </c>
      <c r="I18" s="70">
        <f>'K-3'!I25</f>
        <v>23</v>
      </c>
      <c r="J18" s="72"/>
      <c r="K18" s="70"/>
      <c r="L18" s="70">
        <f>'K-3'!L25</f>
        <v>75</v>
      </c>
      <c r="M18" s="70">
        <v>10</v>
      </c>
    </row>
    <row r="19" spans="1:13" ht="12.75">
      <c r="A19" s="70">
        <f>'K-3'!A26</f>
        <v>0</v>
      </c>
      <c r="B19" s="97" t="str">
        <f>'K-3'!B26</f>
        <v>Gintarė Surdokaitė</v>
      </c>
      <c r="C19" s="298">
        <f>'K-3'!C26</f>
        <v>0</v>
      </c>
      <c r="D19" s="71">
        <f>'K-3'!D26</f>
        <v>8.78</v>
      </c>
      <c r="E19" s="70">
        <f>'K-3'!E26</f>
        <v>85</v>
      </c>
      <c r="F19" s="70">
        <f>'K-3'!F26</f>
        <v>435</v>
      </c>
      <c r="G19" s="70">
        <f>'K-3'!G26</f>
        <v>68</v>
      </c>
      <c r="H19" s="70">
        <f>'K-3'!H26</f>
        <v>56.8</v>
      </c>
      <c r="I19" s="70">
        <f>'K-3'!I26</f>
        <v>97</v>
      </c>
      <c r="J19" s="72"/>
      <c r="K19" s="70"/>
      <c r="L19" s="70">
        <f>'K-3'!L26</f>
        <v>250</v>
      </c>
      <c r="M19" s="70">
        <v>11</v>
      </c>
    </row>
    <row r="20" spans="1:13" ht="12.75">
      <c r="A20" s="70">
        <f>'K-3'!A27</f>
        <v>0</v>
      </c>
      <c r="B20" s="97" t="str">
        <f>'K-3'!B27</f>
        <v>Karolina Žaliauskaitė</v>
      </c>
      <c r="C20" s="297">
        <f>'K-3'!C27</f>
        <v>0</v>
      </c>
      <c r="D20" s="71">
        <f>'K-3'!D27</f>
        <v>9.97</v>
      </c>
      <c r="E20" s="70">
        <f>'K-3'!E27</f>
        <v>49</v>
      </c>
      <c r="F20" s="70">
        <f>'K-3'!F27</f>
        <v>230</v>
      </c>
      <c r="G20" s="70">
        <f>'K-3'!G27</f>
        <v>1</v>
      </c>
      <c r="H20" s="70">
        <f>'K-3'!H27</f>
        <v>33.6</v>
      </c>
      <c r="I20" s="70">
        <f>'K-3'!I27</f>
        <v>50</v>
      </c>
      <c r="J20" s="72"/>
      <c r="K20" s="70"/>
      <c r="L20" s="70">
        <f>'K-3'!L27</f>
        <v>100</v>
      </c>
      <c r="M20" s="70">
        <v>12</v>
      </c>
    </row>
    <row r="21" spans="1:13" ht="12.75">
      <c r="A21" s="70" t="str">
        <f>Protokolas!A35</f>
        <v>Domeikava</v>
      </c>
      <c r="B21" s="97" t="str">
        <f>Protokolas!B35</f>
        <v>Justina Grivačiauskaitė</v>
      </c>
      <c r="C21" s="298">
        <f>Protokolas!C35</f>
        <v>0</v>
      </c>
      <c r="D21" s="71">
        <f>Protokolas!D35</f>
        <v>9.19</v>
      </c>
      <c r="E21" s="70">
        <f>Protokolas!E35</f>
        <v>72</v>
      </c>
      <c r="F21" s="70">
        <f>Protokolas!F35</f>
        <v>368</v>
      </c>
      <c r="G21" s="70">
        <f>Protokolas!G35</f>
        <v>46</v>
      </c>
      <c r="H21" s="70">
        <f>Protokolas!H35</f>
        <v>41.3</v>
      </c>
      <c r="I21" s="70">
        <f>Protokolas!I35</f>
        <v>65</v>
      </c>
      <c r="J21" s="72"/>
      <c r="K21" s="70"/>
      <c r="L21" s="70">
        <f aca="true" t="shared" si="0" ref="L21:L40">SUM(E21,G21,I21)</f>
        <v>183</v>
      </c>
      <c r="M21" s="70">
        <v>13</v>
      </c>
    </row>
    <row r="22" spans="1:13" ht="12.75">
      <c r="A22" s="70">
        <f>Protokolas!A36</f>
        <v>0</v>
      </c>
      <c r="B22" s="97" t="str">
        <f>Protokolas!B36</f>
        <v>Gabrielė Sapagovaitė</v>
      </c>
      <c r="C22" s="297">
        <f>Protokolas!C36</f>
        <v>0</v>
      </c>
      <c r="D22" s="71">
        <f>Protokolas!D36</f>
        <v>9.91</v>
      </c>
      <c r="E22" s="70">
        <f>Protokolas!E36</f>
        <v>49</v>
      </c>
      <c r="F22" s="70">
        <f>Protokolas!F36</f>
        <v>348</v>
      </c>
      <c r="G22" s="70">
        <f>Protokolas!G36</f>
        <v>39</v>
      </c>
      <c r="H22" s="73">
        <f>Protokolas!H36</f>
        <v>35</v>
      </c>
      <c r="I22" s="70">
        <f>Protokolas!I36</f>
        <v>53</v>
      </c>
      <c r="J22" s="72"/>
      <c r="K22" s="70"/>
      <c r="L22" s="70">
        <f t="shared" si="0"/>
        <v>141</v>
      </c>
      <c r="M22" s="70">
        <v>14</v>
      </c>
    </row>
    <row r="23" spans="1:13" ht="12.75">
      <c r="A23" s="70">
        <f>Protokolas!A37</f>
        <v>0</v>
      </c>
      <c r="B23" s="97" t="str">
        <f>Protokolas!B37</f>
        <v>Leta Navickaitė</v>
      </c>
      <c r="C23" s="297">
        <f>Protokolas!C37</f>
        <v>0</v>
      </c>
      <c r="D23" s="71">
        <f>Protokolas!D37</f>
        <v>10.08</v>
      </c>
      <c r="E23" s="70">
        <f>Protokolas!E37</f>
        <v>46</v>
      </c>
      <c r="F23" s="70">
        <f>Protokolas!F37</f>
        <v>342</v>
      </c>
      <c r="G23" s="70">
        <f>Protokolas!G37</f>
        <v>37</v>
      </c>
      <c r="H23" s="70">
        <f>Protokolas!H37</f>
        <v>30.3</v>
      </c>
      <c r="I23" s="70">
        <f>Protokolas!I37</f>
        <v>44</v>
      </c>
      <c r="J23" s="72"/>
      <c r="K23" s="70"/>
      <c r="L23" s="70">
        <f t="shared" si="0"/>
        <v>127</v>
      </c>
      <c r="M23" s="70">
        <v>15</v>
      </c>
    </row>
    <row r="24" spans="1:13" ht="12.75">
      <c r="A24" s="70">
        <f>Protokolas!A38</f>
        <v>0</v>
      </c>
      <c r="B24" s="97" t="str">
        <f>Protokolas!B38</f>
        <v>Edita Jegorovaitė</v>
      </c>
      <c r="C24" s="298">
        <f>Protokolas!C38</f>
        <v>0</v>
      </c>
      <c r="D24" s="71">
        <f>Protokolas!D38</f>
        <v>8.91</v>
      </c>
      <c r="E24" s="70">
        <f>Protokolas!E38</f>
        <v>78</v>
      </c>
      <c r="F24" s="70">
        <f>Protokolas!F38</f>
        <v>446</v>
      </c>
      <c r="G24" s="70">
        <f>Protokolas!G38</f>
        <v>72</v>
      </c>
      <c r="H24" s="70">
        <f>Protokolas!H38</f>
        <v>39.5</v>
      </c>
      <c r="I24" s="70">
        <f>Protokolas!I38</f>
        <v>62</v>
      </c>
      <c r="J24" s="72"/>
      <c r="K24" s="70"/>
      <c r="L24" s="70">
        <f t="shared" si="0"/>
        <v>212</v>
      </c>
      <c r="M24" s="70">
        <v>16</v>
      </c>
    </row>
    <row r="25" spans="1:13" ht="12.75">
      <c r="A25" s="70">
        <f>Protokolas!A39</f>
        <v>0</v>
      </c>
      <c r="B25" s="97" t="str">
        <f>Protokolas!B39</f>
        <v>Karolina Lapinsakitė</v>
      </c>
      <c r="C25" s="297">
        <f>Protokolas!C39</f>
        <v>0</v>
      </c>
      <c r="D25" s="71">
        <f>Protokolas!D39</f>
        <v>9.6</v>
      </c>
      <c r="E25" s="70">
        <f>Protokolas!E39</f>
        <v>57</v>
      </c>
      <c r="F25" s="70">
        <f>Protokolas!F39</f>
        <v>404</v>
      </c>
      <c r="G25" s="70">
        <f>Protokolas!G39</f>
        <v>58</v>
      </c>
      <c r="H25" s="70">
        <f>Protokolas!H39</f>
        <v>35</v>
      </c>
      <c r="I25" s="70">
        <f>Protokolas!I39</f>
        <v>53</v>
      </c>
      <c r="J25" s="72"/>
      <c r="K25" s="70"/>
      <c r="L25" s="70">
        <f t="shared" si="0"/>
        <v>168</v>
      </c>
      <c r="M25" s="70">
        <v>17</v>
      </c>
    </row>
    <row r="26" spans="1:13" ht="12.75">
      <c r="A26" s="70">
        <f>Protokolas!A40</f>
        <v>0</v>
      </c>
      <c r="B26" s="97" t="str">
        <f>Protokolas!B40</f>
        <v>Raminta Stundytė</v>
      </c>
      <c r="C26" s="297">
        <f>Protokolas!C40</f>
        <v>0</v>
      </c>
      <c r="D26" s="71">
        <f>Protokolas!D40</f>
        <v>9.35</v>
      </c>
      <c r="E26" s="70">
        <f>Protokolas!E40</f>
        <v>66</v>
      </c>
      <c r="F26" s="70">
        <f>Protokolas!F40</f>
        <v>329</v>
      </c>
      <c r="G26" s="70">
        <f>Protokolas!G40</f>
        <v>33</v>
      </c>
      <c r="H26" s="70">
        <f>Protokolas!H40</f>
        <v>30.8</v>
      </c>
      <c r="I26" s="70">
        <f>Protokolas!I40</f>
        <v>45</v>
      </c>
      <c r="J26" s="72"/>
      <c r="K26" s="70"/>
      <c r="L26" s="70">
        <f t="shared" si="0"/>
        <v>144</v>
      </c>
      <c r="M26" s="70">
        <v>18</v>
      </c>
    </row>
    <row r="27" spans="1:13" ht="12.75">
      <c r="A27" s="70" t="str">
        <f>Protokolas!A48</f>
        <v>Šakiai</v>
      </c>
      <c r="B27" s="97" t="str">
        <f>Protokolas!B48</f>
        <v>Neringa Gudaitytė</v>
      </c>
      <c r="C27" s="297">
        <f>Protokolas!C48</f>
        <v>0</v>
      </c>
      <c r="D27" s="71">
        <f>Protokolas!D48</f>
        <v>8.96</v>
      </c>
      <c r="E27" s="70">
        <f>Protokolas!E48</f>
        <v>78</v>
      </c>
      <c r="F27" s="70">
        <f>Protokolas!F48</f>
        <v>422</v>
      </c>
      <c r="G27" s="70">
        <f>Protokolas!G48</f>
        <v>64</v>
      </c>
      <c r="H27" s="70">
        <f>Protokolas!H48</f>
        <v>44.7</v>
      </c>
      <c r="I27" s="70">
        <f>Protokolas!I48</f>
        <v>72</v>
      </c>
      <c r="J27" s="72"/>
      <c r="K27" s="70"/>
      <c r="L27" s="70">
        <f t="shared" si="0"/>
        <v>214</v>
      </c>
      <c r="M27" s="70">
        <v>19</v>
      </c>
    </row>
    <row r="28" spans="1:13" ht="12.75">
      <c r="A28" s="70">
        <f>Protokolas!A49</f>
        <v>0</v>
      </c>
      <c r="B28" s="97" t="str">
        <f>Protokolas!B49</f>
        <v>Paulina Martinkevičūtė</v>
      </c>
      <c r="C28" s="297">
        <f>Protokolas!C49</f>
        <v>0</v>
      </c>
      <c r="D28" s="71">
        <f>Protokolas!D49</f>
        <v>13</v>
      </c>
      <c r="E28" s="70">
        <f>Protokolas!E49</f>
        <v>0</v>
      </c>
      <c r="F28" s="70">
        <f>Protokolas!F49</f>
        <v>230</v>
      </c>
      <c r="G28" s="70">
        <f>Protokolas!G49</f>
        <v>1</v>
      </c>
      <c r="H28" s="70">
        <f>Protokolas!H49</f>
        <v>8.34</v>
      </c>
      <c r="I28" s="70">
        <f>Protokolas!I49</f>
        <v>2</v>
      </c>
      <c r="J28" s="72"/>
      <c r="K28" s="70"/>
      <c r="L28" s="70">
        <f t="shared" si="0"/>
        <v>3</v>
      </c>
      <c r="M28" s="70">
        <v>20</v>
      </c>
    </row>
    <row r="29" spans="1:13" ht="12.75">
      <c r="A29" s="70">
        <f>Protokolas!A50</f>
        <v>0</v>
      </c>
      <c r="B29" s="97" t="str">
        <f>Protokolas!B50</f>
        <v>Rudokaitė Dovilė</v>
      </c>
      <c r="C29" s="298">
        <f>Protokolas!C50</f>
        <v>0</v>
      </c>
      <c r="D29" s="71">
        <f>Protokolas!D50</f>
        <v>8.38</v>
      </c>
      <c r="E29" s="70">
        <f>Protokolas!E50</f>
        <v>99</v>
      </c>
      <c r="F29" s="70">
        <f>Protokolas!F50</f>
        <v>454</v>
      </c>
      <c r="G29" s="70">
        <f>Protokolas!G50</f>
        <v>74</v>
      </c>
      <c r="H29" s="70">
        <f>Protokolas!H50</f>
        <v>39.9</v>
      </c>
      <c r="I29" s="70">
        <f>Protokolas!I50</f>
        <v>63</v>
      </c>
      <c r="J29" s="72"/>
      <c r="K29" s="70"/>
      <c r="L29" s="70">
        <f t="shared" si="0"/>
        <v>236</v>
      </c>
      <c r="M29" s="70">
        <v>21</v>
      </c>
    </row>
    <row r="30" spans="1:13" ht="12.75">
      <c r="A30" s="70">
        <f>Protokolas!A51</f>
        <v>0</v>
      </c>
      <c r="B30" s="97" t="str">
        <f>Protokolas!B51</f>
        <v>Eglė Šlėderytė</v>
      </c>
      <c r="C30" s="297">
        <f>Protokolas!C51</f>
        <v>0</v>
      </c>
      <c r="D30" s="71">
        <f>Protokolas!D51</f>
        <v>9.13</v>
      </c>
      <c r="E30" s="70">
        <f>Protokolas!E51</f>
        <v>72</v>
      </c>
      <c r="F30" s="70">
        <f>Protokolas!F51</f>
        <v>410</v>
      </c>
      <c r="G30" s="70">
        <f>Protokolas!G51</f>
        <v>60</v>
      </c>
      <c r="H30" s="70">
        <f>Protokolas!H51</f>
        <v>40.7</v>
      </c>
      <c r="I30" s="70">
        <f>Protokolas!I51</f>
        <v>64</v>
      </c>
      <c r="J30" s="72"/>
      <c r="K30" s="70"/>
      <c r="L30" s="70">
        <f t="shared" si="0"/>
        <v>196</v>
      </c>
      <c r="M30" s="70">
        <v>22</v>
      </c>
    </row>
    <row r="31" spans="1:13" ht="12.75">
      <c r="A31" s="70">
        <f>Protokolas!A52</f>
        <v>0</v>
      </c>
      <c r="B31" s="97" t="str">
        <f>Protokolas!B52</f>
        <v>Agnė Pranckevičiūtė</v>
      </c>
      <c r="C31" s="298">
        <f>Protokolas!C52</f>
        <v>0</v>
      </c>
      <c r="D31" s="71">
        <f>Protokolas!D52</f>
        <v>8.82</v>
      </c>
      <c r="E31" s="70">
        <f>Protokolas!E52</f>
        <v>82</v>
      </c>
      <c r="F31" s="70">
        <f>Protokolas!F52</f>
        <v>398</v>
      </c>
      <c r="G31" s="70">
        <f>Protokolas!G52</f>
        <v>56</v>
      </c>
      <c r="H31" s="70">
        <f>Protokolas!H52</f>
        <v>24.7</v>
      </c>
      <c r="I31" s="70">
        <f>Protokolas!I52</f>
        <v>33</v>
      </c>
      <c r="J31" s="72"/>
      <c r="K31" s="70"/>
      <c r="L31" s="70">
        <f t="shared" si="0"/>
        <v>171</v>
      </c>
      <c r="M31" s="70">
        <v>23</v>
      </c>
    </row>
    <row r="32" spans="1:13" ht="12.75">
      <c r="A32" s="70">
        <f>Protokolas!A53</f>
        <v>0</v>
      </c>
      <c r="B32" s="97" t="str">
        <f>Protokolas!B53</f>
        <v>Domeikaitė Modesta</v>
      </c>
      <c r="C32" s="297">
        <f>Protokolas!C53</f>
        <v>0</v>
      </c>
      <c r="D32" s="71">
        <f>Protokolas!D53</f>
        <v>9.04</v>
      </c>
      <c r="E32" s="70">
        <f>Protokolas!E53</f>
        <v>75</v>
      </c>
      <c r="F32" s="70">
        <f>Protokolas!F53</f>
        <v>438</v>
      </c>
      <c r="G32" s="70">
        <f>Protokolas!G53</f>
        <v>69</v>
      </c>
      <c r="H32" s="70">
        <f>Protokolas!H53</f>
        <v>39.5</v>
      </c>
      <c r="I32" s="70">
        <f>Protokolas!I53</f>
        <v>62</v>
      </c>
      <c r="J32" s="72"/>
      <c r="K32" s="70"/>
      <c r="L32" s="70">
        <f t="shared" si="0"/>
        <v>206</v>
      </c>
      <c r="M32" s="70">
        <v>24</v>
      </c>
    </row>
    <row r="33" spans="1:13" ht="12.75">
      <c r="A33" s="70" t="str">
        <f>Protokolas!A61</f>
        <v>Vilkaviškis</v>
      </c>
      <c r="B33" s="97" t="str">
        <f>Protokolas!B61</f>
        <v>Viktorija Žemaitytė</v>
      </c>
      <c r="C33" s="298">
        <f>Protokolas!C61</f>
        <v>0</v>
      </c>
      <c r="D33" s="71">
        <f>Protokolas!D61</f>
        <v>9.28</v>
      </c>
      <c r="E33" s="70">
        <f>Protokolas!E61</f>
        <v>69</v>
      </c>
      <c r="F33" s="70">
        <f>Protokolas!F61</f>
        <v>390</v>
      </c>
      <c r="G33" s="70">
        <f>Protokolas!G61</f>
        <v>53</v>
      </c>
      <c r="H33" s="70">
        <f>Protokolas!H61</f>
        <v>29.4</v>
      </c>
      <c r="I33" s="70">
        <f>Protokolas!I61</f>
        <v>42</v>
      </c>
      <c r="J33" s="72"/>
      <c r="K33" s="70"/>
      <c r="L33" s="70">
        <f t="shared" si="0"/>
        <v>164</v>
      </c>
      <c r="M33" s="70">
        <v>25</v>
      </c>
    </row>
    <row r="34" spans="1:13" ht="12.75">
      <c r="A34" s="70">
        <f>Protokolas!A62</f>
        <v>0</v>
      </c>
      <c r="B34" s="97" t="str">
        <f>Protokolas!B62</f>
        <v>Diana Daugėlaitė</v>
      </c>
      <c r="C34" s="297">
        <f>Protokolas!C62</f>
        <v>0</v>
      </c>
      <c r="D34" s="71">
        <f>Protokolas!D62</f>
        <v>10.12</v>
      </c>
      <c r="E34" s="70">
        <f>Protokolas!E62</f>
        <v>43</v>
      </c>
      <c r="F34" s="70">
        <f>Protokolas!F62</f>
        <v>341</v>
      </c>
      <c r="G34" s="70">
        <f>Protokolas!G62</f>
        <v>37</v>
      </c>
      <c r="H34" s="70">
        <f>Protokolas!H62</f>
        <v>23.3</v>
      </c>
      <c r="I34" s="70">
        <f>Protokolas!I62</f>
        <v>30</v>
      </c>
      <c r="J34" s="72"/>
      <c r="K34" s="70"/>
      <c r="L34" s="70">
        <f t="shared" si="0"/>
        <v>110</v>
      </c>
      <c r="M34" s="70">
        <v>26</v>
      </c>
    </row>
    <row r="35" spans="1:13" ht="12.75">
      <c r="A35" s="70">
        <f>Protokolas!A63</f>
        <v>0</v>
      </c>
      <c r="B35" s="97" t="str">
        <f>Protokolas!B63</f>
        <v>Laura Šarkauskaitė</v>
      </c>
      <c r="C35" s="298">
        <f>Protokolas!C63</f>
        <v>0</v>
      </c>
      <c r="D35" s="71">
        <f>Protokolas!D63</f>
        <v>9.72</v>
      </c>
      <c r="E35" s="70">
        <f>Protokolas!E63</f>
        <v>54</v>
      </c>
      <c r="F35" s="70">
        <f>Protokolas!F63</f>
        <v>355</v>
      </c>
      <c r="G35" s="70">
        <f>Protokolas!G63</f>
        <v>41</v>
      </c>
      <c r="H35" s="70">
        <f>Protokolas!H63</f>
        <v>35.4</v>
      </c>
      <c r="I35" s="70">
        <f>Protokolas!I63</f>
        <v>54</v>
      </c>
      <c r="J35" s="72"/>
      <c r="K35" s="70"/>
      <c r="L35" s="70">
        <f t="shared" si="0"/>
        <v>149</v>
      </c>
      <c r="M35" s="70">
        <v>27</v>
      </c>
    </row>
    <row r="36" spans="1:13" ht="12.75">
      <c r="A36" s="70">
        <f>Protokolas!A64</f>
        <v>0</v>
      </c>
      <c r="B36" s="97" t="str">
        <f>Protokolas!B64</f>
        <v>Aušra Vyšniauskaitė</v>
      </c>
      <c r="C36" s="297">
        <f>Protokolas!C64</f>
        <v>0</v>
      </c>
      <c r="D36" s="71">
        <f>Protokolas!D64</f>
        <v>10.06</v>
      </c>
      <c r="E36" s="70">
        <f>Protokolas!E64</f>
        <v>46</v>
      </c>
      <c r="F36" s="70">
        <f>Protokolas!F64</f>
        <v>356</v>
      </c>
      <c r="G36" s="70">
        <f>Protokolas!G64</f>
        <v>42</v>
      </c>
      <c r="H36" s="70">
        <f>Protokolas!H64</f>
        <v>32.2</v>
      </c>
      <c r="I36" s="70">
        <f>Protokolas!I64</f>
        <v>47</v>
      </c>
      <c r="J36" s="72"/>
      <c r="K36" s="70"/>
      <c r="L36" s="70">
        <f t="shared" si="0"/>
        <v>135</v>
      </c>
      <c r="M36" s="70">
        <v>28</v>
      </c>
    </row>
    <row r="37" spans="1:13" ht="12.75">
      <c r="A37" s="70">
        <f>Protokolas!A65</f>
        <v>0</v>
      </c>
      <c r="B37" s="97" t="str">
        <f>Protokolas!B65</f>
        <v>Viktorija Miliauskaitė</v>
      </c>
      <c r="C37" s="297">
        <f>Protokolas!C65</f>
        <v>0</v>
      </c>
      <c r="D37" s="71">
        <f>Protokolas!D65</f>
        <v>9.92</v>
      </c>
      <c r="E37" s="70">
        <f>Protokolas!E65</f>
        <v>49</v>
      </c>
      <c r="F37" s="70">
        <f>Protokolas!F65</f>
        <v>358</v>
      </c>
      <c r="G37" s="70">
        <f>Protokolas!G65</f>
        <v>42</v>
      </c>
      <c r="H37" s="73">
        <f>Protokolas!H65</f>
        <v>29.9</v>
      </c>
      <c r="I37" s="70">
        <f>Protokolas!I65</f>
        <v>43</v>
      </c>
      <c r="J37" s="72"/>
      <c r="K37" s="70"/>
      <c r="L37" s="70">
        <f t="shared" si="0"/>
        <v>134</v>
      </c>
      <c r="M37" s="70">
        <v>29</v>
      </c>
    </row>
    <row r="38" spans="1:13" ht="12.75">
      <c r="A38" s="70">
        <f>Protokolas!A66</f>
        <v>0</v>
      </c>
      <c r="B38" s="97" t="str">
        <f>Protokolas!B66</f>
        <v>Ugnė Kynaitė</v>
      </c>
      <c r="C38" s="298">
        <f>Protokolas!C66</f>
        <v>0</v>
      </c>
      <c r="D38" s="71">
        <f>Protokolas!D66</f>
        <v>10.15</v>
      </c>
      <c r="E38" s="70">
        <f>Protokolas!E66</f>
        <v>43</v>
      </c>
      <c r="F38" s="70">
        <f>Protokolas!F66</f>
        <v>322</v>
      </c>
      <c r="G38" s="70">
        <f>Protokolas!G66</f>
        <v>30</v>
      </c>
      <c r="H38" s="70">
        <f>Protokolas!H66</f>
        <v>32</v>
      </c>
      <c r="I38" s="70">
        <f>Protokolas!I66</f>
        <v>47</v>
      </c>
      <c r="J38" s="72"/>
      <c r="K38" s="70"/>
      <c r="L38" s="70">
        <f t="shared" si="0"/>
        <v>120</v>
      </c>
      <c r="M38" s="70">
        <v>30</v>
      </c>
    </row>
    <row r="39" spans="1:13" ht="12.75">
      <c r="A39" s="70" t="str">
        <f>Protokolas!A74</f>
        <v>Kėdainiai</v>
      </c>
      <c r="B39" s="97" t="str">
        <f>Protokolas!B74</f>
        <v>Kasperavičiūtė Šarūnė</v>
      </c>
      <c r="C39" s="298">
        <f>Protokolas!C74</f>
        <v>0</v>
      </c>
      <c r="D39" s="71">
        <f>Protokolas!D74</f>
        <v>8.76</v>
      </c>
      <c r="E39" s="70">
        <f>Protokolas!E74</f>
        <v>85</v>
      </c>
      <c r="F39" s="70">
        <f>Protokolas!F74</f>
        <v>445</v>
      </c>
      <c r="G39" s="70">
        <f>Protokolas!G74</f>
        <v>71</v>
      </c>
      <c r="H39" s="70">
        <f>Protokolas!H74</f>
        <v>35.4</v>
      </c>
      <c r="I39" s="70">
        <f>Protokolas!I74</f>
        <v>54</v>
      </c>
      <c r="J39" s="72"/>
      <c r="K39" s="70"/>
      <c r="L39" s="70">
        <f t="shared" si="0"/>
        <v>210</v>
      </c>
      <c r="M39" s="70">
        <v>31</v>
      </c>
    </row>
    <row r="40" spans="1:13" ht="12.75">
      <c r="A40" s="70">
        <f>Protokolas!A75</f>
        <v>0</v>
      </c>
      <c r="B40" s="97" t="str">
        <f>Protokolas!B75</f>
        <v>Krasauskaitė Gabrielė</v>
      </c>
      <c r="C40" s="298">
        <f>Protokolas!C75</f>
        <v>0</v>
      </c>
      <c r="D40" s="71">
        <f>Protokolas!D75</f>
        <v>8.77</v>
      </c>
      <c r="E40" s="70">
        <f>Protokolas!E75</f>
        <v>85</v>
      </c>
      <c r="F40" s="70">
        <f>Protokolas!F75</f>
        <v>438</v>
      </c>
      <c r="G40" s="70">
        <f>Protokolas!G75</f>
        <v>69</v>
      </c>
      <c r="H40" s="70">
        <f>Protokolas!H75</f>
        <v>33.5</v>
      </c>
      <c r="I40" s="70">
        <f>Protokolas!I75</f>
        <v>50</v>
      </c>
      <c r="J40" s="72"/>
      <c r="K40" s="70"/>
      <c r="L40" s="70">
        <f t="shared" si="0"/>
        <v>204</v>
      </c>
      <c r="M40" s="70">
        <v>32</v>
      </c>
    </row>
    <row r="41" spans="1:13" ht="12.75">
      <c r="A41" s="70">
        <f>Protokolas!A76</f>
        <v>0</v>
      </c>
      <c r="B41" s="97" t="str">
        <f>Protokolas!B76</f>
        <v>Pavidytė Justina</v>
      </c>
      <c r="C41" s="297">
        <f>Protokolas!C76</f>
        <v>0</v>
      </c>
      <c r="D41" s="71">
        <f>Protokolas!D76</f>
        <v>9.07</v>
      </c>
      <c r="E41" s="70">
        <f>Protokolas!E76</f>
        <v>75</v>
      </c>
      <c r="F41" s="70">
        <f>Protokolas!F76</f>
        <v>414</v>
      </c>
      <c r="G41" s="70">
        <f>Protokolas!G76</f>
        <v>61</v>
      </c>
      <c r="H41" s="70">
        <f>Protokolas!H76</f>
        <v>19</v>
      </c>
      <c r="I41" s="70">
        <f>Protokolas!I76</f>
        <v>23</v>
      </c>
      <c r="J41" s="72"/>
      <c r="K41" s="70"/>
      <c r="L41" s="70">
        <f aca="true" t="shared" si="1" ref="L41:L72">SUM(E41,G41,I41)</f>
        <v>159</v>
      </c>
      <c r="M41" s="70">
        <v>33</v>
      </c>
    </row>
    <row r="42" spans="1:13" ht="12.75">
      <c r="A42" s="70">
        <f>Protokolas!A77</f>
        <v>0</v>
      </c>
      <c r="B42" s="97" t="str">
        <f>Protokolas!B77</f>
        <v>Žemulytė Gintarė</v>
      </c>
      <c r="C42" s="297">
        <f>Protokolas!C77</f>
        <v>0</v>
      </c>
      <c r="D42" s="71">
        <f>Protokolas!D77</f>
        <v>9.12</v>
      </c>
      <c r="E42" s="70">
        <f>Protokolas!E77</f>
        <v>72</v>
      </c>
      <c r="F42" s="70">
        <f>Protokolas!F77</f>
        <v>408</v>
      </c>
      <c r="G42" s="70">
        <f>Protokolas!G77</f>
        <v>59</v>
      </c>
      <c r="H42" s="70">
        <f>Protokolas!H77</f>
        <v>24</v>
      </c>
      <c r="I42" s="70">
        <f>Protokolas!I77</f>
        <v>31</v>
      </c>
      <c r="J42" s="72"/>
      <c r="K42" s="70"/>
      <c r="L42" s="70">
        <f t="shared" si="1"/>
        <v>162</v>
      </c>
      <c r="M42" s="70">
        <v>34</v>
      </c>
    </row>
    <row r="43" spans="1:13" ht="12.75">
      <c r="A43" s="70">
        <f>Protokolas!A78</f>
        <v>0</v>
      </c>
      <c r="B43" s="97" t="str">
        <f>Protokolas!B78</f>
        <v>Saldytė Eglė</v>
      </c>
      <c r="C43" s="298">
        <f>Protokolas!C78</f>
        <v>0</v>
      </c>
      <c r="D43" s="71">
        <f>Protokolas!D78</f>
        <v>9.4</v>
      </c>
      <c r="E43" s="70">
        <f>Protokolas!E78</f>
        <v>63</v>
      </c>
      <c r="F43" s="70">
        <f>Protokolas!F78</f>
        <v>357</v>
      </c>
      <c r="G43" s="70">
        <f>Protokolas!G78</f>
        <v>42</v>
      </c>
      <c r="H43" s="70">
        <f>Protokolas!H78</f>
        <v>26</v>
      </c>
      <c r="I43" s="70">
        <f>Protokolas!I78</f>
        <v>35</v>
      </c>
      <c r="J43" s="72"/>
      <c r="K43" s="70"/>
      <c r="L43" s="70">
        <f t="shared" si="1"/>
        <v>140</v>
      </c>
      <c r="M43" s="70">
        <v>35</v>
      </c>
    </row>
    <row r="44" spans="1:13" ht="12.75">
      <c r="A44" s="70">
        <f>Protokolas!A79</f>
        <v>0</v>
      </c>
      <c r="B44" s="97" t="str">
        <f>Protokolas!B79</f>
        <v>Berankytė Giedrė</v>
      </c>
      <c r="C44" s="297">
        <f>Protokolas!C79</f>
        <v>0</v>
      </c>
      <c r="D44" s="71">
        <f>Protokolas!D79</f>
        <v>9.1</v>
      </c>
      <c r="E44" s="70">
        <f>Protokolas!E79</f>
        <v>72</v>
      </c>
      <c r="F44" s="70">
        <f>Protokolas!F79</f>
        <v>381</v>
      </c>
      <c r="G44" s="70">
        <f>Protokolas!G79</f>
        <v>50</v>
      </c>
      <c r="H44" s="70">
        <f>Protokolas!H79</f>
        <v>34</v>
      </c>
      <c r="I44" s="70">
        <f>Protokolas!I79</f>
        <v>51</v>
      </c>
      <c r="J44" s="72"/>
      <c r="K44" s="70"/>
      <c r="L44" s="70">
        <f t="shared" si="1"/>
        <v>173</v>
      </c>
      <c r="M44" s="70">
        <v>36</v>
      </c>
    </row>
    <row r="45" spans="1:13" ht="12.75">
      <c r="A45" s="70" t="str">
        <f>Protokolas!A87</f>
        <v>Jurbarkas</v>
      </c>
      <c r="B45" s="97" t="str">
        <f>Protokolas!B87</f>
        <v>Maskolaitytė Vaida</v>
      </c>
      <c r="C45" s="297">
        <f>Protokolas!C87</f>
        <v>0</v>
      </c>
      <c r="D45" s="71">
        <f>Protokolas!D87</f>
        <v>9.03</v>
      </c>
      <c r="E45" s="70">
        <f>Protokolas!E87</f>
        <v>75</v>
      </c>
      <c r="F45" s="70">
        <f>Protokolas!F87</f>
        <v>429</v>
      </c>
      <c r="G45" s="70">
        <f>Protokolas!G87</f>
        <v>66</v>
      </c>
      <c r="H45" s="73">
        <f>Protokolas!H87</f>
        <v>26</v>
      </c>
      <c r="I45" s="70">
        <f>Protokolas!I87</f>
        <v>35</v>
      </c>
      <c r="J45" s="72"/>
      <c r="K45" s="70"/>
      <c r="L45" s="70">
        <f t="shared" si="1"/>
        <v>176</v>
      </c>
      <c r="M45" s="70">
        <v>37</v>
      </c>
    </row>
    <row r="46" spans="1:13" ht="12.75">
      <c r="A46" s="70">
        <f>Protokolas!A88</f>
        <v>0</v>
      </c>
      <c r="B46" s="97" t="str">
        <f>Protokolas!B88</f>
        <v>Pociutė Indrė</v>
      </c>
      <c r="C46" s="297">
        <f>Protokolas!C88</f>
        <v>0</v>
      </c>
      <c r="D46" s="71">
        <f>Protokolas!D88</f>
        <v>9.06</v>
      </c>
      <c r="E46" s="70">
        <f>Protokolas!E88</f>
        <v>75</v>
      </c>
      <c r="F46" s="70">
        <f>Protokolas!F88</f>
        <v>230</v>
      </c>
      <c r="G46" s="70">
        <f>Protokolas!G88</f>
        <v>1</v>
      </c>
      <c r="H46" s="70">
        <f>Protokolas!H88</f>
        <v>29.2</v>
      </c>
      <c r="I46" s="70">
        <f>Protokolas!I88</f>
        <v>41</v>
      </c>
      <c r="J46" s="72"/>
      <c r="K46" s="70"/>
      <c r="L46" s="70">
        <f t="shared" si="1"/>
        <v>117</v>
      </c>
      <c r="M46" s="70">
        <v>38</v>
      </c>
    </row>
    <row r="47" spans="1:13" ht="12.75">
      <c r="A47" s="70">
        <f>Protokolas!A89</f>
        <v>0</v>
      </c>
      <c r="B47" s="97" t="str">
        <f>Protokolas!B89</f>
        <v>Reičiūnaitė Simona</v>
      </c>
      <c r="C47" s="297">
        <f>Protokolas!C89</f>
        <v>0</v>
      </c>
      <c r="D47" s="71">
        <f>Protokolas!D89</f>
        <v>8.74</v>
      </c>
      <c r="E47" s="70">
        <f>Protokolas!E89</f>
        <v>85</v>
      </c>
      <c r="F47" s="70">
        <f>Protokolas!F89</f>
        <v>418</v>
      </c>
      <c r="G47" s="70">
        <f>Protokolas!G89</f>
        <v>62</v>
      </c>
      <c r="H47" s="70">
        <f>Protokolas!H89</f>
        <v>31.85</v>
      </c>
      <c r="I47" s="70">
        <f>Protokolas!I89</f>
        <v>47</v>
      </c>
      <c r="J47" s="72"/>
      <c r="K47" s="70"/>
      <c r="L47" s="70">
        <f t="shared" si="1"/>
        <v>194</v>
      </c>
      <c r="M47" s="70">
        <v>39</v>
      </c>
    </row>
    <row r="48" spans="1:13" ht="12.75">
      <c r="A48" s="70">
        <f>Protokolas!A90</f>
        <v>0</v>
      </c>
      <c r="B48" s="97" t="str">
        <f>Protokolas!B90</f>
        <v>Stanislovaitytė Orinta</v>
      </c>
      <c r="C48" s="297">
        <f>Protokolas!C90</f>
        <v>0</v>
      </c>
      <c r="D48" s="71">
        <f>Protokolas!D90</f>
        <v>9</v>
      </c>
      <c r="E48" s="70">
        <f>Protokolas!E90</f>
        <v>75</v>
      </c>
      <c r="F48" s="70">
        <f>Protokolas!F90</f>
        <v>398</v>
      </c>
      <c r="G48" s="70">
        <f>Protokolas!G90</f>
        <v>56</v>
      </c>
      <c r="H48" s="73">
        <f>Protokolas!H90</f>
        <v>28</v>
      </c>
      <c r="I48" s="70">
        <f>Protokolas!I90</f>
        <v>39</v>
      </c>
      <c r="J48" s="72"/>
      <c r="K48" s="70"/>
      <c r="L48" s="70">
        <f t="shared" si="1"/>
        <v>170</v>
      </c>
      <c r="M48" s="70">
        <v>40</v>
      </c>
    </row>
    <row r="49" spans="1:13" ht="12.75">
      <c r="A49" s="70">
        <f>Protokolas!A91</f>
        <v>0</v>
      </c>
      <c r="B49" s="97" t="str">
        <f>Protokolas!B91</f>
        <v>Stulgaitytė Vaiva</v>
      </c>
      <c r="C49" s="298">
        <f>Protokolas!C91</f>
        <v>0</v>
      </c>
      <c r="D49" s="71">
        <f>Protokolas!D91</f>
        <v>9.45</v>
      </c>
      <c r="E49" s="70">
        <f>Protokolas!E91</f>
        <v>63</v>
      </c>
      <c r="F49" s="70">
        <f>Protokolas!F91</f>
        <v>388</v>
      </c>
      <c r="G49" s="70">
        <f>Protokolas!G91</f>
        <v>52</v>
      </c>
      <c r="H49" s="70">
        <f>Protokolas!H91</f>
        <v>39.7</v>
      </c>
      <c r="I49" s="70">
        <f>Protokolas!I91</f>
        <v>62</v>
      </c>
      <c r="J49" s="72"/>
      <c r="K49" s="70"/>
      <c r="L49" s="70">
        <f t="shared" si="1"/>
        <v>177</v>
      </c>
      <c r="M49" s="70">
        <v>41</v>
      </c>
    </row>
    <row r="50" spans="1:13" ht="12.75">
      <c r="A50" s="70">
        <f>Protokolas!A92</f>
        <v>0</v>
      </c>
      <c r="B50" s="97" t="str">
        <f>Protokolas!B92</f>
        <v>Šneideraitytė Deimantė</v>
      </c>
      <c r="C50" s="297">
        <f>Protokolas!C92</f>
        <v>0</v>
      </c>
      <c r="D50" s="71">
        <f>Protokolas!D92</f>
        <v>8.87</v>
      </c>
      <c r="E50" s="70">
        <f>Protokolas!E92</f>
        <v>82</v>
      </c>
      <c r="F50" s="70">
        <f>Protokolas!F92</f>
        <v>422</v>
      </c>
      <c r="G50" s="70">
        <f>Protokolas!G92</f>
        <v>64</v>
      </c>
      <c r="H50" s="70">
        <f>Protokolas!H92</f>
        <v>40</v>
      </c>
      <c r="I50" s="70">
        <f>Protokolas!I92</f>
        <v>63</v>
      </c>
      <c r="J50" s="72"/>
      <c r="K50" s="70"/>
      <c r="L50" s="70">
        <f t="shared" si="1"/>
        <v>209</v>
      </c>
      <c r="M50" s="70">
        <v>42</v>
      </c>
    </row>
    <row r="51" spans="1:13" ht="12.75">
      <c r="A51" s="70" t="str">
        <f>Protokolas!A100</f>
        <v>Kazlų Rūda</v>
      </c>
      <c r="B51" s="97" t="str">
        <f>Protokolas!B100</f>
        <v>Rūta Bridžiūtė</v>
      </c>
      <c r="C51" s="297">
        <f>Protokolas!C100</f>
        <v>0</v>
      </c>
      <c r="D51" s="71">
        <f>Protokolas!D100</f>
        <v>9.38</v>
      </c>
      <c r="E51" s="70">
        <f>Protokolas!E100</f>
        <v>66</v>
      </c>
      <c r="F51" s="70">
        <f>Protokolas!F100</f>
        <v>375</v>
      </c>
      <c r="G51" s="70">
        <f>Protokolas!G100</f>
        <v>48</v>
      </c>
      <c r="H51" s="70">
        <f>Protokolas!H100</f>
        <v>56.1</v>
      </c>
      <c r="I51" s="70">
        <f>Protokolas!I100</f>
        <v>95</v>
      </c>
      <c r="J51" s="72"/>
      <c r="K51" s="70"/>
      <c r="L51" s="70">
        <f t="shared" si="1"/>
        <v>209</v>
      </c>
      <c r="M51" s="70">
        <v>43</v>
      </c>
    </row>
    <row r="52" spans="1:13" ht="12.75">
      <c r="A52" s="70">
        <f>Protokolas!A101</f>
        <v>0</v>
      </c>
      <c r="B52" s="97" t="str">
        <f>Protokolas!B101</f>
        <v>Agnė Babravičiūtė</v>
      </c>
      <c r="C52" s="297">
        <f>Protokolas!C101</f>
        <v>0</v>
      </c>
      <c r="D52" s="71">
        <f>Protokolas!D101</f>
        <v>10.27</v>
      </c>
      <c r="E52" s="70">
        <f>Protokolas!E101</f>
        <v>41</v>
      </c>
      <c r="F52" s="70">
        <f>Protokolas!F101</f>
        <v>326</v>
      </c>
      <c r="G52" s="70">
        <f>Protokolas!G101</f>
        <v>32</v>
      </c>
      <c r="H52" s="70">
        <f>Protokolas!H101</f>
        <v>32.1</v>
      </c>
      <c r="I52" s="70">
        <f>Protokolas!I101</f>
        <v>47</v>
      </c>
      <c r="J52" s="72"/>
      <c r="K52" s="70"/>
      <c r="L52" s="70">
        <f t="shared" si="1"/>
        <v>120</v>
      </c>
      <c r="M52" s="70">
        <v>44</v>
      </c>
    </row>
    <row r="53" spans="1:13" ht="12.75">
      <c r="A53" s="70">
        <f>Protokolas!A102</f>
        <v>0</v>
      </c>
      <c r="B53" s="97" t="str">
        <f>Protokolas!B102</f>
        <v>Monika Garkauskaitė</v>
      </c>
      <c r="C53" s="297">
        <f>Protokolas!C102</f>
        <v>0</v>
      </c>
      <c r="D53" s="71">
        <f>Protokolas!D102</f>
        <v>9.01</v>
      </c>
      <c r="E53" s="70">
        <f>Protokolas!E102</f>
        <v>75</v>
      </c>
      <c r="F53" s="70">
        <f>Protokolas!F102</f>
        <v>395</v>
      </c>
      <c r="G53" s="70">
        <f>Protokolas!G102</f>
        <v>55</v>
      </c>
      <c r="H53" s="70">
        <f>Protokolas!H102</f>
        <v>31</v>
      </c>
      <c r="I53" s="70">
        <f>Protokolas!I102</f>
        <v>45</v>
      </c>
      <c r="J53" s="72"/>
      <c r="K53" s="70"/>
      <c r="L53" s="70">
        <f t="shared" si="1"/>
        <v>175</v>
      </c>
      <c r="M53" s="70">
        <v>45</v>
      </c>
    </row>
    <row r="54" spans="1:13" ht="12.75">
      <c r="A54" s="70">
        <f>Protokolas!A103</f>
        <v>0</v>
      </c>
      <c r="B54" s="97" t="str">
        <f>Protokolas!B103</f>
        <v>Brigita Karčiauskaitė</v>
      </c>
      <c r="C54" s="297">
        <f>Protokolas!C103</f>
        <v>0</v>
      </c>
      <c r="D54" s="71">
        <f>Protokolas!D103</f>
        <v>9.73</v>
      </c>
      <c r="E54" s="70">
        <f>Protokolas!E103</f>
        <v>54</v>
      </c>
      <c r="F54" s="70">
        <f>Protokolas!F103</f>
        <v>360</v>
      </c>
      <c r="G54" s="70">
        <f>Protokolas!G103</f>
        <v>43</v>
      </c>
      <c r="H54" s="70">
        <f>Protokolas!H103</f>
        <v>35</v>
      </c>
      <c r="I54" s="70">
        <f>Protokolas!I103</f>
        <v>53</v>
      </c>
      <c r="J54" s="72"/>
      <c r="K54" s="70"/>
      <c r="L54" s="70">
        <f t="shared" si="1"/>
        <v>150</v>
      </c>
      <c r="M54" s="70">
        <v>46</v>
      </c>
    </row>
    <row r="55" spans="1:13" ht="12.75">
      <c r="A55" s="70">
        <f>Protokolas!A104</f>
        <v>0</v>
      </c>
      <c r="B55" s="97" t="str">
        <f>Protokolas!B104</f>
        <v>Simona Juozaitytė</v>
      </c>
      <c r="C55" s="297">
        <f>Protokolas!C104</f>
        <v>0</v>
      </c>
      <c r="D55" s="71">
        <f>Protokolas!D104</f>
        <v>9.45</v>
      </c>
      <c r="E55" s="70">
        <f>Protokolas!E104</f>
        <v>63</v>
      </c>
      <c r="F55" s="70">
        <f>Protokolas!F104</f>
        <v>348</v>
      </c>
      <c r="G55" s="70">
        <f>Protokolas!G104</f>
        <v>39</v>
      </c>
      <c r="H55" s="70">
        <f>Protokolas!H104</f>
        <v>23.1</v>
      </c>
      <c r="I55" s="70">
        <f>Protokolas!I104</f>
        <v>30</v>
      </c>
      <c r="J55" s="72"/>
      <c r="K55" s="70"/>
      <c r="L55" s="70">
        <f t="shared" si="1"/>
        <v>132</v>
      </c>
      <c r="M55" s="70">
        <v>47</v>
      </c>
    </row>
    <row r="56" spans="1:13" ht="12.75">
      <c r="A56" s="70">
        <f>Protokolas!A105</f>
        <v>0</v>
      </c>
      <c r="B56" s="97" t="str">
        <f>Protokolas!B105</f>
        <v>Lauryna Tamkvaitytė</v>
      </c>
      <c r="C56" s="297">
        <f>Protokolas!C105</f>
        <v>0</v>
      </c>
      <c r="D56" s="71">
        <f>Protokolas!D105</f>
        <v>9.61</v>
      </c>
      <c r="E56" s="70">
        <f>Protokolas!E105</f>
        <v>57</v>
      </c>
      <c r="F56" s="70">
        <f>Protokolas!F105</f>
        <v>347</v>
      </c>
      <c r="G56" s="70">
        <f>Protokolas!G105</f>
        <v>39</v>
      </c>
      <c r="H56" s="73">
        <f>Protokolas!H105</f>
        <v>28</v>
      </c>
      <c r="I56" s="70">
        <f>Protokolas!I105</f>
        <v>39</v>
      </c>
      <c r="J56" s="72"/>
      <c r="K56" s="70"/>
      <c r="L56" s="70">
        <f t="shared" si="1"/>
        <v>135</v>
      </c>
      <c r="M56" s="70">
        <v>48</v>
      </c>
    </row>
    <row r="57" spans="1:13" ht="12.75">
      <c r="A57" s="70" t="str">
        <f>Protokolas!A117</f>
        <v>Prienai</v>
      </c>
      <c r="B57" s="97" t="str">
        <f>Protokolas!B117</f>
        <v>Agnė Bieliauskaitė</v>
      </c>
      <c r="C57" s="297">
        <f>Protokolas!C117</f>
        <v>0</v>
      </c>
      <c r="D57" s="71">
        <f>Protokolas!D117</f>
        <v>10.02</v>
      </c>
      <c r="E57" s="70">
        <f>Protokolas!E117</f>
        <v>46</v>
      </c>
      <c r="F57" s="70">
        <f>Protokolas!F117</f>
        <v>304</v>
      </c>
      <c r="G57" s="70">
        <f>Protokolas!G117</f>
        <v>24</v>
      </c>
      <c r="H57" s="73">
        <f>Protokolas!H117</f>
        <v>30.25</v>
      </c>
      <c r="I57" s="70">
        <f>Protokolas!I117</f>
        <v>43</v>
      </c>
      <c r="J57" s="72"/>
      <c r="K57" s="70"/>
      <c r="L57" s="70">
        <f t="shared" si="1"/>
        <v>113</v>
      </c>
      <c r="M57" s="70">
        <v>49</v>
      </c>
    </row>
    <row r="58" spans="1:13" ht="12.75">
      <c r="A58" s="70">
        <f>Protokolas!A118</f>
        <v>0</v>
      </c>
      <c r="B58" s="97" t="str">
        <f>Protokolas!B118</f>
        <v>Neringa Saulevičiūtė</v>
      </c>
      <c r="C58" s="297">
        <f>Protokolas!C118</f>
        <v>0</v>
      </c>
      <c r="D58" s="71">
        <f>Protokolas!D118</f>
        <v>9.38</v>
      </c>
      <c r="E58" s="70">
        <f>Protokolas!E118</f>
        <v>66</v>
      </c>
      <c r="F58" s="70">
        <f>Protokolas!F118</f>
        <v>347</v>
      </c>
      <c r="G58" s="70">
        <f>Protokolas!G118</f>
        <v>39</v>
      </c>
      <c r="H58" s="70">
        <f>Protokolas!H118</f>
        <v>33.7</v>
      </c>
      <c r="I58" s="70">
        <f>Protokolas!I118</f>
        <v>50</v>
      </c>
      <c r="J58" s="72"/>
      <c r="K58" s="70"/>
      <c r="L58" s="70">
        <f t="shared" si="1"/>
        <v>155</v>
      </c>
      <c r="M58" s="70">
        <v>50</v>
      </c>
    </row>
    <row r="59" spans="1:13" ht="12.75">
      <c r="A59" s="70">
        <f>Protokolas!A119</f>
        <v>0</v>
      </c>
      <c r="B59" s="97" t="str">
        <f>Protokolas!B119</f>
        <v>Živilė Randamanskaitė</v>
      </c>
      <c r="C59" s="297">
        <f>Protokolas!C119</f>
        <v>0</v>
      </c>
      <c r="D59" s="71">
        <f>Protokolas!D119</f>
        <v>9.59</v>
      </c>
      <c r="E59" s="70">
        <f>Protokolas!E119</f>
        <v>60</v>
      </c>
      <c r="F59" s="70">
        <f>Protokolas!F119</f>
        <v>362</v>
      </c>
      <c r="G59" s="70">
        <f>Protokolas!G119</f>
        <v>44</v>
      </c>
      <c r="H59" s="73">
        <f>Protokolas!H119</f>
        <v>23</v>
      </c>
      <c r="I59" s="70">
        <f>Protokolas!I119</f>
        <v>29</v>
      </c>
      <c r="J59" s="72"/>
      <c r="K59" s="70"/>
      <c r="L59" s="70">
        <f t="shared" si="1"/>
        <v>133</v>
      </c>
      <c r="M59" s="70">
        <v>51</v>
      </c>
    </row>
    <row r="60" spans="1:13" ht="12.75">
      <c r="A60" s="70">
        <f>Protokolas!A120</f>
        <v>0</v>
      </c>
      <c r="B60" s="97" t="str">
        <f>Protokolas!B120</f>
        <v>Sigita Liutvinskaitė</v>
      </c>
      <c r="C60" s="297">
        <f>Protokolas!C120</f>
        <v>0</v>
      </c>
      <c r="D60" s="71">
        <f>Protokolas!D120</f>
        <v>10.03</v>
      </c>
      <c r="E60" s="70">
        <f>Protokolas!E120</f>
        <v>46</v>
      </c>
      <c r="F60" s="70">
        <f>Protokolas!F120</f>
        <v>255</v>
      </c>
      <c r="G60" s="70">
        <f>Protokolas!G120</f>
        <v>8</v>
      </c>
      <c r="H60" s="70">
        <f>Protokolas!H120</f>
        <v>24</v>
      </c>
      <c r="I60" s="70">
        <f>Protokolas!I120</f>
        <v>31</v>
      </c>
      <c r="J60" s="72"/>
      <c r="K60" s="70"/>
      <c r="L60" s="70">
        <f t="shared" si="1"/>
        <v>85</v>
      </c>
      <c r="M60" s="70">
        <v>52</v>
      </c>
    </row>
    <row r="61" spans="1:13" ht="12.75">
      <c r="A61" s="70">
        <f>Protokolas!A121</f>
        <v>0</v>
      </c>
      <c r="B61" s="97" t="str">
        <f>Protokolas!B121</f>
        <v>Gintarė Lipkevičiūtė</v>
      </c>
      <c r="C61" s="298">
        <f>Protokolas!C121</f>
        <v>0</v>
      </c>
      <c r="D61" s="71">
        <f>Protokolas!D121</f>
        <v>9.53</v>
      </c>
      <c r="E61" s="70">
        <f>Protokolas!E121</f>
        <v>60</v>
      </c>
      <c r="F61" s="70">
        <f>Protokolas!F121</f>
        <v>316</v>
      </c>
      <c r="G61" s="70">
        <f>Protokolas!G121</f>
        <v>28</v>
      </c>
      <c r="H61" s="70">
        <f>Protokolas!H121</f>
        <v>32.5</v>
      </c>
      <c r="I61" s="70">
        <f>Protokolas!I121</f>
        <v>48</v>
      </c>
      <c r="J61" s="72"/>
      <c r="K61" s="70"/>
      <c r="L61" s="70">
        <f t="shared" si="1"/>
        <v>136</v>
      </c>
      <c r="M61" s="70">
        <v>53</v>
      </c>
    </row>
    <row r="62" spans="1:13" ht="12.75">
      <c r="A62" s="70">
        <f>Protokolas!A122</f>
        <v>0</v>
      </c>
      <c r="B62" s="97" t="str">
        <f>Protokolas!B122</f>
        <v>Lina Karpavičiūtė</v>
      </c>
      <c r="C62" s="297">
        <f>Protokolas!C122</f>
        <v>0</v>
      </c>
      <c r="D62" s="71">
        <f>Protokolas!D122</f>
        <v>9.79</v>
      </c>
      <c r="E62" s="70">
        <f>Protokolas!E122</f>
        <v>54</v>
      </c>
      <c r="F62" s="70">
        <f>Protokolas!F122</f>
        <v>400</v>
      </c>
      <c r="G62" s="70">
        <f>Protokolas!G122</f>
        <v>56</v>
      </c>
      <c r="H62" s="70">
        <f>Protokolas!H122</f>
        <v>33</v>
      </c>
      <c r="I62" s="70">
        <f>Protokolas!I122</f>
        <v>49</v>
      </c>
      <c r="J62" s="72"/>
      <c r="K62" s="70"/>
      <c r="L62" s="70">
        <f t="shared" si="1"/>
        <v>159</v>
      </c>
      <c r="M62" s="70">
        <v>54</v>
      </c>
    </row>
    <row r="63" spans="1:13" ht="12.75">
      <c r="A63" s="70" t="str">
        <f>Protokolas!A130</f>
        <v>Tauragė</v>
      </c>
      <c r="B63" s="97" t="str">
        <f>Protokolas!B130</f>
        <v>Kamilė Kasparavičiūtė</v>
      </c>
      <c r="C63" s="297">
        <f>Protokolas!C130</f>
        <v>0</v>
      </c>
      <c r="D63" s="71">
        <f>Protokolas!D130</f>
        <v>9.72</v>
      </c>
      <c r="E63" s="70">
        <f>Protokolas!E130</f>
        <v>54</v>
      </c>
      <c r="F63" s="70">
        <f>Protokolas!F130</f>
        <v>378</v>
      </c>
      <c r="G63" s="70">
        <f>Protokolas!G130</f>
        <v>49</v>
      </c>
      <c r="H63" s="73">
        <f>Protokolas!H130</f>
        <v>29.85</v>
      </c>
      <c r="I63" s="70">
        <f>Protokolas!I130</f>
        <v>43</v>
      </c>
      <c r="J63" s="72"/>
      <c r="K63" s="70"/>
      <c r="L63" s="70">
        <f t="shared" si="1"/>
        <v>146</v>
      </c>
      <c r="M63" s="70">
        <v>55</v>
      </c>
    </row>
    <row r="64" spans="1:13" ht="12.75">
      <c r="A64" s="70">
        <f>Protokolas!A131</f>
        <v>0</v>
      </c>
      <c r="B64" s="97" t="str">
        <f>Protokolas!B131</f>
        <v>Ieva Sakalauskaitė</v>
      </c>
      <c r="C64" s="297">
        <f>Protokolas!C131</f>
        <v>0</v>
      </c>
      <c r="D64" s="71">
        <f>Protokolas!D131</f>
        <v>8.08</v>
      </c>
      <c r="E64" s="70">
        <f>Protokolas!E131</f>
        <v>111</v>
      </c>
      <c r="F64" s="70">
        <f>Protokolas!F131</f>
        <v>471</v>
      </c>
      <c r="G64" s="70">
        <f>Protokolas!G131</f>
        <v>80</v>
      </c>
      <c r="H64" s="73">
        <f>Protokolas!H131</f>
        <v>26.05</v>
      </c>
      <c r="I64" s="70">
        <f>Protokolas!I131</f>
        <v>35</v>
      </c>
      <c r="J64" s="72"/>
      <c r="K64" s="70"/>
      <c r="L64" s="70">
        <f t="shared" si="1"/>
        <v>226</v>
      </c>
      <c r="M64" s="70">
        <v>56</v>
      </c>
    </row>
    <row r="65" spans="1:13" ht="12.75">
      <c r="A65" s="70">
        <f>Protokolas!A132</f>
        <v>0</v>
      </c>
      <c r="B65" s="97" t="str">
        <f>Protokolas!B132</f>
        <v>Dovilė Baužaitė</v>
      </c>
      <c r="C65" s="297">
        <f>Protokolas!C132</f>
        <v>0</v>
      </c>
      <c r="D65" s="71">
        <f>Protokolas!D132</f>
        <v>8.91</v>
      </c>
      <c r="E65" s="70">
        <f>Protokolas!E132</f>
        <v>78</v>
      </c>
      <c r="F65" s="70">
        <f>Protokolas!F132</f>
        <v>379</v>
      </c>
      <c r="G65" s="70">
        <f>Protokolas!G132</f>
        <v>49</v>
      </c>
      <c r="H65" s="70">
        <f>Protokolas!H132</f>
        <v>45.8</v>
      </c>
      <c r="I65" s="70">
        <f>Protokolas!I132</f>
        <v>74</v>
      </c>
      <c r="J65" s="72"/>
      <c r="K65" s="70"/>
      <c r="L65" s="70">
        <f t="shared" si="1"/>
        <v>201</v>
      </c>
      <c r="M65" s="70">
        <v>57</v>
      </c>
    </row>
    <row r="66" spans="1:13" ht="12.75">
      <c r="A66" s="70">
        <f>Protokolas!A133</f>
        <v>0</v>
      </c>
      <c r="B66" s="97" t="str">
        <f>Protokolas!B133</f>
        <v>Justina Vazinskaitė</v>
      </c>
      <c r="C66" s="298">
        <f>Protokolas!C133</f>
        <v>0</v>
      </c>
      <c r="D66" s="71">
        <f>Protokolas!D133</f>
        <v>9.38</v>
      </c>
      <c r="E66" s="70">
        <f>Protokolas!E133</f>
        <v>66</v>
      </c>
      <c r="F66" s="70">
        <f>Protokolas!F133</f>
        <v>404</v>
      </c>
      <c r="G66" s="70">
        <f>Protokolas!G133</f>
        <v>58</v>
      </c>
      <c r="H66" s="70">
        <f>Protokolas!H133</f>
        <v>35</v>
      </c>
      <c r="I66" s="70">
        <f>Protokolas!I133</f>
        <v>53</v>
      </c>
      <c r="J66" s="72"/>
      <c r="K66" s="70"/>
      <c r="L66" s="70">
        <f t="shared" si="1"/>
        <v>177</v>
      </c>
      <c r="M66" s="70">
        <v>58</v>
      </c>
    </row>
    <row r="67" spans="1:13" ht="12.75">
      <c r="A67" s="70">
        <f>Protokolas!A134</f>
        <v>0</v>
      </c>
      <c r="B67" s="97" t="str">
        <f>Protokolas!B134</f>
        <v>Erika Arniulytė</v>
      </c>
      <c r="C67" s="297">
        <f>Protokolas!C134</f>
        <v>0</v>
      </c>
      <c r="D67" s="71">
        <f>Protokolas!D134</f>
        <v>9.07</v>
      </c>
      <c r="E67" s="70">
        <f>Protokolas!E134</f>
        <v>75</v>
      </c>
      <c r="F67" s="70">
        <f>Protokolas!F134</f>
        <v>392</v>
      </c>
      <c r="G67" s="70">
        <f>Protokolas!G134</f>
        <v>54</v>
      </c>
      <c r="H67" s="73">
        <f>Protokolas!H134</f>
        <v>38.8</v>
      </c>
      <c r="I67" s="70">
        <f>Protokolas!I134</f>
        <v>60</v>
      </c>
      <c r="J67" s="72"/>
      <c r="K67" s="70"/>
      <c r="L67" s="70">
        <f t="shared" si="1"/>
        <v>189</v>
      </c>
      <c r="M67" s="70">
        <v>59</v>
      </c>
    </row>
    <row r="68" spans="1:13" ht="12.75">
      <c r="A68" s="70">
        <f>Protokolas!A135</f>
        <v>0</v>
      </c>
      <c r="B68" s="97" t="str">
        <f>Protokolas!B135</f>
        <v>Julija Šimkutė</v>
      </c>
      <c r="C68" s="297">
        <f>Protokolas!C135</f>
        <v>0</v>
      </c>
      <c r="D68" s="71">
        <f>Protokolas!D135</f>
        <v>9.91</v>
      </c>
      <c r="E68" s="70">
        <f>Protokolas!E135</f>
        <v>49</v>
      </c>
      <c r="F68" s="70">
        <f>Protokolas!F135</f>
        <v>346</v>
      </c>
      <c r="G68" s="70">
        <f>Protokolas!G135</f>
        <v>38</v>
      </c>
      <c r="H68" s="70">
        <f>Protokolas!H135</f>
        <v>40.4</v>
      </c>
      <c r="I68" s="70">
        <f>Protokolas!I135</f>
        <v>64</v>
      </c>
      <c r="J68" s="72"/>
      <c r="K68" s="70"/>
      <c r="L68" s="70">
        <f t="shared" si="1"/>
        <v>151</v>
      </c>
      <c r="M68" s="70">
        <v>60</v>
      </c>
    </row>
    <row r="69" spans="1:13" ht="12.75">
      <c r="A69" s="70" t="str">
        <f>Protokolas!A145</f>
        <v>Ariogala</v>
      </c>
      <c r="B69" s="97" t="str">
        <f>Protokolas!B145</f>
        <v>Justė Valavičiūtė</v>
      </c>
      <c r="C69" s="297">
        <f>Protokolas!C145</f>
        <v>0</v>
      </c>
      <c r="D69" s="71">
        <f>Protokolas!D145</f>
        <v>8.56</v>
      </c>
      <c r="E69" s="70">
        <f>Protokolas!E145</f>
        <v>92</v>
      </c>
      <c r="F69" s="70">
        <f>Protokolas!F145</f>
        <v>450</v>
      </c>
      <c r="G69" s="70">
        <f>Protokolas!G145</f>
        <v>73</v>
      </c>
      <c r="H69" s="70">
        <f>Protokolas!H145</f>
        <v>25</v>
      </c>
      <c r="I69" s="70">
        <f>Protokolas!I145</f>
        <v>33</v>
      </c>
      <c r="J69" s="72"/>
      <c r="K69" s="70"/>
      <c r="L69" s="70">
        <f t="shared" si="1"/>
        <v>198</v>
      </c>
      <c r="M69" s="70">
        <v>61</v>
      </c>
    </row>
    <row r="70" spans="1:13" ht="12.75">
      <c r="A70" s="70">
        <f>Protokolas!A146</f>
        <v>0</v>
      </c>
      <c r="B70" s="97" t="str">
        <f>Protokolas!B146</f>
        <v>Gintarė Masaitytė</v>
      </c>
      <c r="C70" s="297">
        <f>Protokolas!C146</f>
        <v>0</v>
      </c>
      <c r="D70" s="71">
        <f>Protokolas!D146</f>
        <v>9.17</v>
      </c>
      <c r="E70" s="70">
        <f>Protokolas!E146</f>
        <v>72</v>
      </c>
      <c r="F70" s="70">
        <f>Protokolas!F146</f>
        <v>356</v>
      </c>
      <c r="G70" s="70">
        <f>Protokolas!G146</f>
        <v>42</v>
      </c>
      <c r="H70" s="73">
        <f>Protokolas!H146</f>
        <v>34.8</v>
      </c>
      <c r="I70" s="70">
        <f>Protokolas!I146</f>
        <v>52</v>
      </c>
      <c r="J70" s="72"/>
      <c r="K70" s="70"/>
      <c r="L70" s="70">
        <f t="shared" si="1"/>
        <v>166</v>
      </c>
      <c r="M70" s="70">
        <v>62</v>
      </c>
    </row>
    <row r="71" spans="1:13" ht="12.75">
      <c r="A71" s="70">
        <f>Protokolas!A147</f>
        <v>0</v>
      </c>
      <c r="B71" s="97" t="str">
        <f>Protokolas!B147</f>
        <v>Kornelija Rimkutė</v>
      </c>
      <c r="C71" s="297">
        <f>Protokolas!C147</f>
        <v>0</v>
      </c>
      <c r="D71" s="71">
        <f>Protokolas!D147</f>
        <v>8.91</v>
      </c>
      <c r="E71" s="70">
        <f>Protokolas!E147</f>
        <v>78</v>
      </c>
      <c r="F71" s="70">
        <f>Protokolas!F147</f>
        <v>425</v>
      </c>
      <c r="G71" s="70">
        <f>Protokolas!G147</f>
        <v>65</v>
      </c>
      <c r="H71" s="73">
        <f>Protokolas!H147</f>
        <v>30</v>
      </c>
      <c r="I71" s="70">
        <f>Protokolas!I147</f>
        <v>43</v>
      </c>
      <c r="J71" s="72"/>
      <c r="K71" s="70"/>
      <c r="L71" s="70">
        <f t="shared" si="1"/>
        <v>186</v>
      </c>
      <c r="M71" s="70">
        <v>63</v>
      </c>
    </row>
    <row r="72" spans="1:13" ht="12.75">
      <c r="A72" s="70">
        <f>Protokolas!A148</f>
        <v>0</v>
      </c>
      <c r="B72" s="97" t="str">
        <f>Protokolas!B148</f>
        <v>Austėja Venslauskaitė</v>
      </c>
      <c r="C72" s="298">
        <f>Protokolas!C148</f>
        <v>0</v>
      </c>
      <c r="D72" s="71">
        <f>Protokolas!D148</f>
        <v>8.78</v>
      </c>
      <c r="E72" s="70">
        <f>Protokolas!E148</f>
        <v>85</v>
      </c>
      <c r="F72" s="70">
        <f>Protokolas!F148</f>
        <v>355</v>
      </c>
      <c r="G72" s="70">
        <f>Protokolas!G148</f>
        <v>41</v>
      </c>
      <c r="H72" s="70">
        <f>Protokolas!H148</f>
        <v>27</v>
      </c>
      <c r="I72" s="70">
        <f>Protokolas!I148</f>
        <v>37</v>
      </c>
      <c r="J72" s="72"/>
      <c r="K72" s="70"/>
      <c r="L72" s="70">
        <f t="shared" si="1"/>
        <v>163</v>
      </c>
      <c r="M72" s="70">
        <v>64</v>
      </c>
    </row>
    <row r="73" spans="1:13" ht="12.75">
      <c r="A73" s="70">
        <f>Protokolas!A149</f>
        <v>0</v>
      </c>
      <c r="B73" s="97" t="str">
        <f>Protokolas!B149</f>
        <v>Justė Venckutė</v>
      </c>
      <c r="C73" s="297">
        <f>Protokolas!C149</f>
        <v>0</v>
      </c>
      <c r="D73" s="71">
        <f>Protokolas!D149</f>
        <v>9.01</v>
      </c>
      <c r="E73" s="70">
        <f>Protokolas!E149</f>
        <v>75</v>
      </c>
      <c r="F73" s="70">
        <f>Protokolas!F149</f>
        <v>383</v>
      </c>
      <c r="G73" s="70">
        <f>Protokolas!G149</f>
        <v>51</v>
      </c>
      <c r="H73" s="70">
        <f>Protokolas!H149</f>
        <v>42.1</v>
      </c>
      <c r="I73" s="70">
        <f>Protokolas!I149</f>
        <v>67</v>
      </c>
      <c r="J73" s="72"/>
      <c r="K73" s="70"/>
      <c r="L73" s="70">
        <f aca="true" t="shared" si="2" ref="L73:L104">SUM(E73,G73,I73)</f>
        <v>193</v>
      </c>
      <c r="M73" s="70">
        <v>65</v>
      </c>
    </row>
    <row r="74" spans="1:13" ht="12.75">
      <c r="A74" s="70">
        <f>Protokolas!A150</f>
        <v>0</v>
      </c>
      <c r="B74" s="97" t="str">
        <f>Protokolas!B150</f>
        <v>Monika Siautilaitė</v>
      </c>
      <c r="C74" s="297">
        <f>Protokolas!C150</f>
        <v>0</v>
      </c>
      <c r="D74" s="71">
        <f>Protokolas!D150</f>
        <v>8.18</v>
      </c>
      <c r="E74" s="70">
        <f>Protokolas!E150</f>
        <v>107</v>
      </c>
      <c r="F74" s="70">
        <f>Protokolas!F150</f>
        <v>412</v>
      </c>
      <c r="G74" s="70">
        <f>Protokolas!G150</f>
        <v>60</v>
      </c>
      <c r="H74" s="70">
        <f>Protokolas!H150</f>
        <v>48.5</v>
      </c>
      <c r="I74" s="70">
        <f>Protokolas!I150</f>
        <v>80</v>
      </c>
      <c r="J74" s="72"/>
      <c r="K74" s="70"/>
      <c r="L74" s="70">
        <f t="shared" si="2"/>
        <v>247</v>
      </c>
      <c r="M74" s="70">
        <v>66</v>
      </c>
    </row>
    <row r="75" spans="1:13" ht="12.75">
      <c r="A75" s="70">
        <f>Protokolas!A158</f>
        <v>0</v>
      </c>
      <c r="B75" s="97">
        <f>Protokolas!B158</f>
        <v>0</v>
      </c>
      <c r="C75" s="297">
        <f>Protokolas!C158</f>
        <v>0</v>
      </c>
      <c r="D75" s="71">
        <f>Protokolas!D158</f>
        <v>0</v>
      </c>
      <c r="E75" s="70" t="e">
        <f>Protokolas!E158</f>
        <v>#N/A</v>
      </c>
      <c r="F75" s="70">
        <f>Protokolas!F158</f>
        <v>0</v>
      </c>
      <c r="G75" s="70" t="e">
        <f>Protokolas!G158</f>
        <v>#N/A</v>
      </c>
      <c r="H75" s="70">
        <f>Protokolas!H158</f>
        <v>0</v>
      </c>
      <c r="I75" s="70" t="e">
        <f>Protokolas!I158</f>
        <v>#N/A</v>
      </c>
      <c r="J75" s="72"/>
      <c r="K75" s="70"/>
      <c r="L75" s="70" t="e">
        <f t="shared" si="2"/>
        <v>#N/A</v>
      </c>
      <c r="M75" s="70">
        <v>67</v>
      </c>
    </row>
    <row r="76" spans="1:13" ht="12.75">
      <c r="A76" s="70">
        <f>Protokolas!A159</f>
        <v>0</v>
      </c>
      <c r="B76" s="97">
        <f>Protokolas!B159</f>
        <v>0</v>
      </c>
      <c r="C76" s="297">
        <f>Protokolas!C159</f>
        <v>0</v>
      </c>
      <c r="D76" s="71">
        <f>Protokolas!D159</f>
        <v>0</v>
      </c>
      <c r="E76" s="70" t="e">
        <f>Protokolas!E159</f>
        <v>#N/A</v>
      </c>
      <c r="F76" s="70">
        <f>Protokolas!F159</f>
        <v>0</v>
      </c>
      <c r="G76" s="70" t="e">
        <f>Protokolas!G159</f>
        <v>#N/A</v>
      </c>
      <c r="H76" s="73">
        <f>Protokolas!H159</f>
        <v>0</v>
      </c>
      <c r="I76" s="70" t="e">
        <f>Protokolas!I159</f>
        <v>#N/A</v>
      </c>
      <c r="J76" s="72"/>
      <c r="K76" s="70"/>
      <c r="L76" s="70" t="e">
        <f t="shared" si="2"/>
        <v>#N/A</v>
      </c>
      <c r="M76" s="70">
        <v>68</v>
      </c>
    </row>
    <row r="77" spans="1:13" ht="12.75">
      <c r="A77" s="70">
        <f>Protokolas!A160</f>
        <v>0</v>
      </c>
      <c r="B77" s="97">
        <f>Protokolas!B160</f>
        <v>0</v>
      </c>
      <c r="C77" s="297">
        <f>Protokolas!C160</f>
        <v>0</v>
      </c>
      <c r="D77" s="71">
        <f>Protokolas!D160</f>
        <v>0</v>
      </c>
      <c r="E77" s="70" t="e">
        <f>Protokolas!E160</f>
        <v>#N/A</v>
      </c>
      <c r="F77" s="70">
        <f>Protokolas!F160</f>
        <v>0</v>
      </c>
      <c r="G77" s="70" t="e">
        <f>Protokolas!G160</f>
        <v>#N/A</v>
      </c>
      <c r="H77" s="73">
        <f>Protokolas!H160</f>
        <v>0</v>
      </c>
      <c r="I77" s="70" t="e">
        <f>Protokolas!I160</f>
        <v>#N/A</v>
      </c>
      <c r="J77" s="72"/>
      <c r="K77" s="70"/>
      <c r="L77" s="70" t="e">
        <f t="shared" si="2"/>
        <v>#N/A</v>
      </c>
      <c r="M77" s="70">
        <v>69</v>
      </c>
    </row>
    <row r="78" spans="1:13" ht="12.75">
      <c r="A78" s="70">
        <f>Protokolas!A161</f>
        <v>0</v>
      </c>
      <c r="B78" s="97">
        <f>Protokolas!B161</f>
        <v>0</v>
      </c>
      <c r="C78" s="298">
        <f>Protokolas!C161</f>
        <v>0</v>
      </c>
      <c r="D78" s="71">
        <f>Protokolas!D161</f>
        <v>0</v>
      </c>
      <c r="E78" s="70" t="e">
        <f>Protokolas!E161</f>
        <v>#N/A</v>
      </c>
      <c r="F78" s="70">
        <f>Protokolas!F161</f>
        <v>0</v>
      </c>
      <c r="G78" s="70" t="e">
        <f>Protokolas!G161</f>
        <v>#N/A</v>
      </c>
      <c r="H78" s="70">
        <f>Protokolas!H161</f>
        <v>0</v>
      </c>
      <c r="I78" s="70" t="e">
        <f>Protokolas!I161</f>
        <v>#N/A</v>
      </c>
      <c r="J78" s="72"/>
      <c r="K78" s="70"/>
      <c r="L78" s="70" t="e">
        <f t="shared" si="2"/>
        <v>#N/A</v>
      </c>
      <c r="M78" s="70">
        <v>70</v>
      </c>
    </row>
    <row r="79" spans="1:13" ht="12.75">
      <c r="A79" s="70">
        <f>Protokolas!A162</f>
        <v>0</v>
      </c>
      <c r="B79" s="97">
        <f>Protokolas!B162</f>
        <v>0</v>
      </c>
      <c r="C79" s="298">
        <f>Protokolas!C162</f>
        <v>0</v>
      </c>
      <c r="D79" s="71">
        <f>Protokolas!D162</f>
        <v>0</v>
      </c>
      <c r="E79" s="70" t="e">
        <f>Protokolas!E162</f>
        <v>#N/A</v>
      </c>
      <c r="F79" s="70">
        <f>Protokolas!F162</f>
        <v>0</v>
      </c>
      <c r="G79" s="70" t="e">
        <f>Protokolas!G162</f>
        <v>#N/A</v>
      </c>
      <c r="H79" s="70">
        <f>Protokolas!H162</f>
        <v>0</v>
      </c>
      <c r="I79" s="70" t="e">
        <f>Protokolas!I162</f>
        <v>#N/A</v>
      </c>
      <c r="J79" s="72"/>
      <c r="K79" s="70"/>
      <c r="L79" s="70" t="e">
        <f t="shared" si="2"/>
        <v>#N/A</v>
      </c>
      <c r="M79" s="70">
        <v>71</v>
      </c>
    </row>
    <row r="80" spans="1:13" ht="12.75">
      <c r="A80" s="70">
        <f>Protokolas!A163</f>
        <v>0</v>
      </c>
      <c r="B80" s="97">
        <f>Protokolas!B163</f>
        <v>0</v>
      </c>
      <c r="C80" s="298">
        <f>Protokolas!C163</f>
        <v>0</v>
      </c>
      <c r="D80" s="71">
        <f>Protokolas!D163</f>
        <v>0</v>
      </c>
      <c r="E80" s="70" t="e">
        <f>Protokolas!E163</f>
        <v>#N/A</v>
      </c>
      <c r="F80" s="70">
        <f>Protokolas!F163</f>
        <v>0</v>
      </c>
      <c r="G80" s="70" t="e">
        <f>Protokolas!G163</f>
        <v>#N/A</v>
      </c>
      <c r="H80" s="70">
        <f>Protokolas!H163</f>
        <v>0</v>
      </c>
      <c r="I80" s="70" t="e">
        <f>Protokolas!I163</f>
        <v>#N/A</v>
      </c>
      <c r="J80" s="72"/>
      <c r="K80" s="70"/>
      <c r="L80" s="70" t="e">
        <f t="shared" si="2"/>
        <v>#N/A</v>
      </c>
      <c r="M80" s="70">
        <v>72</v>
      </c>
    </row>
    <row r="81" spans="1:13" ht="12.75">
      <c r="A81" s="70">
        <f>Protokolas!A171</f>
        <v>0</v>
      </c>
      <c r="B81" s="97">
        <f>Protokolas!B171</f>
        <v>0</v>
      </c>
      <c r="C81" s="298">
        <f>Protokolas!C171</f>
        <v>0</v>
      </c>
      <c r="D81" s="71">
        <f>Protokolas!D171</f>
        <v>0</v>
      </c>
      <c r="E81" s="70" t="e">
        <f>Protokolas!E171</f>
        <v>#N/A</v>
      </c>
      <c r="F81" s="70">
        <f>Protokolas!F171</f>
        <v>0</v>
      </c>
      <c r="G81" s="70" t="e">
        <f>Protokolas!G171</f>
        <v>#N/A</v>
      </c>
      <c r="H81" s="70">
        <f>Protokolas!H171</f>
        <v>0</v>
      </c>
      <c r="I81" s="70" t="e">
        <f>Protokolas!I171</f>
        <v>#N/A</v>
      </c>
      <c r="J81" s="72"/>
      <c r="K81" s="70"/>
      <c r="L81" s="70" t="e">
        <f t="shared" si="2"/>
        <v>#N/A</v>
      </c>
      <c r="M81" s="70">
        <v>73</v>
      </c>
    </row>
    <row r="82" spans="1:13" ht="12.75">
      <c r="A82" s="70">
        <f>Protokolas!A172</f>
        <v>0</v>
      </c>
      <c r="B82" s="97">
        <f>Protokolas!B172</f>
        <v>0</v>
      </c>
      <c r="C82" s="298">
        <f>Protokolas!C172</f>
        <v>0</v>
      </c>
      <c r="D82" s="71">
        <f>Protokolas!D172</f>
        <v>0</v>
      </c>
      <c r="E82" s="70" t="e">
        <f>Protokolas!E172</f>
        <v>#N/A</v>
      </c>
      <c r="F82" s="70">
        <f>Protokolas!F172</f>
        <v>0</v>
      </c>
      <c r="G82" s="70" t="e">
        <f>Protokolas!G172</f>
        <v>#N/A</v>
      </c>
      <c r="H82" s="70">
        <f>Protokolas!H172</f>
        <v>0</v>
      </c>
      <c r="I82" s="70" t="e">
        <f>Protokolas!I172</f>
        <v>#N/A</v>
      </c>
      <c r="J82" s="72"/>
      <c r="K82" s="70"/>
      <c r="L82" s="70" t="e">
        <f t="shared" si="2"/>
        <v>#N/A</v>
      </c>
      <c r="M82" s="70">
        <v>74</v>
      </c>
    </row>
    <row r="83" spans="1:13" ht="12.75">
      <c r="A83" s="70">
        <f>Protokolas!A173</f>
        <v>0</v>
      </c>
      <c r="B83" s="97">
        <f>Protokolas!B173</f>
        <v>0</v>
      </c>
      <c r="C83" s="298">
        <f>Protokolas!C173</f>
        <v>0</v>
      </c>
      <c r="D83" s="71">
        <f>Protokolas!D173</f>
        <v>0</v>
      </c>
      <c r="E83" s="70" t="e">
        <f>Protokolas!E173</f>
        <v>#N/A</v>
      </c>
      <c r="F83" s="70">
        <f>Protokolas!F173</f>
        <v>0</v>
      </c>
      <c r="G83" s="70" t="e">
        <f>Protokolas!G173</f>
        <v>#N/A</v>
      </c>
      <c r="H83" s="70">
        <f>Protokolas!H173</f>
        <v>0</v>
      </c>
      <c r="I83" s="70" t="e">
        <f>Protokolas!I173</f>
        <v>#N/A</v>
      </c>
      <c r="J83" s="72"/>
      <c r="K83" s="70"/>
      <c r="L83" s="70" t="e">
        <f t="shared" si="2"/>
        <v>#N/A</v>
      </c>
      <c r="M83" s="70">
        <v>75</v>
      </c>
    </row>
    <row r="84" spans="1:13" ht="12.75">
      <c r="A84" s="70">
        <f>Protokolas!A174</f>
        <v>0</v>
      </c>
      <c r="B84" s="97">
        <f>Protokolas!B174</f>
        <v>0</v>
      </c>
      <c r="C84" s="297">
        <f>Protokolas!C174</f>
        <v>0</v>
      </c>
      <c r="D84" s="71">
        <f>Protokolas!D174</f>
        <v>0</v>
      </c>
      <c r="E84" s="70" t="e">
        <f>Protokolas!E174</f>
        <v>#N/A</v>
      </c>
      <c r="F84" s="70">
        <f>Protokolas!F174</f>
        <v>0</v>
      </c>
      <c r="G84" s="70" t="e">
        <f>Protokolas!G174</f>
        <v>#N/A</v>
      </c>
      <c r="H84" s="70">
        <f>Protokolas!H174</f>
        <v>0</v>
      </c>
      <c r="I84" s="70" t="e">
        <f>Protokolas!I174</f>
        <v>#N/A</v>
      </c>
      <c r="J84" s="72"/>
      <c r="K84" s="70"/>
      <c r="L84" s="70" t="e">
        <f t="shared" si="2"/>
        <v>#N/A</v>
      </c>
      <c r="M84" s="70">
        <v>76</v>
      </c>
    </row>
    <row r="85" spans="1:13" ht="12.75">
      <c r="A85" s="70">
        <f>Protokolas!A175</f>
        <v>0</v>
      </c>
      <c r="B85" s="97">
        <f>Protokolas!B175</f>
        <v>0</v>
      </c>
      <c r="C85" s="298">
        <f>Protokolas!C175</f>
        <v>0</v>
      </c>
      <c r="D85" s="71">
        <f>Protokolas!D175</f>
        <v>0</v>
      </c>
      <c r="E85" s="70" t="e">
        <f>Protokolas!E175</f>
        <v>#N/A</v>
      </c>
      <c r="F85" s="70">
        <f>Protokolas!F175</f>
        <v>0</v>
      </c>
      <c r="G85" s="70" t="e">
        <f>Protokolas!G175</f>
        <v>#N/A</v>
      </c>
      <c r="H85" s="70">
        <f>Protokolas!H175</f>
        <v>0</v>
      </c>
      <c r="I85" s="70" t="e">
        <f>Protokolas!I175</f>
        <v>#N/A</v>
      </c>
      <c r="J85" s="72"/>
      <c r="K85" s="70"/>
      <c r="L85" s="70" t="e">
        <f t="shared" si="2"/>
        <v>#N/A</v>
      </c>
      <c r="M85" s="70">
        <v>77</v>
      </c>
    </row>
    <row r="86" spans="1:13" ht="12.75">
      <c r="A86" s="70">
        <f>Protokolas!A176</f>
        <v>0</v>
      </c>
      <c r="B86" s="97">
        <f>Protokolas!B176</f>
        <v>0</v>
      </c>
      <c r="C86" s="297">
        <f>Protokolas!C176</f>
        <v>0</v>
      </c>
      <c r="D86" s="71">
        <f>Protokolas!D176</f>
        <v>0</v>
      </c>
      <c r="E86" s="70" t="e">
        <f>Protokolas!E176</f>
        <v>#N/A</v>
      </c>
      <c r="F86" s="70">
        <f>Protokolas!F176</f>
        <v>0</v>
      </c>
      <c r="G86" s="70" t="e">
        <f>Protokolas!G176</f>
        <v>#N/A</v>
      </c>
      <c r="H86" s="70">
        <f>Protokolas!H176</f>
        <v>0</v>
      </c>
      <c r="I86" s="70" t="e">
        <f>Protokolas!I176</f>
        <v>#N/A</v>
      </c>
      <c r="J86" s="72"/>
      <c r="K86" s="70"/>
      <c r="L86" s="70" t="e">
        <f t="shared" si="2"/>
        <v>#N/A</v>
      </c>
      <c r="M86" s="70">
        <v>78</v>
      </c>
    </row>
    <row r="87" spans="1:13" ht="12.75">
      <c r="A87" s="70">
        <f>Protokolas!A184</f>
        <v>0</v>
      </c>
      <c r="B87" s="97">
        <f>Protokolas!B184</f>
        <v>0</v>
      </c>
      <c r="C87" s="297">
        <f>Protokolas!C184</f>
        <v>0</v>
      </c>
      <c r="D87" s="71">
        <f>Protokolas!D184</f>
        <v>0</v>
      </c>
      <c r="E87" s="70" t="e">
        <f>Protokolas!E184</f>
        <v>#N/A</v>
      </c>
      <c r="F87" s="70">
        <f>Protokolas!F184</f>
        <v>0</v>
      </c>
      <c r="G87" s="70" t="e">
        <f>Protokolas!G184</f>
        <v>#N/A</v>
      </c>
      <c r="H87" s="73">
        <f>Protokolas!H184</f>
        <v>0</v>
      </c>
      <c r="I87" s="70" t="e">
        <f>Protokolas!I184</f>
        <v>#N/A</v>
      </c>
      <c r="J87" s="72"/>
      <c r="K87" s="70"/>
      <c r="L87" s="70" t="e">
        <f t="shared" si="2"/>
        <v>#N/A</v>
      </c>
      <c r="M87" s="70">
        <v>79</v>
      </c>
    </row>
    <row r="88" spans="1:13" ht="12.75">
      <c r="A88" s="70">
        <f>Protokolas!A185</f>
        <v>0</v>
      </c>
      <c r="B88" s="97">
        <f>Protokolas!B185</f>
        <v>0</v>
      </c>
      <c r="C88" s="297">
        <f>Protokolas!C185</f>
        <v>0</v>
      </c>
      <c r="D88" s="71">
        <f>Protokolas!D185</f>
        <v>0</v>
      </c>
      <c r="E88" s="70" t="e">
        <f>Protokolas!E185</f>
        <v>#N/A</v>
      </c>
      <c r="F88" s="70">
        <f>Protokolas!F185</f>
        <v>0</v>
      </c>
      <c r="G88" s="70" t="e">
        <f>Protokolas!G185</f>
        <v>#N/A</v>
      </c>
      <c r="H88" s="70">
        <f>Protokolas!H185</f>
        <v>0</v>
      </c>
      <c r="I88" s="70" t="e">
        <f>Protokolas!I185</f>
        <v>#N/A</v>
      </c>
      <c r="J88" s="72"/>
      <c r="K88" s="70"/>
      <c r="L88" s="70" t="e">
        <f t="shared" si="2"/>
        <v>#N/A</v>
      </c>
      <c r="M88" s="70">
        <v>80</v>
      </c>
    </row>
    <row r="89" spans="1:13" ht="12.75">
      <c r="A89" s="70">
        <f>Protokolas!A186</f>
        <v>0</v>
      </c>
      <c r="B89" s="97">
        <f>Protokolas!B186</f>
        <v>0</v>
      </c>
      <c r="C89" s="297">
        <f>Protokolas!C186</f>
        <v>0</v>
      </c>
      <c r="D89" s="71">
        <f>Protokolas!D186</f>
        <v>0</v>
      </c>
      <c r="E89" s="70" t="e">
        <f>Protokolas!E186</f>
        <v>#N/A</v>
      </c>
      <c r="F89" s="70">
        <f>Protokolas!F186</f>
        <v>0</v>
      </c>
      <c r="G89" s="70" t="e">
        <f>Protokolas!G186</f>
        <v>#N/A</v>
      </c>
      <c r="H89" s="70">
        <f>Protokolas!H186</f>
        <v>0</v>
      </c>
      <c r="I89" s="70" t="e">
        <f>Protokolas!I186</f>
        <v>#N/A</v>
      </c>
      <c r="J89" s="72"/>
      <c r="K89" s="70"/>
      <c r="L89" s="70" t="e">
        <f t="shared" si="2"/>
        <v>#N/A</v>
      </c>
      <c r="M89" s="70">
        <v>81</v>
      </c>
    </row>
    <row r="90" spans="1:13" ht="12.75">
      <c r="A90" s="70">
        <f>Protokolas!A187</f>
        <v>0</v>
      </c>
      <c r="B90" s="97">
        <f>Protokolas!B187</f>
        <v>0</v>
      </c>
      <c r="C90" s="298">
        <f>Protokolas!C187</f>
        <v>0</v>
      </c>
      <c r="D90" s="71">
        <f>Protokolas!D187</f>
        <v>0</v>
      </c>
      <c r="E90" s="70" t="e">
        <f>Protokolas!E187</f>
        <v>#N/A</v>
      </c>
      <c r="F90" s="70">
        <f>Protokolas!F187</f>
        <v>0</v>
      </c>
      <c r="G90" s="70" t="e">
        <f>Protokolas!G187</f>
        <v>#N/A</v>
      </c>
      <c r="H90" s="70">
        <f>Protokolas!H187</f>
        <v>0</v>
      </c>
      <c r="I90" s="70" t="e">
        <f>Protokolas!I187</f>
        <v>#N/A</v>
      </c>
      <c r="J90" s="72"/>
      <c r="K90" s="70"/>
      <c r="L90" s="70" t="e">
        <f t="shared" si="2"/>
        <v>#N/A</v>
      </c>
      <c r="M90" s="70">
        <v>82</v>
      </c>
    </row>
    <row r="91" spans="1:13" ht="12.75">
      <c r="A91" s="70">
        <f>Protokolas!A188</f>
        <v>0</v>
      </c>
      <c r="B91" s="97">
        <f>Protokolas!B188</f>
        <v>0</v>
      </c>
      <c r="C91" s="297">
        <f>Protokolas!C188</f>
        <v>0</v>
      </c>
      <c r="D91" s="71">
        <f>Protokolas!D188</f>
        <v>0</v>
      </c>
      <c r="E91" s="70" t="e">
        <f>Protokolas!E188</f>
        <v>#N/A</v>
      </c>
      <c r="F91" s="70">
        <f>Protokolas!F188</f>
        <v>0</v>
      </c>
      <c r="G91" s="70" t="e">
        <f>Protokolas!G188</f>
        <v>#N/A</v>
      </c>
      <c r="H91" s="70">
        <f>Protokolas!H188</f>
        <v>0</v>
      </c>
      <c r="I91" s="70" t="e">
        <f>Protokolas!I188</f>
        <v>#N/A</v>
      </c>
      <c r="J91" s="72"/>
      <c r="K91" s="70"/>
      <c r="L91" s="70" t="e">
        <f t="shared" si="2"/>
        <v>#N/A</v>
      </c>
      <c r="M91" s="70">
        <v>83</v>
      </c>
    </row>
    <row r="92" spans="1:13" ht="12.75">
      <c r="A92" s="70">
        <f>Protokolas!A189</f>
        <v>0</v>
      </c>
      <c r="B92" s="97">
        <f>Protokolas!B189</f>
        <v>0</v>
      </c>
      <c r="C92" s="298">
        <f>Protokolas!C189</f>
        <v>0</v>
      </c>
      <c r="D92" s="71">
        <f>Protokolas!D189</f>
        <v>0</v>
      </c>
      <c r="E92" s="70" t="e">
        <f>Protokolas!E189</f>
        <v>#N/A</v>
      </c>
      <c r="F92" s="70">
        <f>Protokolas!F189</f>
        <v>0</v>
      </c>
      <c r="G92" s="70" t="e">
        <f>Protokolas!G189</f>
        <v>#N/A</v>
      </c>
      <c r="H92" s="70">
        <f>Protokolas!H189</f>
        <v>0</v>
      </c>
      <c r="I92" s="70" t="e">
        <f>Protokolas!I189</f>
        <v>#N/A</v>
      </c>
      <c r="J92" s="72"/>
      <c r="K92" s="70"/>
      <c r="L92" s="70" t="e">
        <f t="shared" si="2"/>
        <v>#N/A</v>
      </c>
      <c r="M92" s="70">
        <v>84</v>
      </c>
    </row>
    <row r="93" spans="1:13" ht="12.75">
      <c r="A93" s="70">
        <f>Protokolas!A197</f>
        <v>0</v>
      </c>
      <c r="B93" s="97">
        <f>Protokolas!B197</f>
        <v>0</v>
      </c>
      <c r="C93" s="297">
        <f>Protokolas!C197</f>
        <v>0</v>
      </c>
      <c r="D93" s="71">
        <f>Protokolas!D197</f>
        <v>0</v>
      </c>
      <c r="E93" s="70" t="e">
        <f>Protokolas!E197</f>
        <v>#N/A</v>
      </c>
      <c r="F93" s="70">
        <f>Protokolas!F197</f>
        <v>0</v>
      </c>
      <c r="G93" s="70" t="e">
        <f>Protokolas!G197</f>
        <v>#N/A</v>
      </c>
      <c r="H93" s="70">
        <f>Protokolas!H197</f>
        <v>0</v>
      </c>
      <c r="I93" s="70" t="e">
        <f>Protokolas!I197</f>
        <v>#N/A</v>
      </c>
      <c r="J93" s="72"/>
      <c r="K93" s="70"/>
      <c r="L93" s="70" t="e">
        <f t="shared" si="2"/>
        <v>#N/A</v>
      </c>
      <c r="M93" s="70">
        <v>85</v>
      </c>
    </row>
    <row r="94" spans="1:13" ht="12.75">
      <c r="A94" s="70">
        <f>Protokolas!A198</f>
        <v>0</v>
      </c>
      <c r="B94" s="97">
        <f>Protokolas!B198</f>
        <v>0</v>
      </c>
      <c r="C94" s="298">
        <f>Protokolas!C198</f>
        <v>0</v>
      </c>
      <c r="D94" s="71">
        <f>Protokolas!D198</f>
        <v>0</v>
      </c>
      <c r="E94" s="70" t="e">
        <f>Protokolas!E198</f>
        <v>#N/A</v>
      </c>
      <c r="F94" s="70">
        <f>Protokolas!F198</f>
        <v>0</v>
      </c>
      <c r="G94" s="70" t="e">
        <f>Protokolas!G198</f>
        <v>#N/A</v>
      </c>
      <c r="H94" s="70">
        <f>Protokolas!H198</f>
        <v>0</v>
      </c>
      <c r="I94" s="70" t="e">
        <f>Protokolas!I198</f>
        <v>#N/A</v>
      </c>
      <c r="J94" s="72"/>
      <c r="K94" s="70"/>
      <c r="L94" s="70" t="e">
        <f t="shared" si="2"/>
        <v>#N/A</v>
      </c>
      <c r="M94" s="70">
        <v>86</v>
      </c>
    </row>
    <row r="95" spans="1:13" ht="12.75">
      <c r="A95" s="70">
        <f>Protokolas!A199</f>
        <v>0</v>
      </c>
      <c r="B95" s="97">
        <f>Protokolas!B199</f>
        <v>0</v>
      </c>
      <c r="C95" s="298">
        <f>Protokolas!C199</f>
        <v>0</v>
      </c>
      <c r="D95" s="71">
        <f>Protokolas!D199</f>
        <v>0</v>
      </c>
      <c r="E95" s="70" t="e">
        <f>Protokolas!E199</f>
        <v>#N/A</v>
      </c>
      <c r="F95" s="70">
        <f>Protokolas!F199</f>
        <v>0</v>
      </c>
      <c r="G95" s="70" t="e">
        <f>Protokolas!G199</f>
        <v>#N/A</v>
      </c>
      <c r="H95" s="70">
        <f>Protokolas!H199</f>
        <v>0</v>
      </c>
      <c r="I95" s="70" t="e">
        <f>Protokolas!I199</f>
        <v>#N/A</v>
      </c>
      <c r="J95" s="72"/>
      <c r="K95" s="70"/>
      <c r="L95" s="70" t="e">
        <f t="shared" si="2"/>
        <v>#N/A</v>
      </c>
      <c r="M95" s="70">
        <v>87</v>
      </c>
    </row>
    <row r="96" spans="1:13" ht="12.75">
      <c r="A96" s="70">
        <f>Protokolas!A200</f>
        <v>0</v>
      </c>
      <c r="B96" s="97">
        <f>Protokolas!B200</f>
        <v>0</v>
      </c>
      <c r="C96" s="297">
        <f>Protokolas!C200</f>
        <v>0</v>
      </c>
      <c r="D96" s="71">
        <f>Protokolas!D200</f>
        <v>0</v>
      </c>
      <c r="E96" s="70" t="e">
        <f>Protokolas!E200</f>
        <v>#N/A</v>
      </c>
      <c r="F96" s="70">
        <f>Protokolas!F200</f>
        <v>0</v>
      </c>
      <c r="G96" s="70" t="e">
        <f>Protokolas!G200</f>
        <v>#N/A</v>
      </c>
      <c r="H96" s="70">
        <f>Protokolas!H200</f>
        <v>0</v>
      </c>
      <c r="I96" s="70" t="e">
        <f>Protokolas!I200</f>
        <v>#N/A</v>
      </c>
      <c r="J96" s="72"/>
      <c r="K96" s="70"/>
      <c r="L96" s="70" t="e">
        <f t="shared" si="2"/>
        <v>#N/A</v>
      </c>
      <c r="M96" s="70">
        <v>88</v>
      </c>
    </row>
    <row r="97" spans="1:13" ht="12.75">
      <c r="A97" s="70">
        <f>Protokolas!A201</f>
        <v>0</v>
      </c>
      <c r="B97" s="97">
        <f>Protokolas!B201</f>
        <v>0</v>
      </c>
      <c r="C97" s="297">
        <f>Protokolas!C201</f>
        <v>0</v>
      </c>
      <c r="D97" s="71">
        <f>Protokolas!D201</f>
        <v>0</v>
      </c>
      <c r="E97" s="70" t="e">
        <f>Protokolas!E201</f>
        <v>#N/A</v>
      </c>
      <c r="F97" s="70">
        <f>Protokolas!F201</f>
        <v>0</v>
      </c>
      <c r="G97" s="70" t="e">
        <f>Protokolas!G201</f>
        <v>#N/A</v>
      </c>
      <c r="H97" s="70">
        <f>Protokolas!H201</f>
        <v>0</v>
      </c>
      <c r="I97" s="70" t="e">
        <f>Protokolas!I201</f>
        <v>#N/A</v>
      </c>
      <c r="J97" s="72"/>
      <c r="K97" s="70"/>
      <c r="L97" s="70" t="e">
        <f t="shared" si="2"/>
        <v>#N/A</v>
      </c>
      <c r="M97" s="70">
        <v>89</v>
      </c>
    </row>
    <row r="98" spans="1:13" ht="12.75">
      <c r="A98" s="70">
        <f>Protokolas!A202</f>
        <v>0</v>
      </c>
      <c r="B98" s="97">
        <f>Protokolas!B202</f>
        <v>0</v>
      </c>
      <c r="C98" s="297">
        <f>Protokolas!C202</f>
        <v>0</v>
      </c>
      <c r="D98" s="71">
        <f>Protokolas!D202</f>
        <v>0</v>
      </c>
      <c r="E98" s="70" t="e">
        <f>Protokolas!E202</f>
        <v>#N/A</v>
      </c>
      <c r="F98" s="70">
        <f>Protokolas!F202</f>
        <v>0</v>
      </c>
      <c r="G98" s="70" t="e">
        <f>Protokolas!G202</f>
        <v>#N/A</v>
      </c>
      <c r="H98" s="70">
        <f>Protokolas!H202</f>
        <v>0</v>
      </c>
      <c r="I98" s="70" t="e">
        <f>Protokolas!I202</f>
        <v>#N/A</v>
      </c>
      <c r="J98" s="72"/>
      <c r="K98" s="70"/>
      <c r="L98" s="70" t="e">
        <f t="shared" si="2"/>
        <v>#N/A</v>
      </c>
      <c r="M98" s="70">
        <v>90</v>
      </c>
    </row>
    <row r="99" spans="1:13" ht="12.75">
      <c r="A99" s="70">
        <f>Protokolas!A210</f>
        <v>0</v>
      </c>
      <c r="B99" s="97">
        <f>Protokolas!B210</f>
        <v>0</v>
      </c>
      <c r="C99" s="298">
        <f>Protokolas!C210</f>
        <v>0</v>
      </c>
      <c r="D99" s="71">
        <f>Protokolas!D210</f>
        <v>0</v>
      </c>
      <c r="E99" s="70" t="e">
        <f>Protokolas!E210</f>
        <v>#N/A</v>
      </c>
      <c r="F99" s="70">
        <f>Protokolas!F210</f>
        <v>0</v>
      </c>
      <c r="G99" s="70" t="e">
        <f>Protokolas!G210</f>
        <v>#N/A</v>
      </c>
      <c r="H99" s="70">
        <f>Protokolas!H210</f>
        <v>0</v>
      </c>
      <c r="I99" s="70" t="e">
        <f>Protokolas!I210</f>
        <v>#N/A</v>
      </c>
      <c r="J99" s="72"/>
      <c r="K99" s="70"/>
      <c r="L99" s="70" t="e">
        <f t="shared" si="2"/>
        <v>#N/A</v>
      </c>
      <c r="M99" s="70">
        <v>91</v>
      </c>
    </row>
    <row r="100" spans="1:13" ht="12.75">
      <c r="A100" s="70">
        <f>Protokolas!A211</f>
        <v>0</v>
      </c>
      <c r="B100" s="97">
        <f>Protokolas!B211</f>
        <v>0</v>
      </c>
      <c r="C100" s="298">
        <f>Protokolas!C211</f>
        <v>0</v>
      </c>
      <c r="D100" s="71">
        <f>Protokolas!D211</f>
        <v>0</v>
      </c>
      <c r="E100" s="70" t="e">
        <f>Protokolas!E211</f>
        <v>#N/A</v>
      </c>
      <c r="F100" s="70">
        <f>Protokolas!F211</f>
        <v>0</v>
      </c>
      <c r="G100" s="70" t="e">
        <f>Protokolas!G211</f>
        <v>#N/A</v>
      </c>
      <c r="H100" s="70">
        <f>Protokolas!H211</f>
        <v>0</v>
      </c>
      <c r="I100" s="70" t="e">
        <f>Protokolas!I211</f>
        <v>#N/A</v>
      </c>
      <c r="J100" s="72"/>
      <c r="K100" s="70"/>
      <c r="L100" s="70" t="e">
        <f t="shared" si="2"/>
        <v>#N/A</v>
      </c>
      <c r="M100" s="70">
        <v>92</v>
      </c>
    </row>
    <row r="101" spans="1:13" ht="12.75">
      <c r="A101" s="70">
        <f>Protokolas!A212</f>
        <v>0</v>
      </c>
      <c r="B101" s="97">
        <f>Protokolas!B212</f>
        <v>0</v>
      </c>
      <c r="C101" s="298">
        <f>Protokolas!C212</f>
        <v>0</v>
      </c>
      <c r="D101" s="71">
        <f>Protokolas!D212</f>
        <v>0</v>
      </c>
      <c r="E101" s="70" t="e">
        <f>Protokolas!E212</f>
        <v>#N/A</v>
      </c>
      <c r="F101" s="70">
        <f>Protokolas!F212</f>
        <v>0</v>
      </c>
      <c r="G101" s="70" t="e">
        <f>Protokolas!G212</f>
        <v>#N/A</v>
      </c>
      <c r="H101" s="70">
        <f>Protokolas!H212</f>
        <v>0</v>
      </c>
      <c r="I101" s="70" t="e">
        <f>Protokolas!I212</f>
        <v>#N/A</v>
      </c>
      <c r="J101" s="72"/>
      <c r="K101" s="70"/>
      <c r="L101" s="70" t="e">
        <f t="shared" si="2"/>
        <v>#N/A</v>
      </c>
      <c r="M101" s="70">
        <v>93</v>
      </c>
    </row>
    <row r="102" spans="1:13" ht="12.75">
      <c r="A102" s="70">
        <f>Protokolas!A213</f>
        <v>0</v>
      </c>
      <c r="B102" s="97">
        <f>Protokolas!B213</f>
        <v>0</v>
      </c>
      <c r="C102" s="297">
        <f>Protokolas!C213</f>
        <v>0</v>
      </c>
      <c r="D102" s="71">
        <f>Protokolas!D213</f>
        <v>0</v>
      </c>
      <c r="E102" s="70" t="e">
        <f>Protokolas!E213</f>
        <v>#N/A</v>
      </c>
      <c r="F102" s="70">
        <f>Protokolas!F213</f>
        <v>0</v>
      </c>
      <c r="G102" s="70" t="e">
        <f>Protokolas!G213</f>
        <v>#N/A</v>
      </c>
      <c r="H102" s="70">
        <f>Protokolas!H213</f>
        <v>0</v>
      </c>
      <c r="I102" s="70" t="e">
        <f>Protokolas!I213</f>
        <v>#N/A</v>
      </c>
      <c r="J102" s="72"/>
      <c r="K102" s="70"/>
      <c r="L102" s="70" t="e">
        <f t="shared" si="2"/>
        <v>#N/A</v>
      </c>
      <c r="M102" s="70">
        <v>94</v>
      </c>
    </row>
    <row r="103" spans="1:13" ht="12.75">
      <c r="A103" s="70">
        <f>Protokolas!A214</f>
        <v>0</v>
      </c>
      <c r="B103" s="97">
        <f>Protokolas!B214</f>
        <v>0</v>
      </c>
      <c r="C103" s="297">
        <f>Protokolas!C214</f>
        <v>0</v>
      </c>
      <c r="D103" s="71">
        <f>Protokolas!D214</f>
        <v>0</v>
      </c>
      <c r="E103" s="70" t="e">
        <f>Protokolas!E214</f>
        <v>#N/A</v>
      </c>
      <c r="F103" s="70">
        <f>Protokolas!F214</f>
        <v>0</v>
      </c>
      <c r="G103" s="70" t="e">
        <f>Protokolas!G214</f>
        <v>#N/A</v>
      </c>
      <c r="H103" s="70">
        <f>Protokolas!H214</f>
        <v>0</v>
      </c>
      <c r="I103" s="70" t="e">
        <f>Protokolas!I214</f>
        <v>#N/A</v>
      </c>
      <c r="J103" s="72"/>
      <c r="K103" s="70"/>
      <c r="L103" s="70" t="e">
        <f t="shared" si="2"/>
        <v>#N/A</v>
      </c>
      <c r="M103" s="70">
        <v>95</v>
      </c>
    </row>
    <row r="104" spans="1:13" ht="12.75">
      <c r="A104" s="70">
        <f>Protokolas!A215</f>
        <v>0</v>
      </c>
      <c r="B104" s="97">
        <f>Protokolas!B215</f>
        <v>0</v>
      </c>
      <c r="C104" s="297">
        <f>Protokolas!C215</f>
        <v>0</v>
      </c>
      <c r="D104" s="71">
        <f>Protokolas!D215</f>
        <v>0</v>
      </c>
      <c r="E104" s="70" t="e">
        <f>Protokolas!E215</f>
        <v>#N/A</v>
      </c>
      <c r="F104" s="70">
        <f>Protokolas!F215</f>
        <v>0</v>
      </c>
      <c r="G104" s="70" t="e">
        <f>Protokolas!G215</f>
        <v>#N/A</v>
      </c>
      <c r="H104" s="70">
        <f>Protokolas!H215</f>
        <v>0</v>
      </c>
      <c r="I104" s="70" t="e">
        <f>Protokolas!I215</f>
        <v>#N/A</v>
      </c>
      <c r="J104" s="72"/>
      <c r="K104" s="70"/>
      <c r="L104" s="70" t="e">
        <f t="shared" si="2"/>
        <v>#N/A</v>
      </c>
      <c r="M104" s="70">
        <v>96</v>
      </c>
    </row>
    <row r="105" ht="12.75">
      <c r="L105" s="38"/>
    </row>
    <row r="108" spans="2:12" ht="12.75">
      <c r="B108" s="327" t="s">
        <v>29</v>
      </c>
      <c r="C108" s="327"/>
      <c r="D108" s="327"/>
      <c r="E108" s="327"/>
      <c r="F108" s="91"/>
      <c r="G108" s="91"/>
      <c r="H108" s="91"/>
      <c r="I108" s="327" t="str">
        <f>Protokolas!$H$219</f>
        <v>Egidijus Zinkus</v>
      </c>
      <c r="J108" s="327"/>
      <c r="K108" s="327"/>
      <c r="L108" s="327"/>
    </row>
    <row r="109" spans="2:12" ht="12.7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 ht="12.7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 ht="12.7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 ht="12.75">
      <c r="B112" s="327" t="s">
        <v>28</v>
      </c>
      <c r="C112" s="327"/>
      <c r="D112" s="327"/>
      <c r="E112" s="327"/>
      <c r="F112" s="91"/>
      <c r="G112" s="91"/>
      <c r="H112" s="91"/>
      <c r="I112" s="327" t="str">
        <f>Protokolas!$H$223</f>
        <v>Nijolė Kalikaitė</v>
      </c>
      <c r="J112" s="327"/>
      <c r="K112" s="327"/>
      <c r="L112" s="327"/>
    </row>
  </sheetData>
  <sheetProtection/>
  <mergeCells count="17">
    <mergeCell ref="I3:L3"/>
    <mergeCell ref="L7:L8"/>
    <mergeCell ref="M7:M8"/>
    <mergeCell ref="B4:L4"/>
    <mergeCell ref="F7:G7"/>
    <mergeCell ref="H7:I7"/>
    <mergeCell ref="J7:K7"/>
    <mergeCell ref="B108:E108"/>
    <mergeCell ref="I108:L108"/>
    <mergeCell ref="B112:E112"/>
    <mergeCell ref="I112:L112"/>
    <mergeCell ref="B1:L1"/>
    <mergeCell ref="A7:A8"/>
    <mergeCell ref="B7:B8"/>
    <mergeCell ref="C7:C8"/>
    <mergeCell ref="D7:E7"/>
    <mergeCell ref="B3:F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M116"/>
  <sheetViews>
    <sheetView showGridLines="0" zoomScale="106" zoomScaleNormal="106" zoomScalePageLayoutView="0" workbookViewId="0" topLeftCell="A1">
      <selection activeCell="I3" sqref="I3:L3"/>
    </sheetView>
  </sheetViews>
  <sheetFormatPr defaultColWidth="0" defaultRowHeight="12.75" zeroHeight="1"/>
  <cols>
    <col min="1" max="1" width="7.7109375" style="85" customWidth="1"/>
    <col min="2" max="2" width="19.421875" style="14" customWidth="1"/>
    <col min="3" max="3" width="7.00390625" style="14" customWidth="1"/>
    <col min="4" max="4" width="6.140625" style="14" customWidth="1"/>
    <col min="5" max="5" width="6.28125" style="14" customWidth="1"/>
    <col min="6" max="7" width="5.7109375" style="14" customWidth="1"/>
    <col min="8" max="8" width="5.8515625" style="14" customWidth="1"/>
    <col min="9" max="9" width="6.28125" style="14" customWidth="1"/>
    <col min="10" max="10" width="7.00390625" style="14" customWidth="1"/>
    <col min="11" max="11" width="6.57421875" style="14" customWidth="1"/>
    <col min="12" max="12" width="7.00390625" style="14" customWidth="1"/>
    <col min="13" max="13" width="5.28125" style="14" customWidth="1"/>
    <col min="14" max="14" width="0.85546875" style="14" customWidth="1"/>
    <col min="15" max="16384" width="9.140625" style="14" hidden="1" customWidth="1"/>
  </cols>
  <sheetData>
    <row r="1" spans="1:13" ht="36" customHeight="1">
      <c r="A1" s="65"/>
      <c r="B1" s="328" t="str">
        <f>Protokolas!$B$1</f>
        <v>Bendro lavinimo mokyklų mokinių olimpinio festivalio keturkovės zoninės varžybos</v>
      </c>
      <c r="C1" s="328"/>
      <c r="D1" s="328"/>
      <c r="E1" s="328"/>
      <c r="F1" s="328"/>
      <c r="G1" s="328"/>
      <c r="H1" s="328"/>
      <c r="I1" s="328"/>
      <c r="J1" s="328"/>
      <c r="K1" s="328"/>
      <c r="L1" s="3"/>
      <c r="M1" s="95"/>
    </row>
    <row r="2" spans="1:13" ht="11.25" customHeight="1">
      <c r="A2" s="96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77"/>
    </row>
    <row r="3" spans="1:13" ht="16.5" customHeight="1">
      <c r="A3" s="37"/>
      <c r="B3" s="330" t="str">
        <f>Protokolas!$B$3</f>
        <v>Merginos</v>
      </c>
      <c r="C3" s="330"/>
      <c r="D3" s="330"/>
      <c r="E3" s="330"/>
      <c r="F3" s="330"/>
      <c r="G3" s="52"/>
      <c r="H3" s="52"/>
      <c r="I3" s="329" t="str">
        <f>Protokolas!$I$3</f>
        <v>2007 05 12</v>
      </c>
      <c r="J3" s="329"/>
      <c r="K3" s="329"/>
      <c r="L3" s="329"/>
      <c r="M3" s="95"/>
    </row>
    <row r="4" spans="1:13" ht="8.25" customHeight="1">
      <c r="A4" s="3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5"/>
    </row>
    <row r="5" spans="1:13" ht="22.5" customHeight="1">
      <c r="A5" s="38"/>
      <c r="B5" s="359" t="s">
        <v>16</v>
      </c>
      <c r="C5" s="359"/>
      <c r="D5" s="359"/>
      <c r="E5" s="359"/>
      <c r="F5" s="359"/>
      <c r="G5" s="359"/>
      <c r="H5" s="359"/>
      <c r="I5" s="359"/>
      <c r="J5" s="359"/>
      <c r="K5" s="359"/>
      <c r="L5" s="38"/>
      <c r="M5" s="38"/>
    </row>
    <row r="6" spans="1:13" ht="9.75" customHeight="1" thickBot="1">
      <c r="A6" s="38"/>
      <c r="B6" s="38"/>
      <c r="C6" s="38"/>
      <c r="D6" s="86"/>
      <c r="E6" s="86"/>
      <c r="F6" s="86"/>
      <c r="G6" s="86"/>
      <c r="H6" s="86"/>
      <c r="I6" s="86"/>
      <c r="J6" s="87"/>
      <c r="K6" s="86"/>
      <c r="L6" s="38"/>
      <c r="M6" s="38"/>
    </row>
    <row r="7" spans="1:13" ht="14.25" customHeight="1">
      <c r="A7" s="336" t="s">
        <v>15</v>
      </c>
      <c r="B7" s="338" t="s">
        <v>8</v>
      </c>
      <c r="C7" s="340" t="s">
        <v>14</v>
      </c>
      <c r="D7" s="342" t="s">
        <v>4</v>
      </c>
      <c r="E7" s="343"/>
      <c r="F7" s="346" t="s">
        <v>3</v>
      </c>
      <c r="G7" s="347"/>
      <c r="H7" s="342" t="s">
        <v>9</v>
      </c>
      <c r="I7" s="343"/>
      <c r="J7" s="348" t="s">
        <v>5</v>
      </c>
      <c r="K7" s="349"/>
      <c r="L7" s="338" t="s">
        <v>10</v>
      </c>
      <c r="M7" s="344" t="s">
        <v>11</v>
      </c>
    </row>
    <row r="8" spans="1:13" ht="15" customHeight="1" thickBot="1">
      <c r="A8" s="337"/>
      <c r="B8" s="339"/>
      <c r="C8" s="341"/>
      <c r="D8" s="11" t="s">
        <v>12</v>
      </c>
      <c r="E8" s="12" t="s">
        <v>1</v>
      </c>
      <c r="F8" s="10" t="s">
        <v>12</v>
      </c>
      <c r="G8" s="9" t="s">
        <v>1</v>
      </c>
      <c r="H8" s="11" t="s">
        <v>12</v>
      </c>
      <c r="I8" s="12" t="s">
        <v>1</v>
      </c>
      <c r="J8" s="13" t="s">
        <v>12</v>
      </c>
      <c r="K8" s="9" t="s">
        <v>1</v>
      </c>
      <c r="L8" s="339"/>
      <c r="M8" s="345"/>
    </row>
    <row r="9" spans="1:13" ht="12.75">
      <c r="A9" s="74" t="str">
        <f>Protokolas!A9</f>
        <v>Palemonas</v>
      </c>
      <c r="B9" s="98" t="str">
        <f>Protokolas!B9</f>
        <v>Erika Skirggailaitė</v>
      </c>
      <c r="C9" s="296">
        <f>Protokolas!C9</f>
        <v>0</v>
      </c>
      <c r="D9" s="75">
        <f>Protokolas!D9</f>
        <v>9</v>
      </c>
      <c r="E9" s="74">
        <f>Protokolas!E9</f>
        <v>75</v>
      </c>
      <c r="F9" s="74">
        <f>Protokolas!F9</f>
        <v>424</v>
      </c>
      <c r="G9" s="74">
        <f>Protokolas!G9</f>
        <v>64</v>
      </c>
      <c r="H9" s="74">
        <f>Protokolas!H9</f>
        <v>36.6</v>
      </c>
      <c r="I9" s="74">
        <f>Protokolas!I9</f>
        <v>56</v>
      </c>
      <c r="J9" s="76">
        <f>Protokolas!J9</f>
        <v>0.001099537037037037</v>
      </c>
      <c r="K9" s="74">
        <f>Protokolas!K9</f>
        <v>67</v>
      </c>
      <c r="L9" s="74">
        <f>Protokolas!L9</f>
        <v>262</v>
      </c>
      <c r="M9" s="74">
        <v>1</v>
      </c>
    </row>
    <row r="10" spans="1:13" ht="12.75">
      <c r="A10" s="70">
        <f>Protokolas!A10</f>
        <v>0</v>
      </c>
      <c r="B10" s="97" t="str">
        <f>Protokolas!B10</f>
        <v>Eglė Derilovaitė</v>
      </c>
      <c r="C10" s="297">
        <f>Protokolas!C10</f>
        <v>0</v>
      </c>
      <c r="D10" s="71">
        <f>Protokolas!D10</f>
        <v>9.44</v>
      </c>
      <c r="E10" s="70">
        <f>Protokolas!E10</f>
        <v>63</v>
      </c>
      <c r="F10" s="70">
        <f>Protokolas!F10</f>
        <v>319</v>
      </c>
      <c r="G10" s="70">
        <f>Protokolas!G10</f>
        <v>29</v>
      </c>
      <c r="H10" s="70">
        <f>Protokolas!H10</f>
        <v>32.8</v>
      </c>
      <c r="I10" s="70">
        <f>Protokolas!I10</f>
        <v>49</v>
      </c>
      <c r="J10" s="72">
        <f>Protokolas!J10</f>
        <v>0.0011474537037037037</v>
      </c>
      <c r="K10" s="70">
        <f>Protokolas!K10</f>
        <v>57</v>
      </c>
      <c r="L10" s="70">
        <f>Protokolas!L10</f>
        <v>198</v>
      </c>
      <c r="M10" s="70">
        <v>2</v>
      </c>
    </row>
    <row r="11" spans="1:13" ht="12.75">
      <c r="A11" s="70">
        <f>Protokolas!A11</f>
        <v>0</v>
      </c>
      <c r="B11" s="97" t="str">
        <f>Protokolas!B11</f>
        <v>Sandra Karaliūtė</v>
      </c>
      <c r="C11" s="298">
        <f>Protokolas!C11</f>
        <v>0</v>
      </c>
      <c r="D11" s="71">
        <f>Protokolas!D11</f>
        <v>8.85</v>
      </c>
      <c r="E11" s="70">
        <f>Protokolas!E11</f>
        <v>82</v>
      </c>
      <c r="F11" s="70">
        <f>Protokolas!F11</f>
        <v>414</v>
      </c>
      <c r="G11" s="70">
        <f>Protokolas!G11</f>
        <v>61</v>
      </c>
      <c r="H11" s="70">
        <f>Protokolas!H11</f>
        <v>39.7</v>
      </c>
      <c r="I11" s="70">
        <f>Protokolas!I11</f>
        <v>62</v>
      </c>
      <c r="J11" s="72">
        <f>Protokolas!J11</f>
        <v>0.001042013888888889</v>
      </c>
      <c r="K11" s="70">
        <f>Protokolas!K11</f>
        <v>80</v>
      </c>
      <c r="L11" s="70">
        <f>Protokolas!L11</f>
        <v>285</v>
      </c>
      <c r="M11" s="70">
        <v>3</v>
      </c>
    </row>
    <row r="12" spans="1:13" ht="12.75">
      <c r="A12" s="70">
        <f>Protokolas!A12</f>
        <v>0</v>
      </c>
      <c r="B12" s="97" t="str">
        <f>Protokolas!B12</f>
        <v>Greta Gervytė</v>
      </c>
      <c r="C12" s="298">
        <f>Protokolas!C12</f>
        <v>0</v>
      </c>
      <c r="D12" s="71">
        <f>Protokolas!D12</f>
        <v>9.58</v>
      </c>
      <c r="E12" s="70">
        <f>Protokolas!E12</f>
        <v>60</v>
      </c>
      <c r="F12" s="70">
        <f>Protokolas!F12</f>
        <v>357</v>
      </c>
      <c r="G12" s="70">
        <f>Protokolas!G12</f>
        <v>42</v>
      </c>
      <c r="H12" s="70">
        <f>Protokolas!H12</f>
        <v>27.4</v>
      </c>
      <c r="I12" s="70">
        <f>Protokolas!I12</f>
        <v>38</v>
      </c>
      <c r="J12" s="72">
        <f>Protokolas!J12</f>
        <v>0.0012201388888888889</v>
      </c>
      <c r="K12" s="70">
        <f>Protokolas!K12</f>
        <v>44</v>
      </c>
      <c r="L12" s="70">
        <f>Protokolas!L12</f>
        <v>184</v>
      </c>
      <c r="M12" s="70">
        <v>4</v>
      </c>
    </row>
    <row r="13" spans="1:13" ht="12.75">
      <c r="A13" s="70">
        <f>Protokolas!A13</f>
        <v>0</v>
      </c>
      <c r="B13" s="97" t="str">
        <f>Protokolas!B13</f>
        <v>Gintarė Jurkūnaitė</v>
      </c>
      <c r="C13" s="298">
        <f>Protokolas!C13</f>
        <v>0</v>
      </c>
      <c r="D13" s="71">
        <f>Protokolas!D13</f>
        <v>9.61</v>
      </c>
      <c r="E13" s="70">
        <f>Protokolas!E13</f>
        <v>57</v>
      </c>
      <c r="F13" s="70">
        <f>Protokolas!F13</f>
        <v>381</v>
      </c>
      <c r="G13" s="70">
        <f>Protokolas!G13</f>
        <v>50</v>
      </c>
      <c r="H13" s="70">
        <f>Protokolas!H13</f>
        <v>19.9</v>
      </c>
      <c r="I13" s="70">
        <f>Protokolas!I13</f>
        <v>24</v>
      </c>
      <c r="J13" s="72">
        <f>Protokolas!J13</f>
        <v>0.0013074074074074073</v>
      </c>
      <c r="K13" s="70">
        <f>Protokolas!K13</f>
        <v>30</v>
      </c>
      <c r="L13" s="70">
        <f>Protokolas!L13</f>
        <v>161</v>
      </c>
      <c r="M13" s="70">
        <v>5</v>
      </c>
    </row>
    <row r="14" spans="1:13" ht="12.75">
      <c r="A14" s="70">
        <f>Protokolas!A14</f>
        <v>0</v>
      </c>
      <c r="B14" s="97" t="str">
        <f>Protokolas!B14</f>
        <v>Ugnė Moliejūtė</v>
      </c>
      <c r="C14" s="297">
        <f>Protokolas!C14</f>
        <v>0</v>
      </c>
      <c r="D14" s="71">
        <f>Protokolas!D14</f>
        <v>9.61</v>
      </c>
      <c r="E14" s="70">
        <f>Protokolas!E14</f>
        <v>57</v>
      </c>
      <c r="F14" s="70">
        <f>Protokolas!F14</f>
        <v>361</v>
      </c>
      <c r="G14" s="70">
        <f>Protokolas!G14</f>
        <v>43</v>
      </c>
      <c r="H14" s="70">
        <f>Protokolas!H14</f>
        <v>24</v>
      </c>
      <c r="I14" s="70">
        <f>Protokolas!I14</f>
        <v>31</v>
      </c>
      <c r="J14" s="72">
        <f>Protokolas!J14</f>
        <v>0.0011827546296296297</v>
      </c>
      <c r="K14" s="70">
        <f>Protokolas!K14</f>
        <v>50</v>
      </c>
      <c r="L14" s="70">
        <f>Protokolas!L14</f>
        <v>181</v>
      </c>
      <c r="M14" s="70">
        <v>6</v>
      </c>
    </row>
    <row r="15" spans="1:13" ht="12.75">
      <c r="A15" s="70" t="str">
        <f>Protokolas!A22</f>
        <v>Jungėnai</v>
      </c>
      <c r="B15" s="97" t="str">
        <f>Protokolas!B22</f>
        <v>Ernesta Čekanavičiūtė</v>
      </c>
      <c r="C15" s="298">
        <f>Protokolas!C22</f>
        <v>0</v>
      </c>
      <c r="D15" s="71">
        <f>Protokolas!D22</f>
        <v>8.33</v>
      </c>
      <c r="E15" s="70">
        <f>Protokolas!E22</f>
        <v>99</v>
      </c>
      <c r="F15" s="70">
        <f>Protokolas!F22</f>
        <v>410</v>
      </c>
      <c r="G15" s="70">
        <f>Protokolas!G22</f>
        <v>60</v>
      </c>
      <c r="H15" s="70">
        <f>Protokolas!H22</f>
        <v>26.7</v>
      </c>
      <c r="I15" s="70">
        <f>Protokolas!I22</f>
        <v>37</v>
      </c>
      <c r="J15" s="72">
        <f>Protokolas!J22</f>
        <v>0.0010395833333333331</v>
      </c>
      <c r="K15" s="70">
        <f>Protokolas!K22</f>
        <v>80</v>
      </c>
      <c r="L15" s="70">
        <f>Protokolas!L22</f>
        <v>276</v>
      </c>
      <c r="M15" s="70">
        <v>7</v>
      </c>
    </row>
    <row r="16" spans="1:13" ht="12.75">
      <c r="A16" s="70">
        <f>Protokolas!A23</f>
        <v>0</v>
      </c>
      <c r="B16" s="97" t="str">
        <f>Protokolas!B23</f>
        <v>Gintarė Surdokaitė</v>
      </c>
      <c r="C16" s="297">
        <f>Protokolas!C23</f>
        <v>0</v>
      </c>
      <c r="D16" s="71">
        <f>Protokolas!D23</f>
        <v>8.78</v>
      </c>
      <c r="E16" s="70">
        <f>Protokolas!E23</f>
        <v>85</v>
      </c>
      <c r="F16" s="70">
        <f>Protokolas!F23</f>
        <v>435</v>
      </c>
      <c r="G16" s="70">
        <f>Protokolas!G23</f>
        <v>68</v>
      </c>
      <c r="H16" s="73">
        <f>Protokolas!H23</f>
        <v>56.8</v>
      </c>
      <c r="I16" s="70">
        <f>Protokolas!I23</f>
        <v>97</v>
      </c>
      <c r="J16" s="72">
        <f>Protokolas!J23</f>
        <v>0.0010457175925925927</v>
      </c>
      <c r="K16" s="70">
        <f>Protokolas!K23</f>
        <v>79</v>
      </c>
      <c r="L16" s="70">
        <f>Protokolas!L23</f>
        <v>329</v>
      </c>
      <c r="M16" s="70">
        <v>8</v>
      </c>
    </row>
    <row r="17" spans="1:13" ht="12.75">
      <c r="A17" s="70">
        <f>Protokolas!A24</f>
        <v>0</v>
      </c>
      <c r="B17" s="97" t="str">
        <f>Protokolas!B24</f>
        <v>Greta Pilipčikaitė</v>
      </c>
      <c r="C17" s="298">
        <f>Protokolas!C24</f>
        <v>0</v>
      </c>
      <c r="D17" s="71">
        <f>Protokolas!D24</f>
        <v>9.18</v>
      </c>
      <c r="E17" s="70">
        <f>Protokolas!E24</f>
        <v>72</v>
      </c>
      <c r="F17" s="70">
        <f>Protokolas!F24</f>
        <v>398</v>
      </c>
      <c r="G17" s="70">
        <f>Protokolas!G24</f>
        <v>56</v>
      </c>
      <c r="H17" s="70">
        <f>Protokolas!H24</f>
        <v>25</v>
      </c>
      <c r="I17" s="70">
        <f>Protokolas!I24</f>
        <v>33</v>
      </c>
      <c r="J17" s="72">
        <f>Protokolas!J24</f>
        <v>0.0011614583333333331</v>
      </c>
      <c r="K17" s="70">
        <f>Protokolas!K24</f>
        <v>54</v>
      </c>
      <c r="L17" s="70">
        <f>Protokolas!L24</f>
        <v>215</v>
      </c>
      <c r="M17" s="70">
        <v>9</v>
      </c>
    </row>
    <row r="18" spans="1:13" ht="12.75">
      <c r="A18" s="70">
        <f>Protokolas!A25</f>
        <v>0</v>
      </c>
      <c r="B18" s="97" t="str">
        <f>Protokolas!B25</f>
        <v>Laura Busilaitė</v>
      </c>
      <c r="C18" s="297">
        <f>Protokolas!C25</f>
        <v>0</v>
      </c>
      <c r="D18" s="71">
        <f>Protokolas!D25</f>
        <v>9.41</v>
      </c>
      <c r="E18" s="70">
        <f>Protokolas!E25</f>
        <v>63</v>
      </c>
      <c r="F18" s="70">
        <f>Protokolas!F25</f>
        <v>376</v>
      </c>
      <c r="G18" s="70">
        <f>Protokolas!G25</f>
        <v>48</v>
      </c>
      <c r="H18" s="70">
        <f>Protokolas!H25</f>
        <v>26.1</v>
      </c>
      <c r="I18" s="70">
        <f>Protokolas!I25</f>
        <v>35</v>
      </c>
      <c r="J18" s="72">
        <f>Protokolas!J25</f>
        <v>0.0011608796296296295</v>
      </c>
      <c r="K18" s="70">
        <f>Protokolas!K25</f>
        <v>55</v>
      </c>
      <c r="L18" s="70">
        <f>Protokolas!L25</f>
        <v>201</v>
      </c>
      <c r="M18" s="70">
        <v>10</v>
      </c>
    </row>
    <row r="19" spans="1:13" ht="12.75">
      <c r="A19" s="70">
        <f>Protokolas!A26</f>
        <v>0</v>
      </c>
      <c r="B19" s="97" t="str">
        <f>Protokolas!B26</f>
        <v>Rūta Rinkevičiūtė</v>
      </c>
      <c r="C19" s="297">
        <f>Protokolas!C26</f>
        <v>0</v>
      </c>
      <c r="D19" s="71">
        <f>Protokolas!D26</f>
        <v>9.8</v>
      </c>
      <c r="E19" s="70">
        <f>Protokolas!E26</f>
        <v>51</v>
      </c>
      <c r="F19" s="70">
        <f>Protokolas!F26</f>
        <v>230</v>
      </c>
      <c r="G19" s="70">
        <f>Protokolas!G26</f>
        <v>1</v>
      </c>
      <c r="H19" s="73">
        <f>Protokolas!H26</f>
        <v>19</v>
      </c>
      <c r="I19" s="70">
        <f>Protokolas!I26</f>
        <v>23</v>
      </c>
      <c r="J19" s="72">
        <f>Protokolas!J26</f>
        <v>0.0012112268518518518</v>
      </c>
      <c r="K19" s="70">
        <f>Protokolas!K26</f>
        <v>45</v>
      </c>
      <c r="L19" s="70">
        <f>Protokolas!L26</f>
        <v>120</v>
      </c>
      <c r="M19" s="70">
        <v>11</v>
      </c>
    </row>
    <row r="20" spans="1:13" ht="12.75">
      <c r="A20" s="70">
        <f>Protokolas!A27</f>
        <v>0</v>
      </c>
      <c r="B20" s="97" t="str">
        <f>Protokolas!B27</f>
        <v>Karolina Žaliauskaitė</v>
      </c>
      <c r="C20" s="297">
        <f>Protokolas!C27</f>
        <v>0</v>
      </c>
      <c r="D20" s="71">
        <f>Protokolas!D27</f>
        <v>9.97</v>
      </c>
      <c r="E20" s="70">
        <f>Protokolas!E27</f>
        <v>49</v>
      </c>
      <c r="F20" s="70">
        <f>Protokolas!F27</f>
        <v>230</v>
      </c>
      <c r="G20" s="70">
        <f>Protokolas!G27</f>
        <v>1</v>
      </c>
      <c r="H20" s="70">
        <f>Protokolas!H27</f>
        <v>33.6</v>
      </c>
      <c r="I20" s="70">
        <f>Protokolas!I27</f>
        <v>50</v>
      </c>
      <c r="J20" s="72">
        <f>Protokolas!J27</f>
        <v>0.001212037037037037</v>
      </c>
      <c r="K20" s="70">
        <f>Protokolas!K27</f>
        <v>45</v>
      </c>
      <c r="L20" s="70">
        <f>Protokolas!L27</f>
        <v>145</v>
      </c>
      <c r="M20" s="70">
        <v>12</v>
      </c>
    </row>
    <row r="21" spans="1:13" ht="12.75">
      <c r="A21" s="70" t="str">
        <f>Protokolas!A35</f>
        <v>Domeikava</v>
      </c>
      <c r="B21" s="97" t="str">
        <f>Protokolas!B35</f>
        <v>Justina Grivačiauskaitė</v>
      </c>
      <c r="C21" s="298">
        <f>Protokolas!C35</f>
        <v>0</v>
      </c>
      <c r="D21" s="71">
        <f>Protokolas!D35</f>
        <v>9.19</v>
      </c>
      <c r="E21" s="70">
        <f>Protokolas!E35</f>
        <v>72</v>
      </c>
      <c r="F21" s="70">
        <f>Protokolas!F35</f>
        <v>368</v>
      </c>
      <c r="G21" s="70">
        <f>Protokolas!G35</f>
        <v>46</v>
      </c>
      <c r="H21" s="70">
        <f>Protokolas!H35</f>
        <v>41.3</v>
      </c>
      <c r="I21" s="70">
        <f>Protokolas!I35</f>
        <v>65</v>
      </c>
      <c r="J21" s="72">
        <f>Protokolas!J35</f>
        <v>0.001182175925925926</v>
      </c>
      <c r="K21" s="70">
        <f>Protokolas!K35</f>
        <v>51</v>
      </c>
      <c r="L21" s="70">
        <f>Protokolas!L35</f>
        <v>234</v>
      </c>
      <c r="M21" s="70">
        <v>13</v>
      </c>
    </row>
    <row r="22" spans="1:13" ht="12.75">
      <c r="A22" s="70">
        <f>Protokolas!A36</f>
        <v>0</v>
      </c>
      <c r="B22" s="97" t="str">
        <f>Protokolas!B36</f>
        <v>Gabrielė Sapagovaitė</v>
      </c>
      <c r="C22" s="297">
        <f>Protokolas!C36</f>
        <v>0</v>
      </c>
      <c r="D22" s="71">
        <f>Protokolas!D36</f>
        <v>9.91</v>
      </c>
      <c r="E22" s="70">
        <f>Protokolas!E36</f>
        <v>49</v>
      </c>
      <c r="F22" s="70">
        <f>Protokolas!F36</f>
        <v>348</v>
      </c>
      <c r="G22" s="70">
        <f>Protokolas!G36</f>
        <v>39</v>
      </c>
      <c r="H22" s="73">
        <f>Protokolas!H36</f>
        <v>35</v>
      </c>
      <c r="I22" s="70">
        <f>Protokolas!I36</f>
        <v>53</v>
      </c>
      <c r="J22" s="72">
        <f>Protokolas!J36</f>
        <v>0.0012270833333333333</v>
      </c>
      <c r="K22" s="70">
        <f>Protokolas!K36</f>
        <v>43</v>
      </c>
      <c r="L22" s="70">
        <f>Protokolas!L36</f>
        <v>184</v>
      </c>
      <c r="M22" s="70">
        <v>14</v>
      </c>
    </row>
    <row r="23" spans="1:13" ht="12.75">
      <c r="A23" s="70">
        <f>Protokolas!A37</f>
        <v>0</v>
      </c>
      <c r="B23" s="97" t="str">
        <f>Protokolas!B37</f>
        <v>Leta Navickaitė</v>
      </c>
      <c r="C23" s="297">
        <f>Protokolas!C37</f>
        <v>0</v>
      </c>
      <c r="D23" s="71">
        <f>Protokolas!D37</f>
        <v>10.08</v>
      </c>
      <c r="E23" s="70">
        <f>Protokolas!E37</f>
        <v>46</v>
      </c>
      <c r="F23" s="70">
        <f>Protokolas!F37</f>
        <v>342</v>
      </c>
      <c r="G23" s="70">
        <f>Protokolas!G37</f>
        <v>37</v>
      </c>
      <c r="H23" s="70">
        <f>Protokolas!H37</f>
        <v>30.3</v>
      </c>
      <c r="I23" s="70">
        <f>Protokolas!I37</f>
        <v>44</v>
      </c>
      <c r="J23" s="72">
        <f>Protokolas!J37</f>
        <v>0.0012262731481481482</v>
      </c>
      <c r="K23" s="70">
        <f>Protokolas!K37</f>
        <v>43</v>
      </c>
      <c r="L23" s="70">
        <f>Protokolas!L37</f>
        <v>170</v>
      </c>
      <c r="M23" s="70">
        <v>15</v>
      </c>
    </row>
    <row r="24" spans="1:13" ht="12.75">
      <c r="A24" s="70">
        <f>Protokolas!A38</f>
        <v>0</v>
      </c>
      <c r="B24" s="97" t="str">
        <f>Protokolas!B38</f>
        <v>Edita Jegorovaitė</v>
      </c>
      <c r="C24" s="298">
        <f>Protokolas!C38</f>
        <v>0</v>
      </c>
      <c r="D24" s="71">
        <f>Protokolas!D38</f>
        <v>8.91</v>
      </c>
      <c r="E24" s="70">
        <f>Protokolas!E38</f>
        <v>78</v>
      </c>
      <c r="F24" s="70">
        <f>Protokolas!F38</f>
        <v>446</v>
      </c>
      <c r="G24" s="70">
        <f>Protokolas!G38</f>
        <v>72</v>
      </c>
      <c r="H24" s="70">
        <f>Protokolas!H38</f>
        <v>39.5</v>
      </c>
      <c r="I24" s="70">
        <f>Protokolas!I38</f>
        <v>62</v>
      </c>
      <c r="J24" s="72">
        <f>Protokolas!J38</f>
        <v>0.0010929398148148148</v>
      </c>
      <c r="K24" s="70">
        <f>Protokolas!K38</f>
        <v>68</v>
      </c>
      <c r="L24" s="70">
        <f>Protokolas!L38</f>
        <v>280</v>
      </c>
      <c r="M24" s="70">
        <v>16</v>
      </c>
    </row>
    <row r="25" spans="1:13" ht="12.75">
      <c r="A25" s="70">
        <f>Protokolas!A39</f>
        <v>0</v>
      </c>
      <c r="B25" s="97" t="str">
        <f>Protokolas!B39</f>
        <v>Karolina Lapinsakitė</v>
      </c>
      <c r="C25" s="297">
        <f>Protokolas!C39</f>
        <v>0</v>
      </c>
      <c r="D25" s="71">
        <f>Protokolas!D39</f>
        <v>9.6</v>
      </c>
      <c r="E25" s="70">
        <f>Protokolas!E39</f>
        <v>57</v>
      </c>
      <c r="F25" s="70">
        <f>Protokolas!F39</f>
        <v>404</v>
      </c>
      <c r="G25" s="70">
        <f>Protokolas!G39</f>
        <v>58</v>
      </c>
      <c r="H25" s="70">
        <f>Protokolas!H39</f>
        <v>35</v>
      </c>
      <c r="I25" s="70">
        <f>Protokolas!I39</f>
        <v>53</v>
      </c>
      <c r="J25" s="72">
        <f>Protokolas!J39</f>
        <v>0.0014232638888888888</v>
      </c>
      <c r="K25" s="70">
        <f>Protokolas!K39</f>
        <v>16</v>
      </c>
      <c r="L25" s="70">
        <f>Protokolas!L39</f>
        <v>184</v>
      </c>
      <c r="M25" s="70">
        <v>17</v>
      </c>
    </row>
    <row r="26" spans="1:13" ht="12.75">
      <c r="A26" s="70">
        <f>Protokolas!A40</f>
        <v>0</v>
      </c>
      <c r="B26" s="97" t="str">
        <f>Protokolas!B40</f>
        <v>Raminta Stundytė</v>
      </c>
      <c r="C26" s="297">
        <f>Protokolas!C40</f>
        <v>0</v>
      </c>
      <c r="D26" s="71">
        <f>Protokolas!D40</f>
        <v>9.35</v>
      </c>
      <c r="E26" s="70">
        <f>Protokolas!E40</f>
        <v>66</v>
      </c>
      <c r="F26" s="70">
        <f>Protokolas!F40</f>
        <v>329</v>
      </c>
      <c r="G26" s="70">
        <f>Protokolas!G40</f>
        <v>33</v>
      </c>
      <c r="H26" s="70">
        <f>Protokolas!H40</f>
        <v>30.8</v>
      </c>
      <c r="I26" s="70">
        <f>Protokolas!I40</f>
        <v>45</v>
      </c>
      <c r="J26" s="72">
        <f>Protokolas!J40</f>
        <v>0.0016840277777777776</v>
      </c>
      <c r="K26" s="70">
        <f>Protokolas!K40</f>
        <v>1</v>
      </c>
      <c r="L26" s="70">
        <f>Protokolas!L40</f>
        <v>145</v>
      </c>
      <c r="M26" s="70">
        <v>18</v>
      </c>
    </row>
    <row r="27" spans="1:13" ht="12.75">
      <c r="A27" s="70" t="str">
        <f>Protokolas!A48</f>
        <v>Šakiai</v>
      </c>
      <c r="B27" s="97" t="str">
        <f>Protokolas!B48</f>
        <v>Neringa Gudaitytė</v>
      </c>
      <c r="C27" s="297">
        <f>Protokolas!C48</f>
        <v>0</v>
      </c>
      <c r="D27" s="71">
        <f>Protokolas!D48</f>
        <v>8.96</v>
      </c>
      <c r="E27" s="70">
        <f>Protokolas!E48</f>
        <v>78</v>
      </c>
      <c r="F27" s="70">
        <f>Protokolas!F48</f>
        <v>422</v>
      </c>
      <c r="G27" s="70">
        <f>Protokolas!G48</f>
        <v>64</v>
      </c>
      <c r="H27" s="70">
        <f>Protokolas!H48</f>
        <v>44.7</v>
      </c>
      <c r="I27" s="70">
        <f>Protokolas!I48</f>
        <v>72</v>
      </c>
      <c r="J27" s="72">
        <f>Protokolas!J48</f>
        <v>0.0010752314814814815</v>
      </c>
      <c r="K27" s="70">
        <f>Protokolas!K48</f>
        <v>72</v>
      </c>
      <c r="L27" s="70">
        <f>Protokolas!L48</f>
        <v>286</v>
      </c>
      <c r="M27" s="70">
        <v>19</v>
      </c>
    </row>
    <row r="28" spans="1:13" ht="12.75">
      <c r="A28" s="70">
        <f>Protokolas!A49</f>
        <v>0</v>
      </c>
      <c r="B28" s="97" t="str">
        <f>Protokolas!B49</f>
        <v>Paulina Martinkevičūtė</v>
      </c>
      <c r="C28" s="297">
        <f>Protokolas!C49</f>
        <v>0</v>
      </c>
      <c r="D28" s="71">
        <f>Protokolas!D49</f>
        <v>13</v>
      </c>
      <c r="E28" s="70">
        <f>Protokolas!E49</f>
        <v>0</v>
      </c>
      <c r="F28" s="70">
        <f>Protokolas!F49</f>
        <v>230</v>
      </c>
      <c r="G28" s="70">
        <f>Protokolas!G49</f>
        <v>1</v>
      </c>
      <c r="H28" s="70">
        <f>Protokolas!H49</f>
        <v>8.34</v>
      </c>
      <c r="I28" s="70">
        <f>Protokolas!I49</f>
        <v>2</v>
      </c>
      <c r="J28" s="72">
        <f>Protokolas!J49</f>
        <v>0.0016840277777777776</v>
      </c>
      <c r="K28" s="70">
        <f>Protokolas!K49</f>
        <v>1</v>
      </c>
      <c r="L28" s="70">
        <f>Protokolas!L49</f>
        <v>4</v>
      </c>
      <c r="M28" s="70">
        <v>20</v>
      </c>
    </row>
    <row r="29" spans="1:13" ht="12.75">
      <c r="A29" s="70">
        <f>Protokolas!A50</f>
        <v>0</v>
      </c>
      <c r="B29" s="97" t="str">
        <f>Protokolas!B50</f>
        <v>Rudokaitė Dovilė</v>
      </c>
      <c r="C29" s="298">
        <f>Protokolas!C50</f>
        <v>0</v>
      </c>
      <c r="D29" s="71">
        <f>Protokolas!D50</f>
        <v>8.38</v>
      </c>
      <c r="E29" s="70">
        <f>Protokolas!E50</f>
        <v>99</v>
      </c>
      <c r="F29" s="70">
        <f>Protokolas!F50</f>
        <v>454</v>
      </c>
      <c r="G29" s="70">
        <f>Protokolas!G50</f>
        <v>74</v>
      </c>
      <c r="H29" s="70">
        <f>Protokolas!H50</f>
        <v>39.9</v>
      </c>
      <c r="I29" s="70">
        <f>Protokolas!I50</f>
        <v>63</v>
      </c>
      <c r="J29" s="72">
        <f>Protokolas!J50</f>
        <v>0.001042361111111111</v>
      </c>
      <c r="K29" s="70">
        <f>Protokolas!K50</f>
        <v>80</v>
      </c>
      <c r="L29" s="70">
        <f>Protokolas!L50</f>
        <v>316</v>
      </c>
      <c r="M29" s="70">
        <v>21</v>
      </c>
    </row>
    <row r="30" spans="1:13" ht="12.75">
      <c r="A30" s="70">
        <f>Protokolas!A51</f>
        <v>0</v>
      </c>
      <c r="B30" s="97" t="str">
        <f>Protokolas!B51</f>
        <v>Eglė Šlėderytė</v>
      </c>
      <c r="C30" s="297">
        <f>Protokolas!C51</f>
        <v>0</v>
      </c>
      <c r="D30" s="71">
        <f>Protokolas!D51</f>
        <v>9.13</v>
      </c>
      <c r="E30" s="70">
        <f>Protokolas!E51</f>
        <v>72</v>
      </c>
      <c r="F30" s="70">
        <f>Protokolas!F51</f>
        <v>410</v>
      </c>
      <c r="G30" s="70">
        <f>Protokolas!G51</f>
        <v>60</v>
      </c>
      <c r="H30" s="70">
        <f>Protokolas!H51</f>
        <v>40.7</v>
      </c>
      <c r="I30" s="70">
        <f>Protokolas!I51</f>
        <v>64</v>
      </c>
      <c r="J30" s="72">
        <f>Protokolas!J51</f>
        <v>0.0010792824074074075</v>
      </c>
      <c r="K30" s="70">
        <f>Protokolas!K51</f>
        <v>71</v>
      </c>
      <c r="L30" s="70">
        <f>Protokolas!L51</f>
        <v>267</v>
      </c>
      <c r="M30" s="70">
        <v>22</v>
      </c>
    </row>
    <row r="31" spans="1:13" ht="12.75">
      <c r="A31" s="70">
        <f>Protokolas!A52</f>
        <v>0</v>
      </c>
      <c r="B31" s="97" t="str">
        <f>Protokolas!B52</f>
        <v>Agnė Pranckevičiūtė</v>
      </c>
      <c r="C31" s="298">
        <f>Protokolas!C52</f>
        <v>0</v>
      </c>
      <c r="D31" s="71">
        <f>Protokolas!D52</f>
        <v>8.82</v>
      </c>
      <c r="E31" s="70">
        <f>Protokolas!E52</f>
        <v>82</v>
      </c>
      <c r="F31" s="70">
        <f>Protokolas!F52</f>
        <v>398</v>
      </c>
      <c r="G31" s="70">
        <f>Protokolas!G52</f>
        <v>56</v>
      </c>
      <c r="H31" s="70">
        <f>Protokolas!H52</f>
        <v>24.7</v>
      </c>
      <c r="I31" s="70">
        <f>Protokolas!I52</f>
        <v>33</v>
      </c>
      <c r="J31" s="72">
        <f>Protokolas!J52</f>
        <v>0.0011103009259259258</v>
      </c>
      <c r="K31" s="70">
        <f>Protokolas!K52</f>
        <v>65</v>
      </c>
      <c r="L31" s="70">
        <f>Protokolas!L52</f>
        <v>236</v>
      </c>
      <c r="M31" s="70">
        <v>23</v>
      </c>
    </row>
    <row r="32" spans="1:13" ht="12.75">
      <c r="A32" s="70">
        <f>Protokolas!A53</f>
        <v>0</v>
      </c>
      <c r="B32" s="97" t="str">
        <f>Protokolas!B53</f>
        <v>Domeikaitė Modesta</v>
      </c>
      <c r="C32" s="297">
        <f>Protokolas!C53</f>
        <v>0</v>
      </c>
      <c r="D32" s="71">
        <f>Protokolas!D53</f>
        <v>9.04</v>
      </c>
      <c r="E32" s="70">
        <f>Protokolas!E53</f>
        <v>75</v>
      </c>
      <c r="F32" s="70">
        <f>Protokolas!F53</f>
        <v>438</v>
      </c>
      <c r="G32" s="70">
        <f>Protokolas!G53</f>
        <v>69</v>
      </c>
      <c r="H32" s="70">
        <f>Protokolas!H53</f>
        <v>39.5</v>
      </c>
      <c r="I32" s="70">
        <f>Protokolas!I53</f>
        <v>62</v>
      </c>
      <c r="J32" s="72">
        <f>Protokolas!J53</f>
        <v>0.0011143518518518518</v>
      </c>
      <c r="K32" s="70">
        <f>Protokolas!K53</f>
        <v>64</v>
      </c>
      <c r="L32" s="70">
        <f>Protokolas!L53</f>
        <v>270</v>
      </c>
      <c r="M32" s="70">
        <v>24</v>
      </c>
    </row>
    <row r="33" spans="1:13" ht="12.75">
      <c r="A33" s="70" t="str">
        <f>Protokolas!A61</f>
        <v>Vilkaviškis</v>
      </c>
      <c r="B33" s="97" t="str">
        <f>Protokolas!B61</f>
        <v>Viktorija Žemaitytė</v>
      </c>
      <c r="C33" s="298">
        <f>Protokolas!C61</f>
        <v>0</v>
      </c>
      <c r="D33" s="71">
        <f>Protokolas!D61</f>
        <v>9.28</v>
      </c>
      <c r="E33" s="70">
        <f>Protokolas!E61</f>
        <v>69</v>
      </c>
      <c r="F33" s="70">
        <f>Protokolas!F61</f>
        <v>390</v>
      </c>
      <c r="G33" s="70">
        <f>Protokolas!G61</f>
        <v>53</v>
      </c>
      <c r="H33" s="70">
        <f>Protokolas!H61</f>
        <v>29.4</v>
      </c>
      <c r="I33" s="70">
        <f>Protokolas!I61</f>
        <v>42</v>
      </c>
      <c r="J33" s="72">
        <f>Protokolas!J61</f>
        <v>0.0012127314814814815</v>
      </c>
      <c r="K33" s="70">
        <f>Protokolas!K61</f>
        <v>45</v>
      </c>
      <c r="L33" s="70">
        <f>Protokolas!L61</f>
        <v>209</v>
      </c>
      <c r="M33" s="70">
        <v>25</v>
      </c>
    </row>
    <row r="34" spans="1:13" ht="12.75">
      <c r="A34" s="70">
        <f>Protokolas!A62</f>
        <v>0</v>
      </c>
      <c r="B34" s="97" t="str">
        <f>Protokolas!B62</f>
        <v>Diana Daugėlaitė</v>
      </c>
      <c r="C34" s="297">
        <f>Protokolas!C62</f>
        <v>0</v>
      </c>
      <c r="D34" s="71">
        <f>Protokolas!D62</f>
        <v>10.12</v>
      </c>
      <c r="E34" s="70">
        <f>Protokolas!E62</f>
        <v>43</v>
      </c>
      <c r="F34" s="70">
        <f>Protokolas!F62</f>
        <v>341</v>
      </c>
      <c r="G34" s="70">
        <f>Protokolas!G62</f>
        <v>37</v>
      </c>
      <c r="H34" s="70">
        <f>Protokolas!H62</f>
        <v>23.3</v>
      </c>
      <c r="I34" s="70">
        <f>Protokolas!I62</f>
        <v>30</v>
      </c>
      <c r="J34" s="72">
        <f>Protokolas!J62</f>
        <v>0.0011721064814814814</v>
      </c>
      <c r="K34" s="70">
        <f>Protokolas!K62</f>
        <v>52</v>
      </c>
      <c r="L34" s="70">
        <f>Protokolas!L62</f>
        <v>162</v>
      </c>
      <c r="M34" s="70">
        <v>26</v>
      </c>
    </row>
    <row r="35" spans="1:13" ht="12.75">
      <c r="A35" s="70">
        <f>Protokolas!A63</f>
        <v>0</v>
      </c>
      <c r="B35" s="97" t="str">
        <f>Protokolas!B63</f>
        <v>Laura Šarkauskaitė</v>
      </c>
      <c r="C35" s="298">
        <f>Protokolas!C63</f>
        <v>0</v>
      </c>
      <c r="D35" s="71">
        <f>Protokolas!D63</f>
        <v>9.72</v>
      </c>
      <c r="E35" s="70">
        <f>Protokolas!E63</f>
        <v>54</v>
      </c>
      <c r="F35" s="70">
        <f>Protokolas!F63</f>
        <v>355</v>
      </c>
      <c r="G35" s="70">
        <f>Protokolas!G63</f>
        <v>41</v>
      </c>
      <c r="H35" s="70">
        <f>Protokolas!H63</f>
        <v>35.4</v>
      </c>
      <c r="I35" s="70">
        <f>Protokolas!I63</f>
        <v>54</v>
      </c>
      <c r="J35" s="72">
        <f>Protokolas!J63</f>
        <v>0.0011728009259259259</v>
      </c>
      <c r="K35" s="70">
        <f>Protokolas!K63</f>
        <v>52</v>
      </c>
      <c r="L35" s="70">
        <f>Protokolas!L63</f>
        <v>201</v>
      </c>
      <c r="M35" s="70">
        <v>27</v>
      </c>
    </row>
    <row r="36" spans="1:13" ht="12.75">
      <c r="A36" s="70">
        <f>Protokolas!A64</f>
        <v>0</v>
      </c>
      <c r="B36" s="97" t="str">
        <f>Protokolas!B64</f>
        <v>Aušra Vyšniauskaitė</v>
      </c>
      <c r="C36" s="297">
        <f>Protokolas!C64</f>
        <v>0</v>
      </c>
      <c r="D36" s="71">
        <f>Protokolas!D64</f>
        <v>10.06</v>
      </c>
      <c r="E36" s="70">
        <f>Protokolas!E64</f>
        <v>46</v>
      </c>
      <c r="F36" s="70">
        <f>Protokolas!F64</f>
        <v>356</v>
      </c>
      <c r="G36" s="70">
        <f>Protokolas!G64</f>
        <v>42</v>
      </c>
      <c r="H36" s="70">
        <f>Protokolas!H64</f>
        <v>32.2</v>
      </c>
      <c r="I36" s="70">
        <f>Protokolas!I64</f>
        <v>47</v>
      </c>
      <c r="J36" s="72">
        <f>Protokolas!J64</f>
        <v>0.0013157407407407408</v>
      </c>
      <c r="K36" s="70">
        <f>Protokolas!K64</f>
        <v>29</v>
      </c>
      <c r="L36" s="70">
        <f>Protokolas!L64</f>
        <v>164</v>
      </c>
      <c r="M36" s="70">
        <v>28</v>
      </c>
    </row>
    <row r="37" spans="1:13" ht="12.75">
      <c r="A37" s="70">
        <f>Protokolas!A65</f>
        <v>0</v>
      </c>
      <c r="B37" s="97" t="str">
        <f>Protokolas!B65</f>
        <v>Viktorija Miliauskaitė</v>
      </c>
      <c r="C37" s="297">
        <f>Protokolas!C65</f>
        <v>0</v>
      </c>
      <c r="D37" s="71">
        <f>Protokolas!D65</f>
        <v>9.92</v>
      </c>
      <c r="E37" s="70">
        <f>Protokolas!E65</f>
        <v>49</v>
      </c>
      <c r="F37" s="70">
        <f>Protokolas!F65</f>
        <v>358</v>
      </c>
      <c r="G37" s="70">
        <f>Protokolas!G65</f>
        <v>42</v>
      </c>
      <c r="H37" s="73">
        <f>Protokolas!H65</f>
        <v>29.9</v>
      </c>
      <c r="I37" s="70">
        <f>Protokolas!I65</f>
        <v>43</v>
      </c>
      <c r="J37" s="72">
        <f>Protokolas!J65</f>
        <v>0.0012664351851851851</v>
      </c>
      <c r="K37" s="70">
        <f>Protokolas!K65</f>
        <v>36</v>
      </c>
      <c r="L37" s="70">
        <f>Protokolas!L65</f>
        <v>170</v>
      </c>
      <c r="M37" s="70">
        <v>29</v>
      </c>
    </row>
    <row r="38" spans="1:13" ht="12.75">
      <c r="A38" s="70">
        <f>Protokolas!A66</f>
        <v>0</v>
      </c>
      <c r="B38" s="97" t="str">
        <f>Protokolas!B66</f>
        <v>Ugnė Kynaitė</v>
      </c>
      <c r="C38" s="298">
        <f>Protokolas!C66</f>
        <v>0</v>
      </c>
      <c r="D38" s="71">
        <f>Protokolas!D66</f>
        <v>10.15</v>
      </c>
      <c r="E38" s="70">
        <f>Protokolas!E66</f>
        <v>43</v>
      </c>
      <c r="F38" s="70">
        <f>Protokolas!F66</f>
        <v>322</v>
      </c>
      <c r="G38" s="70">
        <f>Protokolas!G66</f>
        <v>30</v>
      </c>
      <c r="H38" s="70">
        <f>Protokolas!H66</f>
        <v>32</v>
      </c>
      <c r="I38" s="70">
        <f>Protokolas!I66</f>
        <v>47</v>
      </c>
      <c r="J38" s="72">
        <f>Protokolas!J66</f>
        <v>0.001258101851851852</v>
      </c>
      <c r="K38" s="70">
        <f>Protokolas!K66</f>
        <v>37</v>
      </c>
      <c r="L38" s="70">
        <f>Protokolas!L66</f>
        <v>157</v>
      </c>
      <c r="M38" s="70">
        <v>30</v>
      </c>
    </row>
    <row r="39" spans="1:13" ht="12.75">
      <c r="A39" s="70" t="str">
        <f>Protokolas!A74</f>
        <v>Kėdainiai</v>
      </c>
      <c r="B39" s="97" t="str">
        <f>Protokolas!B74</f>
        <v>Kasperavičiūtė Šarūnė</v>
      </c>
      <c r="C39" s="298">
        <f>Protokolas!C74</f>
        <v>0</v>
      </c>
      <c r="D39" s="71">
        <f>Protokolas!D74</f>
        <v>8.76</v>
      </c>
      <c r="E39" s="70">
        <f>Protokolas!E74</f>
        <v>85</v>
      </c>
      <c r="F39" s="70">
        <f>Protokolas!F74</f>
        <v>445</v>
      </c>
      <c r="G39" s="70">
        <f>Protokolas!G74</f>
        <v>71</v>
      </c>
      <c r="H39" s="70">
        <f>Protokolas!H74</f>
        <v>35.4</v>
      </c>
      <c r="I39" s="70">
        <f>Protokolas!I74</f>
        <v>54</v>
      </c>
      <c r="J39" s="72">
        <f>Protokolas!J74</f>
        <v>0.0010037037037037037</v>
      </c>
      <c r="K39" s="70">
        <f>Protokolas!K74</f>
        <v>89</v>
      </c>
      <c r="L39" s="70">
        <f>Protokolas!L74</f>
        <v>299</v>
      </c>
      <c r="M39" s="70">
        <v>31</v>
      </c>
    </row>
    <row r="40" spans="1:13" ht="12.75">
      <c r="A40" s="70">
        <f>Protokolas!A75</f>
        <v>0</v>
      </c>
      <c r="B40" s="97" t="str">
        <f>Protokolas!B75</f>
        <v>Krasauskaitė Gabrielė</v>
      </c>
      <c r="C40" s="298">
        <f>Protokolas!C75</f>
        <v>0</v>
      </c>
      <c r="D40" s="71">
        <f>Protokolas!D75</f>
        <v>8.77</v>
      </c>
      <c r="E40" s="70">
        <f>Protokolas!E75</f>
        <v>85</v>
      </c>
      <c r="F40" s="70">
        <f>Protokolas!F75</f>
        <v>438</v>
      </c>
      <c r="G40" s="70">
        <f>Protokolas!G75</f>
        <v>69</v>
      </c>
      <c r="H40" s="70">
        <f>Protokolas!H75</f>
        <v>33.5</v>
      </c>
      <c r="I40" s="70">
        <f>Protokolas!I75</f>
        <v>50</v>
      </c>
      <c r="J40" s="72">
        <f>Protokolas!J75</f>
        <v>0.0009907407407407408</v>
      </c>
      <c r="K40" s="70">
        <f>Protokolas!K75</f>
        <v>92</v>
      </c>
      <c r="L40" s="70">
        <f>Protokolas!L75</f>
        <v>296</v>
      </c>
      <c r="M40" s="70">
        <v>32</v>
      </c>
    </row>
    <row r="41" spans="1:13" ht="12.75">
      <c r="A41" s="70">
        <f>Protokolas!A76</f>
        <v>0</v>
      </c>
      <c r="B41" s="97" t="str">
        <f>Protokolas!B76</f>
        <v>Pavidytė Justina</v>
      </c>
      <c r="C41" s="297">
        <f>Protokolas!C76</f>
        <v>0</v>
      </c>
      <c r="D41" s="71">
        <f>Protokolas!D76</f>
        <v>9.07</v>
      </c>
      <c r="E41" s="70">
        <f>Protokolas!E76</f>
        <v>75</v>
      </c>
      <c r="F41" s="70">
        <f>Protokolas!F76</f>
        <v>414</v>
      </c>
      <c r="G41" s="70">
        <f>Protokolas!G76</f>
        <v>61</v>
      </c>
      <c r="H41" s="70">
        <f>Protokolas!H76</f>
        <v>19</v>
      </c>
      <c r="I41" s="70">
        <f>Protokolas!I76</f>
        <v>23</v>
      </c>
      <c r="J41" s="72">
        <f>Protokolas!J76</f>
        <v>0.0011168981481481483</v>
      </c>
      <c r="K41" s="70">
        <f>Protokolas!K76</f>
        <v>63</v>
      </c>
      <c r="L41" s="70">
        <f>Protokolas!L76</f>
        <v>222</v>
      </c>
      <c r="M41" s="70">
        <v>33</v>
      </c>
    </row>
    <row r="42" spans="1:13" ht="12.75">
      <c r="A42" s="70">
        <f>Protokolas!A77</f>
        <v>0</v>
      </c>
      <c r="B42" s="97" t="str">
        <f>Protokolas!B77</f>
        <v>Žemulytė Gintarė</v>
      </c>
      <c r="C42" s="297">
        <f>Protokolas!C77</f>
        <v>0</v>
      </c>
      <c r="D42" s="71">
        <f>Protokolas!D77</f>
        <v>9.12</v>
      </c>
      <c r="E42" s="70">
        <f>Protokolas!E77</f>
        <v>72</v>
      </c>
      <c r="F42" s="70">
        <f>Protokolas!F77</f>
        <v>408</v>
      </c>
      <c r="G42" s="70">
        <f>Protokolas!G77</f>
        <v>59</v>
      </c>
      <c r="H42" s="70">
        <f>Protokolas!H77</f>
        <v>24</v>
      </c>
      <c r="I42" s="70">
        <f>Protokolas!I77</f>
        <v>31</v>
      </c>
      <c r="J42" s="72">
        <f>Protokolas!J77</f>
        <v>0.0010710648148148148</v>
      </c>
      <c r="K42" s="70">
        <f>Protokolas!K77</f>
        <v>73</v>
      </c>
      <c r="L42" s="70">
        <f>Protokolas!L77</f>
        <v>235</v>
      </c>
      <c r="M42" s="70">
        <v>34</v>
      </c>
    </row>
    <row r="43" spans="1:13" ht="12.75">
      <c r="A43" s="70">
        <f>Protokolas!A78</f>
        <v>0</v>
      </c>
      <c r="B43" s="97" t="str">
        <f>Protokolas!B78</f>
        <v>Saldytė Eglė</v>
      </c>
      <c r="C43" s="298">
        <f>Protokolas!C78</f>
        <v>0</v>
      </c>
      <c r="D43" s="71">
        <f>Protokolas!D78</f>
        <v>9.4</v>
      </c>
      <c r="E43" s="70">
        <f>Protokolas!E78</f>
        <v>63</v>
      </c>
      <c r="F43" s="70">
        <f>Protokolas!F78</f>
        <v>357</v>
      </c>
      <c r="G43" s="70">
        <f>Protokolas!G78</f>
        <v>42</v>
      </c>
      <c r="H43" s="70">
        <f>Protokolas!H78</f>
        <v>26</v>
      </c>
      <c r="I43" s="70">
        <f>Protokolas!I78</f>
        <v>35</v>
      </c>
      <c r="J43" s="72">
        <f>Protokolas!J78</f>
        <v>0.0011741898148148148</v>
      </c>
      <c r="K43" s="70">
        <f>Protokolas!K78</f>
        <v>52</v>
      </c>
      <c r="L43" s="70">
        <f>Protokolas!L78</f>
        <v>192</v>
      </c>
      <c r="M43" s="70">
        <v>35</v>
      </c>
    </row>
    <row r="44" spans="1:13" ht="12.75">
      <c r="A44" s="70">
        <f>Protokolas!A79</f>
        <v>0</v>
      </c>
      <c r="B44" s="97" t="str">
        <f>Protokolas!B79</f>
        <v>Berankytė Giedrė</v>
      </c>
      <c r="C44" s="297">
        <f>Protokolas!C79</f>
        <v>0</v>
      </c>
      <c r="D44" s="71">
        <f>Protokolas!D79</f>
        <v>9.1</v>
      </c>
      <c r="E44" s="70">
        <f>Protokolas!E79</f>
        <v>72</v>
      </c>
      <c r="F44" s="70">
        <f>Protokolas!F79</f>
        <v>381</v>
      </c>
      <c r="G44" s="70">
        <f>Protokolas!G79</f>
        <v>50</v>
      </c>
      <c r="H44" s="70">
        <f>Protokolas!H79</f>
        <v>34</v>
      </c>
      <c r="I44" s="70">
        <f>Protokolas!I79</f>
        <v>51</v>
      </c>
      <c r="J44" s="72">
        <f>Protokolas!J79</f>
        <v>0.001238888888888889</v>
      </c>
      <c r="K44" s="70">
        <f>Protokolas!K79</f>
        <v>41</v>
      </c>
      <c r="L44" s="70">
        <f>Protokolas!L79</f>
        <v>214</v>
      </c>
      <c r="M44" s="70">
        <v>36</v>
      </c>
    </row>
    <row r="45" spans="1:13" ht="12.75">
      <c r="A45" s="70" t="str">
        <f>Protokolas!A87</f>
        <v>Jurbarkas</v>
      </c>
      <c r="B45" s="97" t="str">
        <f>Protokolas!B87</f>
        <v>Maskolaitytė Vaida</v>
      </c>
      <c r="C45" s="297">
        <f>Protokolas!C87</f>
        <v>0</v>
      </c>
      <c r="D45" s="71">
        <f>Protokolas!D87</f>
        <v>9.03</v>
      </c>
      <c r="E45" s="70">
        <f>Protokolas!E87</f>
        <v>75</v>
      </c>
      <c r="F45" s="70">
        <f>Protokolas!F87</f>
        <v>429</v>
      </c>
      <c r="G45" s="70">
        <f>Protokolas!G87</f>
        <v>66</v>
      </c>
      <c r="H45" s="73">
        <f>Protokolas!H87</f>
        <v>26</v>
      </c>
      <c r="I45" s="70">
        <f>Protokolas!I87</f>
        <v>35</v>
      </c>
      <c r="J45" s="72">
        <f>Protokolas!J87</f>
        <v>0.001042824074074074</v>
      </c>
      <c r="K45" s="70">
        <f>Protokolas!K87</f>
        <v>80</v>
      </c>
      <c r="L45" s="70">
        <f>Protokolas!L87</f>
        <v>256</v>
      </c>
      <c r="M45" s="70">
        <v>37</v>
      </c>
    </row>
    <row r="46" spans="1:13" ht="12.75">
      <c r="A46" s="70">
        <f>Protokolas!A88</f>
        <v>0</v>
      </c>
      <c r="B46" s="97" t="str">
        <f>Protokolas!B88</f>
        <v>Pociutė Indrė</v>
      </c>
      <c r="C46" s="297">
        <f>Protokolas!C88</f>
        <v>0</v>
      </c>
      <c r="D46" s="71">
        <f>Protokolas!D88</f>
        <v>9.06</v>
      </c>
      <c r="E46" s="70">
        <f>Protokolas!E88</f>
        <v>75</v>
      </c>
      <c r="F46" s="70">
        <f>Protokolas!F88</f>
        <v>230</v>
      </c>
      <c r="G46" s="70">
        <f>Protokolas!G88</f>
        <v>1</v>
      </c>
      <c r="H46" s="70">
        <f>Protokolas!H88</f>
        <v>29.2</v>
      </c>
      <c r="I46" s="70">
        <f>Protokolas!I88</f>
        <v>41</v>
      </c>
      <c r="J46" s="72">
        <f>Protokolas!J88</f>
        <v>0.0011694444444444445</v>
      </c>
      <c r="K46" s="70">
        <f>Protokolas!K88</f>
        <v>53</v>
      </c>
      <c r="L46" s="70">
        <f>Protokolas!L88</f>
        <v>170</v>
      </c>
      <c r="M46" s="70">
        <v>38</v>
      </c>
    </row>
    <row r="47" spans="1:13" ht="12.75">
      <c r="A47" s="70">
        <f>Protokolas!A89</f>
        <v>0</v>
      </c>
      <c r="B47" s="97" t="str">
        <f>Protokolas!B89</f>
        <v>Reičiūnaitė Simona</v>
      </c>
      <c r="C47" s="297">
        <f>Protokolas!C89</f>
        <v>0</v>
      </c>
      <c r="D47" s="71">
        <f>Protokolas!D89</f>
        <v>8.74</v>
      </c>
      <c r="E47" s="70">
        <f>Protokolas!E89</f>
        <v>85</v>
      </c>
      <c r="F47" s="70">
        <f>Protokolas!F89</f>
        <v>418</v>
      </c>
      <c r="G47" s="70">
        <f>Protokolas!G89</f>
        <v>62</v>
      </c>
      <c r="H47" s="70">
        <f>Protokolas!H89</f>
        <v>31.85</v>
      </c>
      <c r="I47" s="70">
        <f>Protokolas!I89</f>
        <v>47</v>
      </c>
      <c r="J47" s="72">
        <f>Protokolas!J89</f>
        <v>0.0010787037037037037</v>
      </c>
      <c r="K47" s="70">
        <f>Protokolas!K89</f>
        <v>72</v>
      </c>
      <c r="L47" s="70">
        <f>Protokolas!L89</f>
        <v>266</v>
      </c>
      <c r="M47" s="70">
        <v>39</v>
      </c>
    </row>
    <row r="48" spans="1:13" ht="12.75">
      <c r="A48" s="70">
        <f>Protokolas!A90</f>
        <v>0</v>
      </c>
      <c r="B48" s="97" t="str">
        <f>Protokolas!B90</f>
        <v>Stanislovaitytė Orinta</v>
      </c>
      <c r="C48" s="297">
        <f>Protokolas!C90</f>
        <v>0</v>
      </c>
      <c r="D48" s="71">
        <f>Protokolas!D90</f>
        <v>9</v>
      </c>
      <c r="E48" s="70">
        <f>Protokolas!E90</f>
        <v>75</v>
      </c>
      <c r="F48" s="70">
        <f>Protokolas!F90</f>
        <v>398</v>
      </c>
      <c r="G48" s="70">
        <f>Protokolas!G90</f>
        <v>56</v>
      </c>
      <c r="H48" s="73">
        <f>Protokolas!H90</f>
        <v>28</v>
      </c>
      <c r="I48" s="70">
        <f>Protokolas!I90</f>
        <v>39</v>
      </c>
      <c r="J48" s="72">
        <f>Protokolas!J90</f>
        <v>0.0011505787037037036</v>
      </c>
      <c r="K48" s="70">
        <f>Protokolas!K90</f>
        <v>57</v>
      </c>
      <c r="L48" s="70">
        <f>Protokolas!L90</f>
        <v>227</v>
      </c>
      <c r="M48" s="70">
        <v>40</v>
      </c>
    </row>
    <row r="49" spans="1:13" ht="12.75">
      <c r="A49" s="70">
        <f>Protokolas!A91</f>
        <v>0</v>
      </c>
      <c r="B49" s="97" t="str">
        <f>Protokolas!B91</f>
        <v>Stulgaitytė Vaiva</v>
      </c>
      <c r="C49" s="298">
        <f>Protokolas!C91</f>
        <v>0</v>
      </c>
      <c r="D49" s="71">
        <f>Protokolas!D91</f>
        <v>9.45</v>
      </c>
      <c r="E49" s="70">
        <f>Protokolas!E91</f>
        <v>63</v>
      </c>
      <c r="F49" s="70">
        <f>Protokolas!F91</f>
        <v>388</v>
      </c>
      <c r="G49" s="70">
        <f>Protokolas!G91</f>
        <v>52</v>
      </c>
      <c r="H49" s="70">
        <f>Protokolas!H91</f>
        <v>39.7</v>
      </c>
      <c r="I49" s="70">
        <f>Protokolas!I91</f>
        <v>62</v>
      </c>
      <c r="J49" s="72">
        <f>Protokolas!J91</f>
        <v>0.0011342592592592591</v>
      </c>
      <c r="K49" s="70">
        <f>Protokolas!K91</f>
        <v>60</v>
      </c>
      <c r="L49" s="70">
        <f>Protokolas!L91</f>
        <v>237</v>
      </c>
      <c r="M49" s="70">
        <v>41</v>
      </c>
    </row>
    <row r="50" spans="1:13" ht="12.75">
      <c r="A50" s="70">
        <f>Protokolas!A92</f>
        <v>0</v>
      </c>
      <c r="B50" s="97" t="str">
        <f>Protokolas!B92</f>
        <v>Šneideraitytė Deimantė</v>
      </c>
      <c r="C50" s="297">
        <f>Protokolas!C92</f>
        <v>0</v>
      </c>
      <c r="D50" s="71">
        <f>Protokolas!D92</f>
        <v>8.87</v>
      </c>
      <c r="E50" s="70">
        <f>Protokolas!E92</f>
        <v>82</v>
      </c>
      <c r="F50" s="70">
        <f>Protokolas!F92</f>
        <v>422</v>
      </c>
      <c r="G50" s="70">
        <f>Protokolas!G92</f>
        <v>64</v>
      </c>
      <c r="H50" s="70">
        <f>Protokolas!H92</f>
        <v>40</v>
      </c>
      <c r="I50" s="70">
        <f>Protokolas!I92</f>
        <v>63</v>
      </c>
      <c r="J50" s="72">
        <f>Protokolas!J92</f>
        <v>0.001080787037037037</v>
      </c>
      <c r="K50" s="70">
        <f>Protokolas!K92</f>
        <v>71</v>
      </c>
      <c r="L50" s="70">
        <f>Protokolas!L92</f>
        <v>280</v>
      </c>
      <c r="M50" s="70">
        <v>42</v>
      </c>
    </row>
    <row r="51" spans="1:13" ht="12.75">
      <c r="A51" s="70" t="str">
        <f>Protokolas!A100</f>
        <v>Kazlų Rūda</v>
      </c>
      <c r="B51" s="97" t="str">
        <f>Protokolas!B100</f>
        <v>Rūta Bridžiūtė</v>
      </c>
      <c r="C51" s="297">
        <f>Protokolas!C100</f>
        <v>0</v>
      </c>
      <c r="D51" s="71">
        <f>Protokolas!D100</f>
        <v>9.38</v>
      </c>
      <c r="E51" s="70">
        <f>Protokolas!E100</f>
        <v>66</v>
      </c>
      <c r="F51" s="70">
        <f>Protokolas!F100</f>
        <v>375</v>
      </c>
      <c r="G51" s="70">
        <f>Protokolas!G100</f>
        <v>48</v>
      </c>
      <c r="H51" s="70">
        <f>Protokolas!H100</f>
        <v>56.1</v>
      </c>
      <c r="I51" s="70">
        <f>Protokolas!I100</f>
        <v>95</v>
      </c>
      <c r="J51" s="72">
        <f>Protokolas!J100</f>
        <v>0.0012252314814814814</v>
      </c>
      <c r="K51" s="70">
        <f>Protokolas!K100</f>
        <v>43</v>
      </c>
      <c r="L51" s="70">
        <f>Protokolas!L100</f>
        <v>252</v>
      </c>
      <c r="M51" s="70">
        <v>43</v>
      </c>
    </row>
    <row r="52" spans="1:13" ht="12.75">
      <c r="A52" s="70">
        <f>Protokolas!A101</f>
        <v>0</v>
      </c>
      <c r="B52" s="97" t="str">
        <f>Protokolas!B101</f>
        <v>Agnė Babravičiūtė</v>
      </c>
      <c r="C52" s="297">
        <f>Protokolas!C101</f>
        <v>0</v>
      </c>
      <c r="D52" s="71">
        <f>Protokolas!D101</f>
        <v>10.27</v>
      </c>
      <c r="E52" s="70">
        <f>Protokolas!E101</f>
        <v>41</v>
      </c>
      <c r="F52" s="70">
        <f>Protokolas!F101</f>
        <v>326</v>
      </c>
      <c r="G52" s="70">
        <f>Protokolas!G101</f>
        <v>32</v>
      </c>
      <c r="H52" s="70">
        <f>Protokolas!H101</f>
        <v>32.1</v>
      </c>
      <c r="I52" s="70">
        <f>Protokolas!I101</f>
        <v>47</v>
      </c>
      <c r="J52" s="72">
        <f>Protokolas!J101</f>
        <v>0.0013376157407407408</v>
      </c>
      <c r="K52" s="70">
        <f>Protokolas!K101</f>
        <v>26</v>
      </c>
      <c r="L52" s="70">
        <f>Protokolas!L101</f>
        <v>146</v>
      </c>
      <c r="M52" s="70">
        <v>44</v>
      </c>
    </row>
    <row r="53" spans="1:13" ht="12.75">
      <c r="A53" s="70">
        <f>Protokolas!A102</f>
        <v>0</v>
      </c>
      <c r="B53" s="97" t="str">
        <f>Protokolas!B102</f>
        <v>Monika Garkauskaitė</v>
      </c>
      <c r="C53" s="297">
        <f>Protokolas!C102</f>
        <v>0</v>
      </c>
      <c r="D53" s="71">
        <f>Protokolas!D102</f>
        <v>9.01</v>
      </c>
      <c r="E53" s="70">
        <f>Protokolas!E102</f>
        <v>75</v>
      </c>
      <c r="F53" s="70">
        <f>Protokolas!F102</f>
        <v>395</v>
      </c>
      <c r="G53" s="70">
        <f>Protokolas!G102</f>
        <v>55</v>
      </c>
      <c r="H53" s="70">
        <f>Protokolas!H102</f>
        <v>31</v>
      </c>
      <c r="I53" s="70">
        <f>Protokolas!I102</f>
        <v>45</v>
      </c>
      <c r="J53" s="72">
        <f>Protokolas!J102</f>
        <v>0.0011348379629629631</v>
      </c>
      <c r="K53" s="70">
        <f>Protokolas!K102</f>
        <v>60</v>
      </c>
      <c r="L53" s="70">
        <f>Protokolas!L102</f>
        <v>235</v>
      </c>
      <c r="M53" s="70">
        <v>45</v>
      </c>
    </row>
    <row r="54" spans="1:13" ht="12.75">
      <c r="A54" s="70">
        <f>Protokolas!A103</f>
        <v>0</v>
      </c>
      <c r="B54" s="97" t="str">
        <f>Protokolas!B103</f>
        <v>Brigita Karčiauskaitė</v>
      </c>
      <c r="C54" s="297">
        <f>Protokolas!C103</f>
        <v>0</v>
      </c>
      <c r="D54" s="71">
        <f>Protokolas!D103</f>
        <v>9.73</v>
      </c>
      <c r="E54" s="70">
        <f>Protokolas!E103</f>
        <v>54</v>
      </c>
      <c r="F54" s="70">
        <f>Protokolas!F103</f>
        <v>360</v>
      </c>
      <c r="G54" s="70">
        <f>Protokolas!G103</f>
        <v>43</v>
      </c>
      <c r="H54" s="70">
        <f>Protokolas!H103</f>
        <v>35</v>
      </c>
      <c r="I54" s="70">
        <f>Protokolas!I103</f>
        <v>53</v>
      </c>
      <c r="J54" s="72">
        <f>Protokolas!J103</f>
        <v>0.0013859953703703705</v>
      </c>
      <c r="K54" s="70">
        <f>Protokolas!K103</f>
        <v>20</v>
      </c>
      <c r="L54" s="70">
        <f>Protokolas!L103</f>
        <v>170</v>
      </c>
      <c r="M54" s="70">
        <v>46</v>
      </c>
    </row>
    <row r="55" spans="1:13" ht="12.75">
      <c r="A55" s="70">
        <f>Protokolas!A104</f>
        <v>0</v>
      </c>
      <c r="B55" s="97" t="str">
        <f>Protokolas!B104</f>
        <v>Simona Juozaitytė</v>
      </c>
      <c r="C55" s="297">
        <f>Protokolas!C104</f>
        <v>0</v>
      </c>
      <c r="D55" s="71">
        <f>Protokolas!D104</f>
        <v>9.45</v>
      </c>
      <c r="E55" s="70">
        <f>Protokolas!E104</f>
        <v>63</v>
      </c>
      <c r="F55" s="70">
        <f>Protokolas!F104</f>
        <v>348</v>
      </c>
      <c r="G55" s="70">
        <f>Protokolas!G104</f>
        <v>39</v>
      </c>
      <c r="H55" s="70">
        <f>Protokolas!H104</f>
        <v>23.1</v>
      </c>
      <c r="I55" s="70">
        <f>Protokolas!I104</f>
        <v>30</v>
      </c>
      <c r="J55" s="72">
        <f>Protokolas!J104</f>
        <v>0.0012399305555555555</v>
      </c>
      <c r="K55" s="70">
        <f>Protokolas!K104</f>
        <v>40</v>
      </c>
      <c r="L55" s="70">
        <f>Protokolas!L104</f>
        <v>172</v>
      </c>
      <c r="M55" s="70">
        <v>47</v>
      </c>
    </row>
    <row r="56" spans="1:13" ht="12.75">
      <c r="A56" s="70">
        <f>Protokolas!A105</f>
        <v>0</v>
      </c>
      <c r="B56" s="97" t="str">
        <f>Protokolas!B105</f>
        <v>Lauryna Tamkvaitytė</v>
      </c>
      <c r="C56" s="297">
        <f>Protokolas!C105</f>
        <v>0</v>
      </c>
      <c r="D56" s="71">
        <f>Protokolas!D105</f>
        <v>9.61</v>
      </c>
      <c r="E56" s="70">
        <f>Protokolas!E105</f>
        <v>57</v>
      </c>
      <c r="F56" s="70">
        <f>Protokolas!F105</f>
        <v>347</v>
      </c>
      <c r="G56" s="70">
        <f>Protokolas!G105</f>
        <v>39</v>
      </c>
      <c r="H56" s="73">
        <f>Protokolas!H105</f>
        <v>28</v>
      </c>
      <c r="I56" s="70">
        <f>Protokolas!I105</f>
        <v>39</v>
      </c>
      <c r="J56" s="72">
        <f>Protokolas!J105</f>
        <v>0.0012430555555555556</v>
      </c>
      <c r="K56" s="70">
        <f>Protokolas!K105</f>
        <v>40</v>
      </c>
      <c r="L56" s="70">
        <f>Protokolas!L105</f>
        <v>175</v>
      </c>
      <c r="M56" s="70">
        <v>48</v>
      </c>
    </row>
    <row r="57" spans="1:13" ht="12.75">
      <c r="A57" s="70" t="str">
        <f>Protokolas!A117</f>
        <v>Prienai</v>
      </c>
      <c r="B57" s="97" t="str">
        <f>Protokolas!B117</f>
        <v>Agnė Bieliauskaitė</v>
      </c>
      <c r="C57" s="297">
        <f>Protokolas!C117</f>
        <v>0</v>
      </c>
      <c r="D57" s="71">
        <f>Protokolas!D117</f>
        <v>10.02</v>
      </c>
      <c r="E57" s="70">
        <f>Protokolas!E117</f>
        <v>46</v>
      </c>
      <c r="F57" s="70">
        <f>Protokolas!F117</f>
        <v>304</v>
      </c>
      <c r="G57" s="70">
        <f>Protokolas!G117</f>
        <v>24</v>
      </c>
      <c r="H57" s="73">
        <f>Protokolas!H117</f>
        <v>30.25</v>
      </c>
      <c r="I57" s="70">
        <f>Protokolas!I117</f>
        <v>43</v>
      </c>
      <c r="J57" s="72">
        <f>Protokolas!J117</f>
        <v>0.0011574074074074073</v>
      </c>
      <c r="K57" s="70">
        <f>Protokolas!K117</f>
        <v>55</v>
      </c>
      <c r="L57" s="70">
        <f>Protokolas!L117</f>
        <v>168</v>
      </c>
      <c r="M57" s="70">
        <v>49</v>
      </c>
    </row>
    <row r="58" spans="1:13" ht="12.75">
      <c r="A58" s="70">
        <f>Protokolas!A118</f>
        <v>0</v>
      </c>
      <c r="B58" s="97" t="str">
        <f>Protokolas!B118</f>
        <v>Neringa Saulevičiūtė</v>
      </c>
      <c r="C58" s="297">
        <f>Protokolas!C118</f>
        <v>0</v>
      </c>
      <c r="D58" s="71">
        <f>Protokolas!D118</f>
        <v>9.38</v>
      </c>
      <c r="E58" s="70">
        <f>Protokolas!E118</f>
        <v>66</v>
      </c>
      <c r="F58" s="70">
        <f>Protokolas!F118</f>
        <v>347</v>
      </c>
      <c r="G58" s="70">
        <f>Protokolas!G118</f>
        <v>39</v>
      </c>
      <c r="H58" s="70">
        <f>Protokolas!H118</f>
        <v>33.7</v>
      </c>
      <c r="I58" s="70">
        <f>Protokolas!I118</f>
        <v>50</v>
      </c>
      <c r="J58" s="72">
        <f>Protokolas!J118</f>
        <v>0.001208101851851852</v>
      </c>
      <c r="K58" s="70">
        <f>Protokolas!K118</f>
        <v>46</v>
      </c>
      <c r="L58" s="70">
        <f>Protokolas!L118</f>
        <v>201</v>
      </c>
      <c r="M58" s="70">
        <v>50</v>
      </c>
    </row>
    <row r="59" spans="1:13" ht="12.75">
      <c r="A59" s="70">
        <f>Protokolas!A119</f>
        <v>0</v>
      </c>
      <c r="B59" s="97" t="str">
        <f>Protokolas!B119</f>
        <v>Živilė Randamanskaitė</v>
      </c>
      <c r="C59" s="297">
        <f>Protokolas!C119</f>
        <v>0</v>
      </c>
      <c r="D59" s="71">
        <f>Protokolas!D119</f>
        <v>9.59</v>
      </c>
      <c r="E59" s="70">
        <f>Protokolas!E119</f>
        <v>60</v>
      </c>
      <c r="F59" s="70">
        <f>Protokolas!F119</f>
        <v>362</v>
      </c>
      <c r="G59" s="70">
        <f>Protokolas!G119</f>
        <v>44</v>
      </c>
      <c r="H59" s="73">
        <f>Protokolas!H119</f>
        <v>23</v>
      </c>
      <c r="I59" s="70">
        <f>Protokolas!I119</f>
        <v>29</v>
      </c>
      <c r="J59" s="72">
        <f>Protokolas!J119</f>
        <v>0.0011247685185185187</v>
      </c>
      <c r="K59" s="70">
        <f>Protokolas!K119</f>
        <v>62</v>
      </c>
      <c r="L59" s="70">
        <f>Protokolas!L119</f>
        <v>195</v>
      </c>
      <c r="M59" s="70">
        <v>51</v>
      </c>
    </row>
    <row r="60" spans="1:13" ht="12.75">
      <c r="A60" s="70">
        <f>Protokolas!A120</f>
        <v>0</v>
      </c>
      <c r="B60" s="97" t="str">
        <f>Protokolas!B120</f>
        <v>Sigita Liutvinskaitė</v>
      </c>
      <c r="C60" s="297">
        <f>Protokolas!C120</f>
        <v>0</v>
      </c>
      <c r="D60" s="71">
        <f>Protokolas!D120</f>
        <v>10.03</v>
      </c>
      <c r="E60" s="70">
        <f>Protokolas!E120</f>
        <v>46</v>
      </c>
      <c r="F60" s="70">
        <f>Protokolas!F120</f>
        <v>255</v>
      </c>
      <c r="G60" s="70">
        <f>Protokolas!G120</f>
        <v>8</v>
      </c>
      <c r="H60" s="70">
        <f>Protokolas!H120</f>
        <v>24</v>
      </c>
      <c r="I60" s="70">
        <f>Protokolas!I120</f>
        <v>31</v>
      </c>
      <c r="J60" s="72">
        <f>Protokolas!J120</f>
        <v>0.0012543981481481481</v>
      </c>
      <c r="K60" s="70">
        <f>Protokolas!K120</f>
        <v>38</v>
      </c>
      <c r="L60" s="70">
        <f>Protokolas!L120</f>
        <v>123</v>
      </c>
      <c r="M60" s="70">
        <v>52</v>
      </c>
    </row>
    <row r="61" spans="1:13" ht="12.75">
      <c r="A61" s="70">
        <f>Protokolas!A121</f>
        <v>0</v>
      </c>
      <c r="B61" s="97" t="str">
        <f>Protokolas!B121</f>
        <v>Gintarė Lipkevičiūtė</v>
      </c>
      <c r="C61" s="298">
        <f>Protokolas!C121</f>
        <v>0</v>
      </c>
      <c r="D61" s="71">
        <f>Protokolas!D121</f>
        <v>9.53</v>
      </c>
      <c r="E61" s="70">
        <f>Protokolas!E121</f>
        <v>60</v>
      </c>
      <c r="F61" s="70">
        <f>Protokolas!F121</f>
        <v>316</v>
      </c>
      <c r="G61" s="70">
        <f>Protokolas!G121</f>
        <v>28</v>
      </c>
      <c r="H61" s="70">
        <f>Protokolas!H121</f>
        <v>32.5</v>
      </c>
      <c r="I61" s="70">
        <f>Protokolas!I121</f>
        <v>48</v>
      </c>
      <c r="J61" s="72">
        <f>Protokolas!J121</f>
        <v>0.0012346064814814815</v>
      </c>
      <c r="K61" s="70">
        <f>Protokolas!K121</f>
        <v>41</v>
      </c>
      <c r="L61" s="70">
        <f>Protokolas!L121</f>
        <v>177</v>
      </c>
      <c r="M61" s="70">
        <v>53</v>
      </c>
    </row>
    <row r="62" spans="1:13" ht="12.75">
      <c r="A62" s="70">
        <f>Protokolas!A122</f>
        <v>0</v>
      </c>
      <c r="B62" s="97" t="str">
        <f>Protokolas!B122</f>
        <v>Lina Karpavičiūtė</v>
      </c>
      <c r="C62" s="297">
        <f>Protokolas!C122</f>
        <v>0</v>
      </c>
      <c r="D62" s="71">
        <f>Protokolas!D122</f>
        <v>9.79</v>
      </c>
      <c r="E62" s="70">
        <f>Protokolas!E122</f>
        <v>54</v>
      </c>
      <c r="F62" s="70">
        <f>Protokolas!F122</f>
        <v>400</v>
      </c>
      <c r="G62" s="70">
        <f>Protokolas!G122</f>
        <v>56</v>
      </c>
      <c r="H62" s="70">
        <f>Protokolas!H122</f>
        <v>33</v>
      </c>
      <c r="I62" s="70">
        <f>Protokolas!I122</f>
        <v>49</v>
      </c>
      <c r="J62" s="72">
        <f>Protokolas!J122</f>
        <v>0.0011400462962962963</v>
      </c>
      <c r="K62" s="70">
        <f>Protokolas!K122</f>
        <v>59</v>
      </c>
      <c r="L62" s="70">
        <f>Protokolas!L122</f>
        <v>218</v>
      </c>
      <c r="M62" s="70">
        <v>54</v>
      </c>
    </row>
    <row r="63" spans="1:13" ht="12.75">
      <c r="A63" s="70" t="str">
        <f>Protokolas!A130</f>
        <v>Tauragė</v>
      </c>
      <c r="B63" s="97" t="str">
        <f>Protokolas!B130</f>
        <v>Kamilė Kasparavičiūtė</v>
      </c>
      <c r="C63" s="297">
        <f>Protokolas!C130</f>
        <v>0</v>
      </c>
      <c r="D63" s="71">
        <f>Protokolas!D130</f>
        <v>9.72</v>
      </c>
      <c r="E63" s="70">
        <f>Protokolas!E130</f>
        <v>54</v>
      </c>
      <c r="F63" s="70">
        <f>Protokolas!F130</f>
        <v>378</v>
      </c>
      <c r="G63" s="70">
        <f>Protokolas!G130</f>
        <v>49</v>
      </c>
      <c r="H63" s="73">
        <f>Protokolas!H130</f>
        <v>29.85</v>
      </c>
      <c r="I63" s="70">
        <f>Protokolas!I130</f>
        <v>43</v>
      </c>
      <c r="J63" s="72">
        <f>Protokolas!J130</f>
        <v>0.0011898148148148148</v>
      </c>
      <c r="K63" s="70">
        <f>Protokolas!K130</f>
        <v>49</v>
      </c>
      <c r="L63" s="70">
        <f>Protokolas!L130</f>
        <v>195</v>
      </c>
      <c r="M63" s="70">
        <v>55</v>
      </c>
    </row>
    <row r="64" spans="1:13" ht="12.75">
      <c r="A64" s="70">
        <f>Protokolas!A131</f>
        <v>0</v>
      </c>
      <c r="B64" s="97" t="str">
        <f>Protokolas!B131</f>
        <v>Ieva Sakalauskaitė</v>
      </c>
      <c r="C64" s="297">
        <f>Protokolas!C131</f>
        <v>0</v>
      </c>
      <c r="D64" s="71">
        <f>Protokolas!D131</f>
        <v>8.08</v>
      </c>
      <c r="E64" s="70">
        <f>Protokolas!E131</f>
        <v>111</v>
      </c>
      <c r="F64" s="70">
        <f>Protokolas!F131</f>
        <v>471</v>
      </c>
      <c r="G64" s="70">
        <f>Protokolas!G131</f>
        <v>80</v>
      </c>
      <c r="H64" s="73">
        <f>Protokolas!H131</f>
        <v>26.05</v>
      </c>
      <c r="I64" s="70">
        <f>Protokolas!I131</f>
        <v>35</v>
      </c>
      <c r="J64" s="72">
        <f>Protokolas!J131</f>
        <v>0.0010208333333333334</v>
      </c>
      <c r="K64" s="70">
        <f>Protokolas!K131</f>
        <v>85</v>
      </c>
      <c r="L64" s="70">
        <f>Protokolas!L131</f>
        <v>311</v>
      </c>
      <c r="M64" s="70">
        <v>56</v>
      </c>
    </row>
    <row r="65" spans="1:13" ht="12.75">
      <c r="A65" s="70">
        <f>Protokolas!A132</f>
        <v>0</v>
      </c>
      <c r="B65" s="97" t="str">
        <f>Protokolas!B132</f>
        <v>Dovilė Baužaitė</v>
      </c>
      <c r="C65" s="297">
        <f>Protokolas!C132</f>
        <v>0</v>
      </c>
      <c r="D65" s="71">
        <f>Protokolas!D132</f>
        <v>8.91</v>
      </c>
      <c r="E65" s="70">
        <f>Protokolas!E132</f>
        <v>78</v>
      </c>
      <c r="F65" s="70">
        <f>Protokolas!F132</f>
        <v>379</v>
      </c>
      <c r="G65" s="70">
        <f>Protokolas!G132</f>
        <v>49</v>
      </c>
      <c r="H65" s="70">
        <f>Protokolas!H132</f>
        <v>45.8</v>
      </c>
      <c r="I65" s="70">
        <f>Protokolas!I132</f>
        <v>74</v>
      </c>
      <c r="J65" s="72">
        <f>Protokolas!J132</f>
        <v>0.0011988425925925925</v>
      </c>
      <c r="K65" s="70">
        <f>Protokolas!K132</f>
        <v>48</v>
      </c>
      <c r="L65" s="70">
        <f>Protokolas!L132</f>
        <v>249</v>
      </c>
      <c r="M65" s="70">
        <v>57</v>
      </c>
    </row>
    <row r="66" spans="1:13" ht="12.75">
      <c r="A66" s="70">
        <f>Protokolas!A133</f>
        <v>0</v>
      </c>
      <c r="B66" s="97" t="str">
        <f>Protokolas!B133</f>
        <v>Justina Vazinskaitė</v>
      </c>
      <c r="C66" s="298">
        <f>Protokolas!C133</f>
        <v>0</v>
      </c>
      <c r="D66" s="71">
        <f>Protokolas!D133</f>
        <v>9.38</v>
      </c>
      <c r="E66" s="70">
        <f>Protokolas!E133</f>
        <v>66</v>
      </c>
      <c r="F66" s="70">
        <f>Protokolas!F133</f>
        <v>404</v>
      </c>
      <c r="G66" s="70">
        <f>Protokolas!G133</f>
        <v>58</v>
      </c>
      <c r="H66" s="70">
        <f>Protokolas!H133</f>
        <v>35</v>
      </c>
      <c r="I66" s="70">
        <f>Protokolas!I133</f>
        <v>53</v>
      </c>
      <c r="J66" s="72">
        <f>Protokolas!J133</f>
        <v>0.0012079861111111113</v>
      </c>
      <c r="K66" s="70">
        <f>Protokolas!K133</f>
        <v>46</v>
      </c>
      <c r="L66" s="70">
        <f>Protokolas!L133</f>
        <v>223</v>
      </c>
      <c r="M66" s="70">
        <v>58</v>
      </c>
    </row>
    <row r="67" spans="1:13" ht="12.75">
      <c r="A67" s="70">
        <f>Protokolas!A134</f>
        <v>0</v>
      </c>
      <c r="B67" s="97" t="str">
        <f>Protokolas!B134</f>
        <v>Erika Arniulytė</v>
      </c>
      <c r="C67" s="297">
        <f>Protokolas!C134</f>
        <v>0</v>
      </c>
      <c r="D67" s="71">
        <f>Protokolas!D134</f>
        <v>9.07</v>
      </c>
      <c r="E67" s="70">
        <f>Protokolas!E134</f>
        <v>75</v>
      </c>
      <c r="F67" s="70">
        <f>Protokolas!F134</f>
        <v>392</v>
      </c>
      <c r="G67" s="70">
        <f>Protokolas!G134</f>
        <v>54</v>
      </c>
      <c r="H67" s="73">
        <f>Protokolas!H134</f>
        <v>38.8</v>
      </c>
      <c r="I67" s="70">
        <f>Protokolas!I134</f>
        <v>60</v>
      </c>
      <c r="J67" s="72">
        <f>Protokolas!J134</f>
        <v>0.0011560185185185187</v>
      </c>
      <c r="K67" s="70">
        <f>Protokolas!K134</f>
        <v>56</v>
      </c>
      <c r="L67" s="70">
        <f>Protokolas!L134</f>
        <v>245</v>
      </c>
      <c r="M67" s="70">
        <v>59</v>
      </c>
    </row>
    <row r="68" spans="1:13" ht="12.75">
      <c r="A68" s="70">
        <f>Protokolas!A135</f>
        <v>0</v>
      </c>
      <c r="B68" s="97" t="str">
        <f>Protokolas!B135</f>
        <v>Julija Šimkutė</v>
      </c>
      <c r="C68" s="297">
        <f>Protokolas!C135</f>
        <v>0</v>
      </c>
      <c r="D68" s="71">
        <f>Protokolas!D135</f>
        <v>9.91</v>
      </c>
      <c r="E68" s="70">
        <f>Protokolas!E135</f>
        <v>49</v>
      </c>
      <c r="F68" s="70">
        <f>Protokolas!F135</f>
        <v>346</v>
      </c>
      <c r="G68" s="70">
        <f>Protokolas!G135</f>
        <v>38</v>
      </c>
      <c r="H68" s="70">
        <f>Protokolas!H135</f>
        <v>40.4</v>
      </c>
      <c r="I68" s="70">
        <f>Protokolas!I135</f>
        <v>64</v>
      </c>
      <c r="J68" s="72">
        <f>Protokolas!J135</f>
        <v>0.0014396990740740741</v>
      </c>
      <c r="K68" s="70">
        <f>Protokolas!K135</f>
        <v>14</v>
      </c>
      <c r="L68" s="70">
        <f>Protokolas!L135</f>
        <v>165</v>
      </c>
      <c r="M68" s="70">
        <v>60</v>
      </c>
    </row>
    <row r="69" spans="1:13" ht="12.75">
      <c r="A69" s="70" t="str">
        <f>Protokolas!A145</f>
        <v>Ariogala</v>
      </c>
      <c r="B69" s="97" t="str">
        <f>Protokolas!B145</f>
        <v>Justė Valavičiūtė</v>
      </c>
      <c r="C69" s="297">
        <f>Protokolas!C145</f>
        <v>0</v>
      </c>
      <c r="D69" s="71">
        <f>Protokolas!D145</f>
        <v>8.56</v>
      </c>
      <c r="E69" s="70">
        <f>Protokolas!E145</f>
        <v>92</v>
      </c>
      <c r="F69" s="70">
        <f>Protokolas!F145</f>
        <v>450</v>
      </c>
      <c r="G69" s="70">
        <f>Protokolas!G145</f>
        <v>73</v>
      </c>
      <c r="H69" s="70">
        <f>Protokolas!H145</f>
        <v>25</v>
      </c>
      <c r="I69" s="70">
        <f>Protokolas!I145</f>
        <v>33</v>
      </c>
      <c r="J69" s="72">
        <f>Protokolas!J145</f>
        <v>0.0010289351851851852</v>
      </c>
      <c r="K69" s="70">
        <f>Protokolas!K145</f>
        <v>83</v>
      </c>
      <c r="L69" s="70">
        <f>Protokolas!L145</f>
        <v>281</v>
      </c>
      <c r="M69" s="70">
        <v>61</v>
      </c>
    </row>
    <row r="70" spans="1:13" ht="12.75">
      <c r="A70" s="70">
        <f>Protokolas!A146</f>
        <v>0</v>
      </c>
      <c r="B70" s="97" t="str">
        <f>Protokolas!B146</f>
        <v>Gintarė Masaitytė</v>
      </c>
      <c r="C70" s="297">
        <f>Protokolas!C146</f>
        <v>0</v>
      </c>
      <c r="D70" s="71">
        <f>Protokolas!D146</f>
        <v>9.17</v>
      </c>
      <c r="E70" s="70">
        <f>Protokolas!E146</f>
        <v>72</v>
      </c>
      <c r="F70" s="70">
        <f>Protokolas!F146</f>
        <v>356</v>
      </c>
      <c r="G70" s="70">
        <f>Protokolas!G146</f>
        <v>42</v>
      </c>
      <c r="H70" s="73">
        <f>Protokolas!H146</f>
        <v>34.8</v>
      </c>
      <c r="I70" s="70">
        <f>Protokolas!I146</f>
        <v>52</v>
      </c>
      <c r="J70" s="72">
        <f>Protokolas!J146</f>
        <v>0.001150925925925926</v>
      </c>
      <c r="K70" s="70">
        <f>Protokolas!K146</f>
        <v>57</v>
      </c>
      <c r="L70" s="70">
        <f>Protokolas!L146</f>
        <v>223</v>
      </c>
      <c r="M70" s="70">
        <v>62</v>
      </c>
    </row>
    <row r="71" spans="1:13" ht="12.75">
      <c r="A71" s="70">
        <f>Protokolas!A147</f>
        <v>0</v>
      </c>
      <c r="B71" s="97" t="str">
        <f>Protokolas!B147</f>
        <v>Kornelija Rimkutė</v>
      </c>
      <c r="C71" s="297">
        <f>Protokolas!C147</f>
        <v>0</v>
      </c>
      <c r="D71" s="71">
        <f>Protokolas!D147</f>
        <v>8.91</v>
      </c>
      <c r="E71" s="70">
        <f>Protokolas!E147</f>
        <v>78</v>
      </c>
      <c r="F71" s="70">
        <f>Protokolas!F147</f>
        <v>425</v>
      </c>
      <c r="G71" s="70">
        <f>Protokolas!G147</f>
        <v>65</v>
      </c>
      <c r="H71" s="73">
        <f>Protokolas!H147</f>
        <v>30</v>
      </c>
      <c r="I71" s="70">
        <f>Protokolas!I147</f>
        <v>43</v>
      </c>
      <c r="J71" s="72">
        <f>Protokolas!J147</f>
        <v>0.0011572916666666667</v>
      </c>
      <c r="K71" s="70">
        <f>Protokolas!K147</f>
        <v>55</v>
      </c>
      <c r="L71" s="70">
        <f>Protokolas!L147</f>
        <v>241</v>
      </c>
      <c r="M71" s="70">
        <v>63</v>
      </c>
    </row>
    <row r="72" spans="1:13" ht="12.75">
      <c r="A72" s="70">
        <f>Protokolas!A148</f>
        <v>0</v>
      </c>
      <c r="B72" s="97" t="str">
        <f>Protokolas!B148</f>
        <v>Austėja Venslauskaitė</v>
      </c>
      <c r="C72" s="298">
        <f>Protokolas!C148</f>
        <v>0</v>
      </c>
      <c r="D72" s="71">
        <f>Protokolas!D148</f>
        <v>8.78</v>
      </c>
      <c r="E72" s="70">
        <f>Protokolas!E148</f>
        <v>85</v>
      </c>
      <c r="F72" s="70">
        <f>Protokolas!F148</f>
        <v>355</v>
      </c>
      <c r="G72" s="70">
        <f>Protokolas!G148</f>
        <v>41</v>
      </c>
      <c r="H72" s="70">
        <f>Protokolas!H148</f>
        <v>27</v>
      </c>
      <c r="I72" s="70">
        <f>Protokolas!I148</f>
        <v>37</v>
      </c>
      <c r="J72" s="72">
        <f>Protokolas!J148</f>
        <v>0.0011122685185185185</v>
      </c>
      <c r="K72" s="70">
        <f>Protokolas!K148</f>
        <v>64</v>
      </c>
      <c r="L72" s="70">
        <f>Protokolas!L148</f>
        <v>227</v>
      </c>
      <c r="M72" s="70">
        <v>64</v>
      </c>
    </row>
    <row r="73" spans="1:13" ht="12.75">
      <c r="A73" s="70">
        <f>Protokolas!A149</f>
        <v>0</v>
      </c>
      <c r="B73" s="97" t="str">
        <f>Protokolas!B149</f>
        <v>Justė Venckutė</v>
      </c>
      <c r="C73" s="297">
        <f>Protokolas!C149</f>
        <v>0</v>
      </c>
      <c r="D73" s="71">
        <f>Protokolas!D149</f>
        <v>9.01</v>
      </c>
      <c r="E73" s="70">
        <f>Protokolas!E149</f>
        <v>75</v>
      </c>
      <c r="F73" s="70">
        <f>Protokolas!F149</f>
        <v>383</v>
      </c>
      <c r="G73" s="70">
        <f>Protokolas!G149</f>
        <v>51</v>
      </c>
      <c r="H73" s="70">
        <f>Protokolas!H149</f>
        <v>42.1</v>
      </c>
      <c r="I73" s="70">
        <f>Protokolas!I149</f>
        <v>67</v>
      </c>
      <c r="J73" s="72">
        <f>Protokolas!J149</f>
        <v>0.0011758101851851853</v>
      </c>
      <c r="K73" s="70">
        <f>Protokolas!K149</f>
        <v>52</v>
      </c>
      <c r="L73" s="70">
        <f>Protokolas!L149</f>
        <v>245</v>
      </c>
      <c r="M73" s="70">
        <v>65</v>
      </c>
    </row>
    <row r="74" spans="1:13" ht="12.75">
      <c r="A74" s="70">
        <f>Protokolas!A150</f>
        <v>0</v>
      </c>
      <c r="B74" s="97" t="str">
        <f>Protokolas!B150</f>
        <v>Monika Siautilaitė</v>
      </c>
      <c r="C74" s="297">
        <f>Protokolas!C150</f>
        <v>0</v>
      </c>
      <c r="D74" s="71">
        <f>Protokolas!D150</f>
        <v>8.18</v>
      </c>
      <c r="E74" s="70">
        <f>Protokolas!E150</f>
        <v>107</v>
      </c>
      <c r="F74" s="70">
        <f>Protokolas!F150</f>
        <v>412</v>
      </c>
      <c r="G74" s="70">
        <f>Protokolas!G150</f>
        <v>60</v>
      </c>
      <c r="H74" s="70">
        <f>Protokolas!H150</f>
        <v>48.5</v>
      </c>
      <c r="I74" s="70">
        <f>Protokolas!I150</f>
        <v>80</v>
      </c>
      <c r="J74" s="72">
        <f>Protokolas!J150</f>
        <v>0.0010592592592592591</v>
      </c>
      <c r="K74" s="70">
        <f>Protokolas!K150</f>
        <v>76</v>
      </c>
      <c r="L74" s="70">
        <f>Protokolas!L150</f>
        <v>323</v>
      </c>
      <c r="M74" s="70">
        <v>66</v>
      </c>
    </row>
    <row r="75" spans="1:13" ht="12.75">
      <c r="A75" s="70">
        <f>Protokolas!A158</f>
        <v>0</v>
      </c>
      <c r="B75" s="97">
        <f>Protokolas!B158</f>
        <v>0</v>
      </c>
      <c r="C75" s="297">
        <f>Protokolas!C158</f>
        <v>0</v>
      </c>
      <c r="D75" s="71">
        <f>Protokolas!D158</f>
        <v>0</v>
      </c>
      <c r="E75" s="70" t="e">
        <f>Protokolas!E158</f>
        <v>#N/A</v>
      </c>
      <c r="F75" s="70">
        <f>Protokolas!F158</f>
        <v>0</v>
      </c>
      <c r="G75" s="70" t="e">
        <f>Protokolas!G158</f>
        <v>#N/A</v>
      </c>
      <c r="H75" s="70">
        <f>Protokolas!H158</f>
        <v>0</v>
      </c>
      <c r="I75" s="70" t="e">
        <f>Protokolas!I158</f>
        <v>#N/A</v>
      </c>
      <c r="J75" s="72">
        <f>Protokolas!J158</f>
        <v>0</v>
      </c>
      <c r="K75" s="70" t="e">
        <f>Protokolas!K158</f>
        <v>#N/A</v>
      </c>
      <c r="L75" s="70" t="e">
        <f>Protokolas!L158</f>
        <v>#N/A</v>
      </c>
      <c r="M75" s="70">
        <v>67</v>
      </c>
    </row>
    <row r="76" spans="1:13" ht="12.75">
      <c r="A76" s="70">
        <f>Protokolas!A159</f>
        <v>0</v>
      </c>
      <c r="B76" s="97">
        <f>Protokolas!B159</f>
        <v>0</v>
      </c>
      <c r="C76" s="297">
        <f>Protokolas!C159</f>
        <v>0</v>
      </c>
      <c r="D76" s="71">
        <f>Protokolas!D159</f>
        <v>0</v>
      </c>
      <c r="E76" s="70" t="e">
        <f>Protokolas!E159</f>
        <v>#N/A</v>
      </c>
      <c r="F76" s="70">
        <f>Protokolas!F159</f>
        <v>0</v>
      </c>
      <c r="G76" s="70" t="e">
        <f>Protokolas!G159</f>
        <v>#N/A</v>
      </c>
      <c r="H76" s="73">
        <f>Protokolas!H159</f>
        <v>0</v>
      </c>
      <c r="I76" s="70" t="e">
        <f>Protokolas!I159</f>
        <v>#N/A</v>
      </c>
      <c r="J76" s="72">
        <f>Protokolas!J159</f>
        <v>0</v>
      </c>
      <c r="K76" s="70" t="e">
        <f>Protokolas!K159</f>
        <v>#N/A</v>
      </c>
      <c r="L76" s="70" t="e">
        <f>Protokolas!L159</f>
        <v>#N/A</v>
      </c>
      <c r="M76" s="70">
        <v>68</v>
      </c>
    </row>
    <row r="77" spans="1:13" ht="12.75">
      <c r="A77" s="70">
        <f>Protokolas!A160</f>
        <v>0</v>
      </c>
      <c r="B77" s="97">
        <f>Protokolas!B160</f>
        <v>0</v>
      </c>
      <c r="C77" s="297">
        <f>Protokolas!C160</f>
        <v>0</v>
      </c>
      <c r="D77" s="71">
        <f>Protokolas!D160</f>
        <v>0</v>
      </c>
      <c r="E77" s="70" t="e">
        <f>Protokolas!E160</f>
        <v>#N/A</v>
      </c>
      <c r="F77" s="70">
        <f>Protokolas!F160</f>
        <v>0</v>
      </c>
      <c r="G77" s="70" t="e">
        <f>Protokolas!G160</f>
        <v>#N/A</v>
      </c>
      <c r="H77" s="73">
        <f>Protokolas!H160</f>
        <v>0</v>
      </c>
      <c r="I77" s="70" t="e">
        <f>Protokolas!I160</f>
        <v>#N/A</v>
      </c>
      <c r="J77" s="72">
        <f>Protokolas!J160</f>
        <v>0</v>
      </c>
      <c r="K77" s="70" t="e">
        <f>Protokolas!K160</f>
        <v>#N/A</v>
      </c>
      <c r="L77" s="70" t="e">
        <f>Protokolas!L160</f>
        <v>#N/A</v>
      </c>
      <c r="M77" s="70">
        <v>69</v>
      </c>
    </row>
    <row r="78" spans="1:13" ht="12.75">
      <c r="A78" s="70">
        <f>Protokolas!A161</f>
        <v>0</v>
      </c>
      <c r="B78" s="97">
        <f>Protokolas!B161</f>
        <v>0</v>
      </c>
      <c r="C78" s="298">
        <f>Protokolas!C161</f>
        <v>0</v>
      </c>
      <c r="D78" s="71">
        <f>Protokolas!D161</f>
        <v>0</v>
      </c>
      <c r="E78" s="70" t="e">
        <f>Protokolas!E161</f>
        <v>#N/A</v>
      </c>
      <c r="F78" s="70">
        <f>Protokolas!F161</f>
        <v>0</v>
      </c>
      <c r="G78" s="70" t="e">
        <f>Protokolas!G161</f>
        <v>#N/A</v>
      </c>
      <c r="H78" s="70">
        <f>Protokolas!H161</f>
        <v>0</v>
      </c>
      <c r="I78" s="70" t="e">
        <f>Protokolas!I161</f>
        <v>#N/A</v>
      </c>
      <c r="J78" s="72">
        <f>Protokolas!J161</f>
        <v>0</v>
      </c>
      <c r="K78" s="70" t="e">
        <f>Protokolas!K161</f>
        <v>#N/A</v>
      </c>
      <c r="L78" s="70" t="e">
        <f>Protokolas!L161</f>
        <v>#N/A</v>
      </c>
      <c r="M78" s="70">
        <v>70</v>
      </c>
    </row>
    <row r="79" spans="1:13" ht="12.75">
      <c r="A79" s="70">
        <f>Protokolas!A162</f>
        <v>0</v>
      </c>
      <c r="B79" s="97">
        <f>Protokolas!B162</f>
        <v>0</v>
      </c>
      <c r="C79" s="298">
        <f>Protokolas!C162</f>
        <v>0</v>
      </c>
      <c r="D79" s="71">
        <f>Protokolas!D162</f>
        <v>0</v>
      </c>
      <c r="E79" s="70" t="e">
        <f>Protokolas!E162</f>
        <v>#N/A</v>
      </c>
      <c r="F79" s="70">
        <f>Protokolas!F162</f>
        <v>0</v>
      </c>
      <c r="G79" s="70" t="e">
        <f>Protokolas!G162</f>
        <v>#N/A</v>
      </c>
      <c r="H79" s="70">
        <f>Protokolas!H162</f>
        <v>0</v>
      </c>
      <c r="I79" s="70" t="e">
        <f>Protokolas!I162</f>
        <v>#N/A</v>
      </c>
      <c r="J79" s="72">
        <f>Protokolas!J162</f>
        <v>0</v>
      </c>
      <c r="K79" s="70" t="e">
        <f>Protokolas!K162</f>
        <v>#N/A</v>
      </c>
      <c r="L79" s="70" t="e">
        <f>Protokolas!L162</f>
        <v>#N/A</v>
      </c>
      <c r="M79" s="70">
        <v>71</v>
      </c>
    </row>
    <row r="80" spans="1:13" ht="12.75">
      <c r="A80" s="70">
        <f>Protokolas!A163</f>
        <v>0</v>
      </c>
      <c r="B80" s="97">
        <f>Protokolas!B163</f>
        <v>0</v>
      </c>
      <c r="C80" s="298">
        <f>Protokolas!C163</f>
        <v>0</v>
      </c>
      <c r="D80" s="71">
        <f>Protokolas!D163</f>
        <v>0</v>
      </c>
      <c r="E80" s="70" t="e">
        <f>Protokolas!E163</f>
        <v>#N/A</v>
      </c>
      <c r="F80" s="70">
        <f>Protokolas!F163</f>
        <v>0</v>
      </c>
      <c r="G80" s="70" t="e">
        <f>Protokolas!G163</f>
        <v>#N/A</v>
      </c>
      <c r="H80" s="70">
        <f>Protokolas!H163</f>
        <v>0</v>
      </c>
      <c r="I80" s="70" t="e">
        <f>Protokolas!I163</f>
        <v>#N/A</v>
      </c>
      <c r="J80" s="72">
        <f>Protokolas!J163</f>
        <v>0</v>
      </c>
      <c r="K80" s="70" t="e">
        <f>Protokolas!K163</f>
        <v>#N/A</v>
      </c>
      <c r="L80" s="70" t="e">
        <f>Protokolas!L163</f>
        <v>#N/A</v>
      </c>
      <c r="M80" s="70">
        <v>72</v>
      </c>
    </row>
    <row r="81" spans="1:13" ht="12.75">
      <c r="A81" s="70">
        <f>Protokolas!A171</f>
        <v>0</v>
      </c>
      <c r="B81" s="97">
        <f>Protokolas!B171</f>
        <v>0</v>
      </c>
      <c r="C81" s="298">
        <f>Protokolas!C171</f>
        <v>0</v>
      </c>
      <c r="D81" s="71">
        <f>Protokolas!D171</f>
        <v>0</v>
      </c>
      <c r="E81" s="70" t="e">
        <f>Protokolas!E171</f>
        <v>#N/A</v>
      </c>
      <c r="F81" s="70">
        <f>Protokolas!F171</f>
        <v>0</v>
      </c>
      <c r="G81" s="70" t="e">
        <f>Protokolas!G171</f>
        <v>#N/A</v>
      </c>
      <c r="H81" s="70">
        <f>Protokolas!H171</f>
        <v>0</v>
      </c>
      <c r="I81" s="70" t="e">
        <f>Protokolas!I171</f>
        <v>#N/A</v>
      </c>
      <c r="J81" s="72">
        <f>Protokolas!J171</f>
        <v>0</v>
      </c>
      <c r="K81" s="70" t="e">
        <f>Protokolas!K171</f>
        <v>#N/A</v>
      </c>
      <c r="L81" s="70" t="e">
        <f>Protokolas!L171</f>
        <v>#N/A</v>
      </c>
      <c r="M81" s="70">
        <v>73</v>
      </c>
    </row>
    <row r="82" spans="1:13" ht="12.75">
      <c r="A82" s="70">
        <f>Protokolas!A172</f>
        <v>0</v>
      </c>
      <c r="B82" s="97">
        <f>Protokolas!B172</f>
        <v>0</v>
      </c>
      <c r="C82" s="298">
        <f>Protokolas!C172</f>
        <v>0</v>
      </c>
      <c r="D82" s="71">
        <f>Protokolas!D172</f>
        <v>0</v>
      </c>
      <c r="E82" s="70" t="e">
        <f>Protokolas!E172</f>
        <v>#N/A</v>
      </c>
      <c r="F82" s="70">
        <f>Protokolas!F172</f>
        <v>0</v>
      </c>
      <c r="G82" s="70" t="e">
        <f>Protokolas!G172</f>
        <v>#N/A</v>
      </c>
      <c r="H82" s="70">
        <f>Protokolas!H172</f>
        <v>0</v>
      </c>
      <c r="I82" s="70" t="e">
        <f>Protokolas!I172</f>
        <v>#N/A</v>
      </c>
      <c r="J82" s="72">
        <f>Protokolas!J172</f>
        <v>0</v>
      </c>
      <c r="K82" s="70" t="e">
        <f>Protokolas!K172</f>
        <v>#N/A</v>
      </c>
      <c r="L82" s="70" t="e">
        <f>Protokolas!L172</f>
        <v>#N/A</v>
      </c>
      <c r="M82" s="70">
        <v>74</v>
      </c>
    </row>
    <row r="83" spans="1:13" ht="12.75">
      <c r="A83" s="70">
        <f>Protokolas!A173</f>
        <v>0</v>
      </c>
      <c r="B83" s="97">
        <f>Protokolas!B173</f>
        <v>0</v>
      </c>
      <c r="C83" s="298">
        <f>Protokolas!C173</f>
        <v>0</v>
      </c>
      <c r="D83" s="71">
        <f>Protokolas!D173</f>
        <v>0</v>
      </c>
      <c r="E83" s="70" t="e">
        <f>Protokolas!E173</f>
        <v>#N/A</v>
      </c>
      <c r="F83" s="70">
        <f>Protokolas!F173</f>
        <v>0</v>
      </c>
      <c r="G83" s="70" t="e">
        <f>Protokolas!G173</f>
        <v>#N/A</v>
      </c>
      <c r="H83" s="70">
        <f>Protokolas!H173</f>
        <v>0</v>
      </c>
      <c r="I83" s="70" t="e">
        <f>Protokolas!I173</f>
        <v>#N/A</v>
      </c>
      <c r="J83" s="72">
        <f>Protokolas!J173</f>
        <v>0</v>
      </c>
      <c r="K83" s="70" t="e">
        <f>Protokolas!K173</f>
        <v>#N/A</v>
      </c>
      <c r="L83" s="70" t="e">
        <f>Protokolas!L173</f>
        <v>#N/A</v>
      </c>
      <c r="M83" s="70">
        <v>75</v>
      </c>
    </row>
    <row r="84" spans="1:13" ht="12.75">
      <c r="A84" s="70">
        <f>Protokolas!A174</f>
        <v>0</v>
      </c>
      <c r="B84" s="97">
        <f>Protokolas!B174</f>
        <v>0</v>
      </c>
      <c r="C84" s="297">
        <f>Protokolas!C174</f>
        <v>0</v>
      </c>
      <c r="D84" s="71">
        <f>Protokolas!D174</f>
        <v>0</v>
      </c>
      <c r="E84" s="70" t="e">
        <f>Protokolas!E174</f>
        <v>#N/A</v>
      </c>
      <c r="F84" s="70">
        <f>Protokolas!F174</f>
        <v>0</v>
      </c>
      <c r="G84" s="70" t="e">
        <f>Protokolas!G174</f>
        <v>#N/A</v>
      </c>
      <c r="H84" s="70">
        <f>Protokolas!H174</f>
        <v>0</v>
      </c>
      <c r="I84" s="70" t="e">
        <f>Protokolas!I174</f>
        <v>#N/A</v>
      </c>
      <c r="J84" s="72">
        <f>Protokolas!J174</f>
        <v>0</v>
      </c>
      <c r="K84" s="70" t="e">
        <f>Protokolas!K174</f>
        <v>#N/A</v>
      </c>
      <c r="L84" s="70" t="e">
        <f>Protokolas!L174</f>
        <v>#N/A</v>
      </c>
      <c r="M84" s="70">
        <v>76</v>
      </c>
    </row>
    <row r="85" spans="1:13" ht="12.75">
      <c r="A85" s="70">
        <f>Protokolas!A175</f>
        <v>0</v>
      </c>
      <c r="B85" s="97">
        <f>Protokolas!B175</f>
        <v>0</v>
      </c>
      <c r="C85" s="298">
        <f>Protokolas!C175</f>
        <v>0</v>
      </c>
      <c r="D85" s="71">
        <f>Protokolas!D175</f>
        <v>0</v>
      </c>
      <c r="E85" s="70" t="e">
        <f>Protokolas!E175</f>
        <v>#N/A</v>
      </c>
      <c r="F85" s="70">
        <f>Protokolas!F175</f>
        <v>0</v>
      </c>
      <c r="G85" s="70" t="e">
        <f>Protokolas!G175</f>
        <v>#N/A</v>
      </c>
      <c r="H85" s="70">
        <f>Protokolas!H175</f>
        <v>0</v>
      </c>
      <c r="I85" s="70" t="e">
        <f>Protokolas!I175</f>
        <v>#N/A</v>
      </c>
      <c r="J85" s="72">
        <f>Protokolas!J175</f>
        <v>0</v>
      </c>
      <c r="K85" s="70" t="e">
        <f>Protokolas!K175</f>
        <v>#N/A</v>
      </c>
      <c r="L85" s="70" t="e">
        <f>Protokolas!L175</f>
        <v>#N/A</v>
      </c>
      <c r="M85" s="70">
        <v>77</v>
      </c>
    </row>
    <row r="86" spans="1:13" ht="12.75">
      <c r="A86" s="70">
        <f>Protokolas!A176</f>
        <v>0</v>
      </c>
      <c r="B86" s="97">
        <f>Protokolas!B176</f>
        <v>0</v>
      </c>
      <c r="C86" s="297">
        <f>Protokolas!C176</f>
        <v>0</v>
      </c>
      <c r="D86" s="71">
        <f>Protokolas!D176</f>
        <v>0</v>
      </c>
      <c r="E86" s="70" t="e">
        <f>Protokolas!E176</f>
        <v>#N/A</v>
      </c>
      <c r="F86" s="70">
        <f>Protokolas!F176</f>
        <v>0</v>
      </c>
      <c r="G86" s="70" t="e">
        <f>Protokolas!G176</f>
        <v>#N/A</v>
      </c>
      <c r="H86" s="70">
        <f>Protokolas!H176</f>
        <v>0</v>
      </c>
      <c r="I86" s="70" t="e">
        <f>Protokolas!I176</f>
        <v>#N/A</v>
      </c>
      <c r="J86" s="72">
        <f>Protokolas!J176</f>
        <v>0</v>
      </c>
      <c r="K86" s="70" t="e">
        <f>Protokolas!K176</f>
        <v>#N/A</v>
      </c>
      <c r="L86" s="70" t="e">
        <f>Protokolas!L176</f>
        <v>#N/A</v>
      </c>
      <c r="M86" s="70">
        <v>78</v>
      </c>
    </row>
    <row r="87" spans="1:13" ht="12.75">
      <c r="A87" s="70">
        <f>Protokolas!A184</f>
        <v>0</v>
      </c>
      <c r="B87" s="97">
        <f>Protokolas!B184</f>
        <v>0</v>
      </c>
      <c r="C87" s="297">
        <f>Protokolas!C184</f>
        <v>0</v>
      </c>
      <c r="D87" s="71">
        <f>Protokolas!D184</f>
        <v>0</v>
      </c>
      <c r="E87" s="70" t="e">
        <f>Protokolas!E184</f>
        <v>#N/A</v>
      </c>
      <c r="F87" s="70">
        <f>Protokolas!F184</f>
        <v>0</v>
      </c>
      <c r="G87" s="70" t="e">
        <f>Protokolas!G184</f>
        <v>#N/A</v>
      </c>
      <c r="H87" s="73">
        <f>Protokolas!H184</f>
        <v>0</v>
      </c>
      <c r="I87" s="70" t="e">
        <f>Protokolas!I184</f>
        <v>#N/A</v>
      </c>
      <c r="J87" s="72">
        <f>Protokolas!J184</f>
        <v>0</v>
      </c>
      <c r="K87" s="70" t="e">
        <f>Protokolas!K184</f>
        <v>#N/A</v>
      </c>
      <c r="L87" s="70" t="e">
        <f>Protokolas!L184</f>
        <v>#N/A</v>
      </c>
      <c r="M87" s="70">
        <v>79</v>
      </c>
    </row>
    <row r="88" spans="1:13" ht="12.75">
      <c r="A88" s="70">
        <f>Protokolas!A185</f>
        <v>0</v>
      </c>
      <c r="B88" s="97">
        <f>Protokolas!B185</f>
        <v>0</v>
      </c>
      <c r="C88" s="297">
        <f>Protokolas!C185</f>
        <v>0</v>
      </c>
      <c r="D88" s="71">
        <f>Protokolas!D185</f>
        <v>0</v>
      </c>
      <c r="E88" s="70" t="e">
        <f>Protokolas!E185</f>
        <v>#N/A</v>
      </c>
      <c r="F88" s="70">
        <f>Protokolas!F185</f>
        <v>0</v>
      </c>
      <c r="G88" s="70" t="e">
        <f>Protokolas!G185</f>
        <v>#N/A</v>
      </c>
      <c r="H88" s="70">
        <f>Protokolas!H185</f>
        <v>0</v>
      </c>
      <c r="I88" s="70" t="e">
        <f>Protokolas!I185</f>
        <v>#N/A</v>
      </c>
      <c r="J88" s="72">
        <f>Protokolas!J185</f>
        <v>0</v>
      </c>
      <c r="K88" s="70" t="e">
        <f>Protokolas!K185</f>
        <v>#N/A</v>
      </c>
      <c r="L88" s="70" t="e">
        <f>Protokolas!L185</f>
        <v>#N/A</v>
      </c>
      <c r="M88" s="70">
        <v>80</v>
      </c>
    </row>
    <row r="89" spans="1:13" ht="12.75">
      <c r="A89" s="70">
        <f>Protokolas!A186</f>
        <v>0</v>
      </c>
      <c r="B89" s="97">
        <f>Protokolas!B186</f>
        <v>0</v>
      </c>
      <c r="C89" s="297">
        <f>Protokolas!C186</f>
        <v>0</v>
      </c>
      <c r="D89" s="71">
        <f>Protokolas!D186</f>
        <v>0</v>
      </c>
      <c r="E89" s="70" t="e">
        <f>Protokolas!E186</f>
        <v>#N/A</v>
      </c>
      <c r="F89" s="70">
        <f>Protokolas!F186</f>
        <v>0</v>
      </c>
      <c r="G89" s="70" t="e">
        <f>Protokolas!G186</f>
        <v>#N/A</v>
      </c>
      <c r="H89" s="70">
        <f>Protokolas!H186</f>
        <v>0</v>
      </c>
      <c r="I89" s="70" t="e">
        <f>Protokolas!I186</f>
        <v>#N/A</v>
      </c>
      <c r="J89" s="72">
        <f>Protokolas!J186</f>
        <v>0</v>
      </c>
      <c r="K89" s="70" t="e">
        <f>Protokolas!K186</f>
        <v>#N/A</v>
      </c>
      <c r="L89" s="70" t="e">
        <f>Protokolas!L186</f>
        <v>#N/A</v>
      </c>
      <c r="M89" s="70">
        <v>81</v>
      </c>
    </row>
    <row r="90" spans="1:13" ht="12.75">
      <c r="A90" s="70">
        <f>Protokolas!A187</f>
        <v>0</v>
      </c>
      <c r="B90" s="97">
        <f>Protokolas!B187</f>
        <v>0</v>
      </c>
      <c r="C90" s="298">
        <f>Protokolas!C187</f>
        <v>0</v>
      </c>
      <c r="D90" s="71">
        <f>Protokolas!D187</f>
        <v>0</v>
      </c>
      <c r="E90" s="70" t="e">
        <f>Protokolas!E187</f>
        <v>#N/A</v>
      </c>
      <c r="F90" s="70">
        <f>Protokolas!F187</f>
        <v>0</v>
      </c>
      <c r="G90" s="70" t="e">
        <f>Protokolas!G187</f>
        <v>#N/A</v>
      </c>
      <c r="H90" s="70">
        <f>Protokolas!H187</f>
        <v>0</v>
      </c>
      <c r="I90" s="70" t="e">
        <f>Protokolas!I187</f>
        <v>#N/A</v>
      </c>
      <c r="J90" s="72">
        <f>Protokolas!J187</f>
        <v>0</v>
      </c>
      <c r="K90" s="70" t="e">
        <f>Protokolas!K187</f>
        <v>#N/A</v>
      </c>
      <c r="L90" s="70" t="e">
        <f>Protokolas!L187</f>
        <v>#N/A</v>
      </c>
      <c r="M90" s="70">
        <v>82</v>
      </c>
    </row>
    <row r="91" spans="1:13" ht="12.75">
      <c r="A91" s="70">
        <f>Protokolas!A188</f>
        <v>0</v>
      </c>
      <c r="B91" s="97">
        <f>Protokolas!B188</f>
        <v>0</v>
      </c>
      <c r="C91" s="297">
        <f>Protokolas!C188</f>
        <v>0</v>
      </c>
      <c r="D91" s="71">
        <f>Protokolas!D188</f>
        <v>0</v>
      </c>
      <c r="E91" s="70" t="e">
        <f>Protokolas!E188</f>
        <v>#N/A</v>
      </c>
      <c r="F91" s="70">
        <f>Protokolas!F188</f>
        <v>0</v>
      </c>
      <c r="G91" s="70" t="e">
        <f>Protokolas!G188</f>
        <v>#N/A</v>
      </c>
      <c r="H91" s="70">
        <f>Protokolas!H188</f>
        <v>0</v>
      </c>
      <c r="I91" s="70" t="e">
        <f>Protokolas!I188</f>
        <v>#N/A</v>
      </c>
      <c r="J91" s="72">
        <f>Protokolas!J188</f>
        <v>0</v>
      </c>
      <c r="K91" s="70" t="e">
        <f>Protokolas!K188</f>
        <v>#N/A</v>
      </c>
      <c r="L91" s="70" t="e">
        <f>Protokolas!L188</f>
        <v>#N/A</v>
      </c>
      <c r="M91" s="70">
        <v>83</v>
      </c>
    </row>
    <row r="92" spans="1:13" ht="12.75">
      <c r="A92" s="70">
        <f>Protokolas!A189</f>
        <v>0</v>
      </c>
      <c r="B92" s="97">
        <f>Protokolas!B189</f>
        <v>0</v>
      </c>
      <c r="C92" s="298">
        <f>Protokolas!C189</f>
        <v>0</v>
      </c>
      <c r="D92" s="71">
        <f>Protokolas!D189</f>
        <v>0</v>
      </c>
      <c r="E92" s="70" t="e">
        <f>Protokolas!E189</f>
        <v>#N/A</v>
      </c>
      <c r="F92" s="70">
        <f>Protokolas!F189</f>
        <v>0</v>
      </c>
      <c r="G92" s="70" t="e">
        <f>Protokolas!G189</f>
        <v>#N/A</v>
      </c>
      <c r="H92" s="70">
        <f>Protokolas!H189</f>
        <v>0</v>
      </c>
      <c r="I92" s="70" t="e">
        <f>Protokolas!I189</f>
        <v>#N/A</v>
      </c>
      <c r="J92" s="72">
        <f>Protokolas!J189</f>
        <v>0</v>
      </c>
      <c r="K92" s="70" t="e">
        <f>Protokolas!K189</f>
        <v>#N/A</v>
      </c>
      <c r="L92" s="70" t="e">
        <f>Protokolas!L189</f>
        <v>#N/A</v>
      </c>
      <c r="M92" s="70">
        <v>84</v>
      </c>
    </row>
    <row r="93" spans="1:13" ht="12.75">
      <c r="A93" s="70">
        <f>Protokolas!A197</f>
        <v>0</v>
      </c>
      <c r="B93" s="97">
        <f>Protokolas!B197</f>
        <v>0</v>
      </c>
      <c r="C93" s="297">
        <f>Protokolas!C197</f>
        <v>0</v>
      </c>
      <c r="D93" s="71">
        <f>Protokolas!D197</f>
        <v>0</v>
      </c>
      <c r="E93" s="70" t="e">
        <f>Protokolas!E197</f>
        <v>#N/A</v>
      </c>
      <c r="F93" s="70">
        <f>Protokolas!F197</f>
        <v>0</v>
      </c>
      <c r="G93" s="70" t="e">
        <f>Protokolas!G197</f>
        <v>#N/A</v>
      </c>
      <c r="H93" s="70">
        <f>Protokolas!H197</f>
        <v>0</v>
      </c>
      <c r="I93" s="70" t="e">
        <f>Protokolas!I197</f>
        <v>#N/A</v>
      </c>
      <c r="J93" s="72">
        <f>Protokolas!J197</f>
        <v>0</v>
      </c>
      <c r="K93" s="70" t="e">
        <f>Protokolas!K197</f>
        <v>#N/A</v>
      </c>
      <c r="L93" s="70" t="e">
        <f>Protokolas!L197</f>
        <v>#N/A</v>
      </c>
      <c r="M93" s="70">
        <v>85</v>
      </c>
    </row>
    <row r="94" spans="1:13" ht="12.75">
      <c r="A94" s="70">
        <f>Protokolas!A198</f>
        <v>0</v>
      </c>
      <c r="B94" s="97">
        <f>Protokolas!B198</f>
        <v>0</v>
      </c>
      <c r="C94" s="298">
        <f>Protokolas!C198</f>
        <v>0</v>
      </c>
      <c r="D94" s="71">
        <f>Protokolas!D198</f>
        <v>0</v>
      </c>
      <c r="E94" s="70" t="e">
        <f>Protokolas!E198</f>
        <v>#N/A</v>
      </c>
      <c r="F94" s="70">
        <f>Protokolas!F198</f>
        <v>0</v>
      </c>
      <c r="G94" s="70" t="e">
        <f>Protokolas!G198</f>
        <v>#N/A</v>
      </c>
      <c r="H94" s="70">
        <f>Protokolas!H198</f>
        <v>0</v>
      </c>
      <c r="I94" s="70" t="e">
        <f>Protokolas!I198</f>
        <v>#N/A</v>
      </c>
      <c r="J94" s="72">
        <f>Protokolas!J198</f>
        <v>0</v>
      </c>
      <c r="K94" s="70" t="e">
        <f>Protokolas!K198</f>
        <v>#N/A</v>
      </c>
      <c r="L94" s="70" t="e">
        <f>Protokolas!L198</f>
        <v>#N/A</v>
      </c>
      <c r="M94" s="70">
        <v>86</v>
      </c>
    </row>
    <row r="95" spans="1:13" ht="12.75">
      <c r="A95" s="70">
        <f>Protokolas!A199</f>
        <v>0</v>
      </c>
      <c r="B95" s="97">
        <f>Protokolas!B199</f>
        <v>0</v>
      </c>
      <c r="C95" s="298">
        <f>Protokolas!C199</f>
        <v>0</v>
      </c>
      <c r="D95" s="71">
        <f>Protokolas!D199</f>
        <v>0</v>
      </c>
      <c r="E95" s="70" t="e">
        <f>Protokolas!E199</f>
        <v>#N/A</v>
      </c>
      <c r="F95" s="70">
        <f>Protokolas!F199</f>
        <v>0</v>
      </c>
      <c r="G95" s="70" t="e">
        <f>Protokolas!G199</f>
        <v>#N/A</v>
      </c>
      <c r="H95" s="70">
        <f>Protokolas!H199</f>
        <v>0</v>
      </c>
      <c r="I95" s="70" t="e">
        <f>Protokolas!I199</f>
        <v>#N/A</v>
      </c>
      <c r="J95" s="72">
        <f>Protokolas!J199</f>
        <v>0</v>
      </c>
      <c r="K95" s="70" t="e">
        <f>Protokolas!K199</f>
        <v>#N/A</v>
      </c>
      <c r="L95" s="70" t="e">
        <f>Protokolas!L199</f>
        <v>#N/A</v>
      </c>
      <c r="M95" s="70">
        <v>87</v>
      </c>
    </row>
    <row r="96" spans="1:13" ht="12.75">
      <c r="A96" s="70">
        <f>Protokolas!A200</f>
        <v>0</v>
      </c>
      <c r="B96" s="97">
        <f>Protokolas!B200</f>
        <v>0</v>
      </c>
      <c r="C96" s="297">
        <f>Protokolas!C200</f>
        <v>0</v>
      </c>
      <c r="D96" s="71">
        <f>Protokolas!D200</f>
        <v>0</v>
      </c>
      <c r="E96" s="70" t="e">
        <f>Protokolas!E200</f>
        <v>#N/A</v>
      </c>
      <c r="F96" s="70">
        <f>Protokolas!F200</f>
        <v>0</v>
      </c>
      <c r="G96" s="70" t="e">
        <f>Protokolas!G200</f>
        <v>#N/A</v>
      </c>
      <c r="H96" s="70">
        <f>Protokolas!H200</f>
        <v>0</v>
      </c>
      <c r="I96" s="70" t="e">
        <f>Protokolas!I200</f>
        <v>#N/A</v>
      </c>
      <c r="J96" s="72">
        <f>Protokolas!J200</f>
        <v>0</v>
      </c>
      <c r="K96" s="70" t="e">
        <f>Protokolas!K200</f>
        <v>#N/A</v>
      </c>
      <c r="L96" s="70" t="e">
        <f>Protokolas!L200</f>
        <v>#N/A</v>
      </c>
      <c r="M96" s="70">
        <v>88</v>
      </c>
    </row>
    <row r="97" spans="1:13" ht="12.75">
      <c r="A97" s="70">
        <f>Protokolas!A201</f>
        <v>0</v>
      </c>
      <c r="B97" s="97">
        <f>Protokolas!B201</f>
        <v>0</v>
      </c>
      <c r="C97" s="297">
        <f>Protokolas!C201</f>
        <v>0</v>
      </c>
      <c r="D97" s="71">
        <f>Protokolas!D201</f>
        <v>0</v>
      </c>
      <c r="E97" s="70" t="e">
        <f>Protokolas!E201</f>
        <v>#N/A</v>
      </c>
      <c r="F97" s="70">
        <f>Protokolas!F201</f>
        <v>0</v>
      </c>
      <c r="G97" s="70" t="e">
        <f>Protokolas!G201</f>
        <v>#N/A</v>
      </c>
      <c r="H97" s="70">
        <f>Protokolas!H201</f>
        <v>0</v>
      </c>
      <c r="I97" s="70" t="e">
        <f>Protokolas!I201</f>
        <v>#N/A</v>
      </c>
      <c r="J97" s="72">
        <f>Protokolas!J201</f>
        <v>0</v>
      </c>
      <c r="K97" s="70" t="e">
        <f>Protokolas!K201</f>
        <v>#N/A</v>
      </c>
      <c r="L97" s="70" t="e">
        <f>Protokolas!L201</f>
        <v>#N/A</v>
      </c>
      <c r="M97" s="70">
        <v>89</v>
      </c>
    </row>
    <row r="98" spans="1:13" ht="12.75">
      <c r="A98" s="70">
        <f>Protokolas!A202</f>
        <v>0</v>
      </c>
      <c r="B98" s="97">
        <f>Protokolas!B202</f>
        <v>0</v>
      </c>
      <c r="C98" s="297">
        <f>Protokolas!C202</f>
        <v>0</v>
      </c>
      <c r="D98" s="71">
        <f>Protokolas!D202</f>
        <v>0</v>
      </c>
      <c r="E98" s="70" t="e">
        <f>Protokolas!E202</f>
        <v>#N/A</v>
      </c>
      <c r="F98" s="70">
        <f>Protokolas!F202</f>
        <v>0</v>
      </c>
      <c r="G98" s="70" t="e">
        <f>Protokolas!G202</f>
        <v>#N/A</v>
      </c>
      <c r="H98" s="70">
        <f>Protokolas!H202</f>
        <v>0</v>
      </c>
      <c r="I98" s="70" t="e">
        <f>Protokolas!I202</f>
        <v>#N/A</v>
      </c>
      <c r="J98" s="72">
        <f>Protokolas!J202</f>
        <v>0</v>
      </c>
      <c r="K98" s="70" t="e">
        <f>Protokolas!K202</f>
        <v>#N/A</v>
      </c>
      <c r="L98" s="70" t="e">
        <f>Protokolas!L202</f>
        <v>#N/A</v>
      </c>
      <c r="M98" s="70">
        <v>90</v>
      </c>
    </row>
    <row r="99" spans="1:13" ht="12.75">
      <c r="A99" s="70">
        <f>Protokolas!A210</f>
        <v>0</v>
      </c>
      <c r="B99" s="97">
        <f>Protokolas!B210</f>
        <v>0</v>
      </c>
      <c r="C99" s="298">
        <f>Protokolas!C210</f>
        <v>0</v>
      </c>
      <c r="D99" s="71">
        <f>Protokolas!D210</f>
        <v>0</v>
      </c>
      <c r="E99" s="70" t="e">
        <f>Protokolas!E210</f>
        <v>#N/A</v>
      </c>
      <c r="F99" s="70">
        <f>Protokolas!F210</f>
        <v>0</v>
      </c>
      <c r="G99" s="70" t="e">
        <f>Protokolas!G210</f>
        <v>#N/A</v>
      </c>
      <c r="H99" s="70">
        <f>Protokolas!H210</f>
        <v>0</v>
      </c>
      <c r="I99" s="70" t="e">
        <f>Protokolas!I210</f>
        <v>#N/A</v>
      </c>
      <c r="J99" s="72">
        <f>Protokolas!J210</f>
        <v>0</v>
      </c>
      <c r="K99" s="70" t="e">
        <f>Protokolas!K210</f>
        <v>#N/A</v>
      </c>
      <c r="L99" s="70" t="e">
        <f>Protokolas!L210</f>
        <v>#N/A</v>
      </c>
      <c r="M99" s="70">
        <v>91</v>
      </c>
    </row>
    <row r="100" spans="1:13" ht="12.75">
      <c r="A100" s="70">
        <f>Protokolas!A211</f>
        <v>0</v>
      </c>
      <c r="B100" s="97">
        <f>Protokolas!B211</f>
        <v>0</v>
      </c>
      <c r="C100" s="298">
        <f>Protokolas!C211</f>
        <v>0</v>
      </c>
      <c r="D100" s="71">
        <f>Protokolas!D211</f>
        <v>0</v>
      </c>
      <c r="E100" s="70" t="e">
        <f>Protokolas!E211</f>
        <v>#N/A</v>
      </c>
      <c r="F100" s="70">
        <f>Protokolas!F211</f>
        <v>0</v>
      </c>
      <c r="G100" s="70" t="e">
        <f>Protokolas!G211</f>
        <v>#N/A</v>
      </c>
      <c r="H100" s="70">
        <f>Protokolas!H211</f>
        <v>0</v>
      </c>
      <c r="I100" s="70" t="e">
        <f>Protokolas!I211</f>
        <v>#N/A</v>
      </c>
      <c r="J100" s="72">
        <f>Protokolas!J211</f>
        <v>0</v>
      </c>
      <c r="K100" s="70" t="e">
        <f>Protokolas!K211</f>
        <v>#N/A</v>
      </c>
      <c r="L100" s="70" t="e">
        <f>Protokolas!L211</f>
        <v>#N/A</v>
      </c>
      <c r="M100" s="70">
        <v>92</v>
      </c>
    </row>
    <row r="101" spans="1:13" ht="12.75">
      <c r="A101" s="70">
        <f>Protokolas!A212</f>
        <v>0</v>
      </c>
      <c r="B101" s="97">
        <f>Protokolas!B212</f>
        <v>0</v>
      </c>
      <c r="C101" s="298">
        <f>Protokolas!C212</f>
        <v>0</v>
      </c>
      <c r="D101" s="71">
        <f>Protokolas!D212</f>
        <v>0</v>
      </c>
      <c r="E101" s="70" t="e">
        <f>Protokolas!E212</f>
        <v>#N/A</v>
      </c>
      <c r="F101" s="70">
        <f>Protokolas!F212</f>
        <v>0</v>
      </c>
      <c r="G101" s="70" t="e">
        <f>Protokolas!G212</f>
        <v>#N/A</v>
      </c>
      <c r="H101" s="70">
        <f>Protokolas!H212</f>
        <v>0</v>
      </c>
      <c r="I101" s="70" t="e">
        <f>Protokolas!I212</f>
        <v>#N/A</v>
      </c>
      <c r="J101" s="72">
        <f>Protokolas!J212</f>
        <v>0</v>
      </c>
      <c r="K101" s="70" t="e">
        <f>Protokolas!K212</f>
        <v>#N/A</v>
      </c>
      <c r="L101" s="70" t="e">
        <f>Protokolas!L212</f>
        <v>#N/A</v>
      </c>
      <c r="M101" s="70">
        <v>93</v>
      </c>
    </row>
    <row r="102" spans="1:13" ht="12.75">
      <c r="A102" s="70">
        <f>Protokolas!A213</f>
        <v>0</v>
      </c>
      <c r="B102" s="97">
        <f>Protokolas!B213</f>
        <v>0</v>
      </c>
      <c r="C102" s="297">
        <f>Protokolas!C213</f>
        <v>0</v>
      </c>
      <c r="D102" s="71">
        <f>Protokolas!D213</f>
        <v>0</v>
      </c>
      <c r="E102" s="70" t="e">
        <f>Protokolas!E213</f>
        <v>#N/A</v>
      </c>
      <c r="F102" s="70">
        <f>Protokolas!F213</f>
        <v>0</v>
      </c>
      <c r="G102" s="70" t="e">
        <f>Protokolas!G213</f>
        <v>#N/A</v>
      </c>
      <c r="H102" s="70">
        <f>Protokolas!H213</f>
        <v>0</v>
      </c>
      <c r="I102" s="70" t="e">
        <f>Protokolas!I213</f>
        <v>#N/A</v>
      </c>
      <c r="J102" s="72">
        <f>Protokolas!J213</f>
        <v>0</v>
      </c>
      <c r="K102" s="70" t="e">
        <f>Protokolas!K213</f>
        <v>#N/A</v>
      </c>
      <c r="L102" s="70" t="e">
        <f>Protokolas!L213</f>
        <v>#N/A</v>
      </c>
      <c r="M102" s="70">
        <v>94</v>
      </c>
    </row>
    <row r="103" spans="1:13" ht="12.75">
      <c r="A103" s="70">
        <f>Protokolas!A214</f>
        <v>0</v>
      </c>
      <c r="B103" s="97">
        <f>Protokolas!B214</f>
        <v>0</v>
      </c>
      <c r="C103" s="297">
        <f>Protokolas!C214</f>
        <v>0</v>
      </c>
      <c r="D103" s="71">
        <f>Protokolas!D214</f>
        <v>0</v>
      </c>
      <c r="E103" s="70" t="e">
        <f>Protokolas!E214</f>
        <v>#N/A</v>
      </c>
      <c r="F103" s="70">
        <f>Protokolas!F214</f>
        <v>0</v>
      </c>
      <c r="G103" s="70" t="e">
        <f>Protokolas!G214</f>
        <v>#N/A</v>
      </c>
      <c r="H103" s="70">
        <f>Protokolas!H214</f>
        <v>0</v>
      </c>
      <c r="I103" s="70" t="e">
        <f>Protokolas!I214</f>
        <v>#N/A</v>
      </c>
      <c r="J103" s="72">
        <f>Protokolas!J214</f>
        <v>0</v>
      </c>
      <c r="K103" s="70" t="e">
        <f>Protokolas!K214</f>
        <v>#N/A</v>
      </c>
      <c r="L103" s="70" t="e">
        <f>Protokolas!L214</f>
        <v>#N/A</v>
      </c>
      <c r="M103" s="70">
        <v>95</v>
      </c>
    </row>
    <row r="104" spans="1:13" ht="12.75">
      <c r="A104" s="70">
        <f>Protokolas!A215</f>
        <v>0</v>
      </c>
      <c r="B104" s="97">
        <f>Protokolas!B215</f>
        <v>0</v>
      </c>
      <c r="C104" s="297">
        <f>Protokolas!C215</f>
        <v>0</v>
      </c>
      <c r="D104" s="71">
        <f>Protokolas!D215</f>
        <v>0</v>
      </c>
      <c r="E104" s="70" t="e">
        <f>Protokolas!E215</f>
        <v>#N/A</v>
      </c>
      <c r="F104" s="70">
        <f>Protokolas!F215</f>
        <v>0</v>
      </c>
      <c r="G104" s="70" t="e">
        <f>Protokolas!G215</f>
        <v>#N/A</v>
      </c>
      <c r="H104" s="70">
        <f>Protokolas!H215</f>
        <v>0</v>
      </c>
      <c r="I104" s="70" t="e">
        <f>Protokolas!I215</f>
        <v>#N/A</v>
      </c>
      <c r="J104" s="72">
        <f>Protokolas!J215</f>
        <v>0</v>
      </c>
      <c r="K104" s="70" t="e">
        <f>Protokolas!K215</f>
        <v>#N/A</v>
      </c>
      <c r="L104" s="70" t="e">
        <f>Protokolas!L215</f>
        <v>#N/A</v>
      </c>
      <c r="M104" s="70">
        <v>96</v>
      </c>
    </row>
    <row r="105" spans="1:13" ht="12.75">
      <c r="A105" s="38"/>
      <c r="B105" s="65"/>
      <c r="C105" s="38"/>
      <c r="D105" s="64"/>
      <c r="E105" s="38"/>
      <c r="F105" s="38"/>
      <c r="G105" s="38"/>
      <c r="H105" s="38"/>
      <c r="I105" s="38"/>
      <c r="J105" s="39"/>
      <c r="K105" s="38"/>
      <c r="L105" s="38"/>
      <c r="M105" s="38"/>
    </row>
    <row r="106" spans="1:13" ht="12.75">
      <c r="A106" s="38"/>
      <c r="B106" s="65"/>
      <c r="C106" s="15"/>
      <c r="D106" s="64"/>
      <c r="E106" s="38"/>
      <c r="F106" s="38"/>
      <c r="G106" s="38"/>
      <c r="H106" s="38"/>
      <c r="I106" s="38"/>
      <c r="J106" s="39"/>
      <c r="K106" s="38"/>
      <c r="L106" s="38"/>
      <c r="M106" s="38"/>
    </row>
    <row r="107" spans="1:13" ht="12.75">
      <c r="A107" s="38"/>
      <c r="B107" s="327" t="s">
        <v>29</v>
      </c>
      <c r="C107" s="327"/>
      <c r="D107" s="327"/>
      <c r="E107" s="327"/>
      <c r="F107" s="91"/>
      <c r="G107" s="91"/>
      <c r="H107" s="91"/>
      <c r="I107" s="327" t="str">
        <f>Protokolas!$H$219</f>
        <v>Egidijus Zinkus</v>
      </c>
      <c r="J107" s="327"/>
      <c r="K107" s="327"/>
      <c r="L107" s="327"/>
      <c r="M107" s="38"/>
    </row>
    <row r="108" spans="1:13" ht="12.75">
      <c r="A108" s="38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38"/>
    </row>
    <row r="109" spans="1:13" ht="12.75">
      <c r="A109" s="38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38"/>
    </row>
    <row r="110" spans="1:12" ht="12.75">
      <c r="A110" s="15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ht="12.75">
      <c r="A111" s="15"/>
      <c r="B111" s="327" t="s">
        <v>28</v>
      </c>
      <c r="C111" s="327"/>
      <c r="D111" s="327"/>
      <c r="E111" s="327"/>
      <c r="F111" s="91"/>
      <c r="G111" s="91"/>
      <c r="H111" s="91"/>
      <c r="I111" s="327" t="str">
        <f>Protokolas!$H$223</f>
        <v>Nijolė Kalikaitė</v>
      </c>
      <c r="J111" s="327"/>
      <c r="K111" s="327"/>
      <c r="L111" s="327"/>
    </row>
    <row r="112" ht="12.75">
      <c r="A112" s="15"/>
    </row>
    <row r="113" ht="12.75">
      <c r="A113" s="15"/>
    </row>
    <row r="114" ht="12.75" hidden="1">
      <c r="A114" s="15"/>
    </row>
    <row r="115" ht="12.75" hidden="1">
      <c r="A115" s="15"/>
    </row>
    <row r="116" ht="12.75" hidden="1">
      <c r="A116" s="15"/>
    </row>
  </sheetData>
  <sheetProtection/>
  <mergeCells count="17">
    <mergeCell ref="I3:L3"/>
    <mergeCell ref="M7:M8"/>
    <mergeCell ref="B1:K1"/>
    <mergeCell ref="B5:K5"/>
    <mergeCell ref="F7:G7"/>
    <mergeCell ref="H7:I7"/>
    <mergeCell ref="J7:K7"/>
    <mergeCell ref="L7:L8"/>
    <mergeCell ref="B3:F3"/>
    <mergeCell ref="B107:E107"/>
    <mergeCell ref="I107:L107"/>
    <mergeCell ref="B111:E111"/>
    <mergeCell ref="I111:L111"/>
    <mergeCell ref="A7:A8"/>
    <mergeCell ref="B7:B8"/>
    <mergeCell ref="C7:C8"/>
    <mergeCell ref="D7:E7"/>
  </mergeCells>
  <printOptions horizontalCentered="1"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showGridLines="0" showRowColHeaders="0" zoomScale="120" zoomScaleNormal="120" zoomScalePageLayoutView="0" workbookViewId="0" topLeftCell="A1">
      <selection activeCell="J20" sqref="J20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9.140625" style="0" hidden="1" customWidth="1"/>
  </cols>
  <sheetData>
    <row r="1" spans="1:12" ht="41.25" customHeight="1">
      <c r="A1" s="68"/>
      <c r="B1" s="328" t="str">
        <f>Protokolas!$B$1</f>
        <v>Bendro lavinimo mokyklų mokinių olimpinio festivalio keturkovės zoninės varžybos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12.75" customHeight="1">
      <c r="A2" s="69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3.25" customHeight="1">
      <c r="A3" s="52"/>
      <c r="B3" s="330" t="str">
        <f>Protokolas!$B$3</f>
        <v>Merginos</v>
      </c>
      <c r="C3" s="330"/>
      <c r="D3" s="330"/>
      <c r="E3" s="330"/>
      <c r="F3" s="330"/>
      <c r="G3" s="330"/>
      <c r="H3" s="330"/>
      <c r="I3" s="115"/>
      <c r="J3" s="115"/>
      <c r="K3" s="329" t="str">
        <f>Protokolas!$I$3</f>
        <v>2007 05 12</v>
      </c>
      <c r="L3" s="329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335" t="s">
        <v>27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</row>
    <row r="6" spans="1:14" ht="27.75" customHeight="1">
      <c r="A6" s="255" t="s">
        <v>7</v>
      </c>
      <c r="B6" s="360" t="s">
        <v>15</v>
      </c>
      <c r="C6" s="360"/>
      <c r="D6" s="360"/>
      <c r="E6" s="360"/>
      <c r="F6" s="360"/>
      <c r="G6" s="360"/>
      <c r="H6" s="360"/>
      <c r="I6" s="360"/>
      <c r="J6" s="360"/>
      <c r="K6" s="360"/>
      <c r="L6" s="255" t="s">
        <v>1</v>
      </c>
      <c r="M6" s="255" t="s">
        <v>11</v>
      </c>
      <c r="N6" s="91"/>
    </row>
    <row r="7" spans="1:14" ht="19.5" customHeight="1">
      <c r="A7" s="255">
        <v>1</v>
      </c>
      <c r="B7" s="256" t="str">
        <f>Protokolas!B5</f>
        <v>Kauno Palemono vidurinė mokykla</v>
      </c>
      <c r="C7" s="257"/>
      <c r="D7" s="257"/>
      <c r="E7" s="257"/>
      <c r="F7" s="257"/>
      <c r="G7" s="257"/>
      <c r="H7" s="257"/>
      <c r="I7" s="257"/>
      <c r="J7" s="257"/>
      <c r="K7" s="258"/>
      <c r="L7" s="255">
        <f>Protokolas!L5</f>
        <v>1110</v>
      </c>
      <c r="M7" s="255"/>
      <c r="N7" s="91"/>
    </row>
    <row r="8" spans="1:14" ht="19.5" customHeight="1">
      <c r="A8" s="255">
        <v>2</v>
      </c>
      <c r="B8" s="256" t="str">
        <f>Protokolas!B18</f>
        <v>Kalvarijos Jungėnų pagfrindinė mokykla</v>
      </c>
      <c r="C8" s="257"/>
      <c r="D8" s="257"/>
      <c r="E8" s="257"/>
      <c r="F8" s="257"/>
      <c r="G8" s="257"/>
      <c r="H8" s="257"/>
      <c r="I8" s="257"/>
      <c r="J8" s="257"/>
      <c r="K8" s="258"/>
      <c r="L8" s="255">
        <f>Protokolas!L18</f>
        <v>1166</v>
      </c>
      <c r="M8" s="255"/>
      <c r="N8" s="91"/>
    </row>
    <row r="9" spans="1:14" ht="19.5" customHeight="1">
      <c r="A9" s="255">
        <v>3</v>
      </c>
      <c r="B9" s="256" t="str">
        <f>Protokolas!B31</f>
        <v>Kauno rajono Domeikavos gimnazija</v>
      </c>
      <c r="C9" s="257"/>
      <c r="D9" s="257"/>
      <c r="E9" s="257"/>
      <c r="F9" s="257"/>
      <c r="G9" s="257"/>
      <c r="H9" s="257"/>
      <c r="I9" s="257"/>
      <c r="J9" s="257"/>
      <c r="K9" s="258"/>
      <c r="L9" s="255">
        <f>Protokolas!L31</f>
        <v>1052</v>
      </c>
      <c r="M9" s="255"/>
      <c r="N9" s="91"/>
    </row>
    <row r="10" spans="1:14" ht="19.5" customHeight="1">
      <c r="A10" s="255">
        <v>4</v>
      </c>
      <c r="B10" s="256" t="str">
        <f>Protokolas!B44</f>
        <v>Šakių ,,Varpo" vidurinė mokykla</v>
      </c>
      <c r="C10" s="257"/>
      <c r="D10" s="257"/>
      <c r="E10" s="257"/>
      <c r="F10" s="257"/>
      <c r="G10" s="257"/>
      <c r="H10" s="257"/>
      <c r="I10" s="257"/>
      <c r="J10" s="257"/>
      <c r="K10" s="258"/>
      <c r="L10" s="255">
        <f>Protokolas!L44</f>
        <v>1375</v>
      </c>
      <c r="M10" s="255"/>
      <c r="N10" s="91"/>
    </row>
    <row r="11" spans="1:14" ht="19.5" customHeight="1">
      <c r="A11" s="255">
        <v>5</v>
      </c>
      <c r="B11" s="256" t="str">
        <f>Protokolas!B57</f>
        <v>Vlkaviškio Salomėjos Nėries vidurinė mokykla</v>
      </c>
      <c r="C11" s="257"/>
      <c r="D11" s="257"/>
      <c r="E11" s="257"/>
      <c r="F11" s="257"/>
      <c r="G11" s="257"/>
      <c r="H11" s="257"/>
      <c r="I11" s="257"/>
      <c r="J11" s="257"/>
      <c r="K11" s="258"/>
      <c r="L11" s="255">
        <f>Protokolas!L57</f>
        <v>906</v>
      </c>
      <c r="M11" s="255"/>
      <c r="N11" s="91"/>
    </row>
    <row r="12" spans="1:14" ht="19.5" customHeight="1">
      <c r="A12" s="255">
        <v>6</v>
      </c>
      <c r="B12" s="256" t="str">
        <f>Protokolas!B70</f>
        <v>Kėdainių raj ,,Atžalyno" vidurinė mokykla</v>
      </c>
      <c r="C12" s="257"/>
      <c r="D12" s="257"/>
      <c r="E12" s="257"/>
      <c r="F12" s="257"/>
      <c r="G12" s="257"/>
      <c r="H12" s="257"/>
      <c r="I12" s="257"/>
      <c r="J12" s="257"/>
      <c r="K12" s="258"/>
      <c r="L12" s="255">
        <f>Protokolas!L70</f>
        <v>1266</v>
      </c>
      <c r="M12" s="255"/>
      <c r="N12" s="91"/>
    </row>
    <row r="13" spans="1:14" ht="19.5" customHeight="1">
      <c r="A13" s="255">
        <v>7</v>
      </c>
      <c r="B13" s="256" t="str">
        <f>Protokolas!B83</f>
        <v>Jurbarko Vytauto Didžiojo vidurinė mokykla</v>
      </c>
      <c r="C13" s="257"/>
      <c r="D13" s="257"/>
      <c r="E13" s="257"/>
      <c r="F13" s="257"/>
      <c r="G13" s="257"/>
      <c r="H13" s="257"/>
      <c r="I13" s="257"/>
      <c r="J13" s="257"/>
      <c r="K13" s="258"/>
      <c r="L13" s="255">
        <f>Protokolas!L83</f>
        <v>1266</v>
      </c>
      <c r="M13" s="255"/>
      <c r="N13" s="91"/>
    </row>
    <row r="14" spans="1:14" ht="19.5" customHeight="1">
      <c r="A14" s="255">
        <v>8</v>
      </c>
      <c r="B14" s="256" t="str">
        <f>Protokolas!B96</f>
        <v>Kazlų Rūdos savivaldybės Plutiškių vidurinė mokykla</v>
      </c>
      <c r="C14" s="257"/>
      <c r="D14" s="257"/>
      <c r="E14" s="257"/>
      <c r="F14" s="257"/>
      <c r="G14" s="257"/>
      <c r="H14" s="257"/>
      <c r="I14" s="257"/>
      <c r="J14" s="257"/>
      <c r="K14" s="258"/>
      <c r="L14" s="255">
        <f>Protokolas!L96</f>
        <v>1004</v>
      </c>
      <c r="M14" s="255"/>
      <c r="N14" s="91"/>
    </row>
    <row r="15" spans="1:14" ht="19.5" customHeight="1">
      <c r="A15" s="255">
        <v>9</v>
      </c>
      <c r="B15" s="256" t="str">
        <f>Protokolas!B113</f>
        <v>Prienų rajono Stakliškių vidurinė mokykla</v>
      </c>
      <c r="C15" s="257"/>
      <c r="D15" s="257"/>
      <c r="E15" s="257"/>
      <c r="F15" s="257"/>
      <c r="G15" s="257"/>
      <c r="H15" s="257"/>
      <c r="I15" s="257"/>
      <c r="J15" s="257"/>
      <c r="K15" s="258"/>
      <c r="L15" s="255">
        <f>Protokolas!L113</f>
        <v>959</v>
      </c>
      <c r="M15" s="255"/>
      <c r="N15" s="91"/>
    </row>
    <row r="16" spans="1:14" ht="19.5" customHeight="1">
      <c r="A16" s="255">
        <v>10</v>
      </c>
      <c r="B16" s="256" t="str">
        <f>Protokolas!B126</f>
        <v>Tauragės M.Mažvydo pagrindinė mokykla</v>
      </c>
      <c r="C16" s="257"/>
      <c r="D16" s="257"/>
      <c r="E16" s="257"/>
      <c r="F16" s="257"/>
      <c r="G16" s="257"/>
      <c r="H16" s="257"/>
      <c r="I16" s="257"/>
      <c r="J16" s="257"/>
      <c r="K16" s="258"/>
      <c r="L16" s="255">
        <f>Protokolas!L126</f>
        <v>1223</v>
      </c>
      <c r="M16" s="255"/>
      <c r="N16" s="91"/>
    </row>
    <row r="17" spans="1:14" ht="19.5" customHeight="1">
      <c r="A17" s="255">
        <v>11</v>
      </c>
      <c r="B17" s="256" t="str">
        <f>Protokolas!B141</f>
        <v>Ariogalos vidurinė mokykla</v>
      </c>
      <c r="C17" s="257"/>
      <c r="D17" s="257"/>
      <c r="E17" s="257"/>
      <c r="F17" s="257"/>
      <c r="G17" s="257"/>
      <c r="H17" s="257"/>
      <c r="I17" s="257"/>
      <c r="J17" s="257"/>
      <c r="K17" s="258"/>
      <c r="L17" s="255">
        <f>Protokolas!L141</f>
        <v>1317</v>
      </c>
      <c r="M17" s="255"/>
      <c r="N17" s="91"/>
    </row>
    <row r="18" spans="1:14" ht="19.5" customHeight="1">
      <c r="A18" s="255">
        <v>12</v>
      </c>
      <c r="B18" s="256">
        <f>Protokolas!B154</f>
        <v>0</v>
      </c>
      <c r="C18" s="257"/>
      <c r="D18" s="257"/>
      <c r="E18" s="257"/>
      <c r="F18" s="257"/>
      <c r="G18" s="257"/>
      <c r="H18" s="257"/>
      <c r="I18" s="257"/>
      <c r="J18" s="257"/>
      <c r="K18" s="258"/>
      <c r="L18" s="255" t="e">
        <f>Protokolas!L154</f>
        <v>#N/A</v>
      </c>
      <c r="M18" s="255"/>
      <c r="N18" s="91"/>
    </row>
    <row r="19" spans="1:14" ht="19.5" customHeight="1">
      <c r="A19" s="255">
        <v>13</v>
      </c>
      <c r="B19" s="256">
        <f>Protokolas!B167</f>
        <v>0</v>
      </c>
      <c r="C19" s="257"/>
      <c r="D19" s="257"/>
      <c r="E19" s="257"/>
      <c r="F19" s="257"/>
      <c r="G19" s="257"/>
      <c r="H19" s="257"/>
      <c r="I19" s="257"/>
      <c r="J19" s="257"/>
      <c r="K19" s="258"/>
      <c r="L19" s="255" t="e">
        <f>Protokolas!L167</f>
        <v>#N/A</v>
      </c>
      <c r="M19" s="255"/>
      <c r="N19" s="91"/>
    </row>
    <row r="20" spans="1:14" ht="19.5" customHeight="1">
      <c r="A20" s="255">
        <v>14</v>
      </c>
      <c r="B20" s="256">
        <f>Protokolas!B180</f>
        <v>0</v>
      </c>
      <c r="C20" s="257"/>
      <c r="D20" s="257"/>
      <c r="E20" s="257"/>
      <c r="F20" s="257"/>
      <c r="G20" s="257"/>
      <c r="H20" s="257"/>
      <c r="I20" s="257"/>
      <c r="J20" s="257"/>
      <c r="K20" s="258"/>
      <c r="L20" s="255" t="e">
        <f>Protokolas!L180</f>
        <v>#N/A</v>
      </c>
      <c r="M20" s="255"/>
      <c r="N20" s="91"/>
    </row>
    <row r="21" spans="1:14" ht="19.5" customHeight="1">
      <c r="A21" s="255">
        <v>15</v>
      </c>
      <c r="B21" s="256">
        <f>Protokolas!B193</f>
        <v>0</v>
      </c>
      <c r="C21" s="257"/>
      <c r="D21" s="257"/>
      <c r="E21" s="257"/>
      <c r="F21" s="257"/>
      <c r="G21" s="257"/>
      <c r="H21" s="257"/>
      <c r="I21" s="257"/>
      <c r="J21" s="257"/>
      <c r="K21" s="258"/>
      <c r="L21" s="255" t="e">
        <f>Protokolas!L193</f>
        <v>#N/A</v>
      </c>
      <c r="M21" s="255"/>
      <c r="N21" s="91"/>
    </row>
    <row r="22" spans="1:14" ht="19.5" customHeight="1">
      <c r="A22" s="255">
        <v>16</v>
      </c>
      <c r="B22" s="256">
        <f>Protokolas!B206</f>
        <v>0</v>
      </c>
      <c r="C22" s="257"/>
      <c r="D22" s="257"/>
      <c r="E22" s="257"/>
      <c r="F22" s="257"/>
      <c r="G22" s="257"/>
      <c r="H22" s="257"/>
      <c r="I22" s="257"/>
      <c r="J22" s="257"/>
      <c r="K22" s="258"/>
      <c r="L22" s="255" t="e">
        <f>Protokolas!L206</f>
        <v>#N/A</v>
      </c>
      <c r="M22" s="255"/>
      <c r="N22" s="91"/>
    </row>
    <row r="23" spans="1:14" ht="19.5" customHeight="1">
      <c r="A23" s="255"/>
      <c r="B23" s="256"/>
      <c r="C23" s="257"/>
      <c r="D23" s="257"/>
      <c r="E23" s="257"/>
      <c r="F23" s="257"/>
      <c r="G23" s="257"/>
      <c r="H23" s="257"/>
      <c r="I23" s="257"/>
      <c r="J23" s="257"/>
      <c r="K23" s="258"/>
      <c r="L23" s="255"/>
      <c r="M23" s="255"/>
      <c r="N23" s="91"/>
    </row>
    <row r="24" spans="1:14" ht="12.7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1:14" ht="12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1:14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4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  <row r="30" spans="1:14" ht="12.75">
      <c r="A30" s="91"/>
      <c r="B30" s="91"/>
      <c r="C30" s="327" t="s">
        <v>29</v>
      </c>
      <c r="D30" s="327"/>
      <c r="E30" s="327"/>
      <c r="F30" s="327"/>
      <c r="G30" s="91"/>
      <c r="H30" s="91"/>
      <c r="I30" s="91"/>
      <c r="J30" s="327" t="str">
        <f>Protokolas!$H$219</f>
        <v>Egidijus Zinkus</v>
      </c>
      <c r="K30" s="327"/>
      <c r="L30" s="327"/>
      <c r="M30" s="327"/>
      <c r="N30" s="91"/>
    </row>
    <row r="31" spans="1:14" ht="12.7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14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4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14" ht="12.75">
      <c r="A34" s="91"/>
      <c r="B34" s="91"/>
      <c r="C34" s="327" t="s">
        <v>28</v>
      </c>
      <c r="D34" s="327"/>
      <c r="E34" s="327"/>
      <c r="F34" s="327"/>
      <c r="G34" s="91"/>
      <c r="H34" s="91"/>
      <c r="I34" s="91"/>
      <c r="J34" s="327" t="str">
        <f>Protokolas!$H$223</f>
        <v>Nijolė Kalikaitė</v>
      </c>
      <c r="K34" s="327"/>
      <c r="L34" s="327"/>
      <c r="M34" s="327"/>
      <c r="N34" s="91"/>
    </row>
    <row r="35" spans="1:14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ht="12.7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4" ht="12.7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14" ht="12.7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1:14" ht="12.7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1:14" ht="12.75" hidden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14" ht="12.75" hidden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12.75" hidden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</sheetData>
  <sheetProtection/>
  <mergeCells count="9">
    <mergeCell ref="C30:F30"/>
    <mergeCell ref="C34:F34"/>
    <mergeCell ref="J30:M30"/>
    <mergeCell ref="J34:M34"/>
    <mergeCell ref="B6:K6"/>
    <mergeCell ref="B1:L1"/>
    <mergeCell ref="B3:H3"/>
    <mergeCell ref="K3:L3"/>
    <mergeCell ref="B5:L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SM</cp:lastModifiedBy>
  <cp:lastPrinted>2007-05-12T12:50:47Z</cp:lastPrinted>
  <dcterms:created xsi:type="dcterms:W3CDTF">2000-11-29T19:29:13Z</dcterms:created>
  <dcterms:modified xsi:type="dcterms:W3CDTF">2007-05-14T19:59:21Z</dcterms:modified>
  <cp:category/>
  <cp:version/>
  <cp:contentType/>
  <cp:contentStatus/>
</cp:coreProperties>
</file>