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25" activeTab="38"/>
  </bookViews>
  <sheets>
    <sheet name="100 M" sheetId="1" r:id="rId1"/>
    <sheet name="100 V" sheetId="2" r:id="rId2"/>
    <sheet name="200 M" sheetId="3" r:id="rId3"/>
    <sheet name="200 V" sheetId="4" r:id="rId4"/>
    <sheet name="400 M" sheetId="5" r:id="rId5"/>
    <sheet name="400 V" sheetId="6" r:id="rId6"/>
    <sheet name="800 M " sheetId="7" r:id="rId7"/>
    <sheet name="800 V" sheetId="8" r:id="rId8"/>
    <sheet name="1500 M" sheetId="9" r:id="rId9"/>
    <sheet name="1500 V" sheetId="10" r:id="rId10"/>
    <sheet name="3000 M" sheetId="11" r:id="rId11"/>
    <sheet name="3000 V" sheetId="12" r:id="rId12"/>
    <sheet name="5000 M" sheetId="13" r:id="rId13"/>
    <sheet name="5000 V" sheetId="14" r:id="rId14"/>
    <sheet name="100bb M" sheetId="15" r:id="rId15"/>
    <sheet name="110bb V" sheetId="16" r:id="rId16"/>
    <sheet name="400bb M" sheetId="17" r:id="rId17"/>
    <sheet name="400bb V" sheetId="18" r:id="rId18"/>
    <sheet name="3000 kl M" sheetId="19" r:id="rId19"/>
    <sheet name="3000 kl V" sheetId="20" r:id="rId20"/>
    <sheet name="A M" sheetId="21" r:id="rId21"/>
    <sheet name="A V" sheetId="22" r:id="rId22"/>
    <sheet name="K M" sheetId="23" r:id="rId23"/>
    <sheet name="K V" sheetId="24" r:id="rId24"/>
    <sheet name="T M" sheetId="25" r:id="rId25"/>
    <sheet name="T V" sheetId="26" r:id="rId26"/>
    <sheet name="Tr M" sheetId="27" r:id="rId27"/>
    <sheet name="Tr V" sheetId="28" r:id="rId28"/>
    <sheet name="R M" sheetId="29" r:id="rId29"/>
    <sheet name="R V" sheetId="30" r:id="rId30"/>
    <sheet name="D M" sheetId="31" r:id="rId31"/>
    <sheet name="D V" sheetId="32" r:id="rId32"/>
    <sheet name="I M" sheetId="33" r:id="rId33"/>
    <sheet name="I V" sheetId="34" r:id="rId34"/>
    <sheet name="Ku M" sheetId="35" r:id="rId35"/>
    <sheet name="Ku V" sheetId="36" r:id="rId36"/>
    <sheet name="7-kove" sheetId="37" r:id="rId37"/>
    <sheet name="10-kove" sheetId="38" r:id="rId38"/>
    <sheet name="Komandiniai" sheetId="39" r:id="rId39"/>
  </sheets>
  <externalReferences>
    <externalReference r:id="rId42"/>
    <externalReference r:id="rId43"/>
  </externalReferences>
  <definedNames>
    <definedName name="Sektoriu_Tolis_V_List" localSheetId="0">#REF!</definedName>
    <definedName name="Sektoriu_Tolis_V_List" localSheetId="1">#REF!</definedName>
    <definedName name="Sektoriu_Tolis_V_List" localSheetId="14">#REF!</definedName>
    <definedName name="Sektoriu_Tolis_V_List" localSheetId="37">#REF!</definedName>
    <definedName name="Sektoriu_Tolis_V_List" localSheetId="15">#REF!</definedName>
    <definedName name="Sektoriu_Tolis_V_List" localSheetId="8">#REF!</definedName>
    <definedName name="Sektoriu_Tolis_V_List" localSheetId="9">#REF!</definedName>
    <definedName name="Sektoriu_Tolis_V_List" localSheetId="2">#REF!</definedName>
    <definedName name="Sektoriu_Tolis_V_List" localSheetId="3">#REF!</definedName>
    <definedName name="Sektoriu_Tolis_V_List" localSheetId="18">#REF!</definedName>
    <definedName name="Sektoriu_Tolis_V_List" localSheetId="19">#REF!</definedName>
    <definedName name="Sektoriu_Tolis_V_List" localSheetId="10">#REF!</definedName>
    <definedName name="Sektoriu_Tolis_V_List" localSheetId="11">#REF!</definedName>
    <definedName name="Sektoriu_Tolis_V_List" localSheetId="4">#REF!</definedName>
    <definedName name="Sektoriu_Tolis_V_List" localSheetId="5">#REF!</definedName>
    <definedName name="Sektoriu_Tolis_V_List" localSheetId="16">#REF!</definedName>
    <definedName name="Sektoriu_Tolis_V_List" localSheetId="17">#REF!</definedName>
    <definedName name="Sektoriu_Tolis_V_List" localSheetId="12">#REF!</definedName>
    <definedName name="Sektoriu_Tolis_V_List" localSheetId="13">#REF!</definedName>
    <definedName name="Sektoriu_Tolis_V_List" localSheetId="36">#REF!</definedName>
    <definedName name="Sektoriu_Tolis_V_List" localSheetId="6">#REF!</definedName>
    <definedName name="Sektoriu_Tolis_V_List" localSheetId="7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<sst xmlns="http://schemas.openxmlformats.org/spreadsheetml/2006/main" count="7188" uniqueCount="2281">
  <si>
    <t>1987-07-01</t>
  </si>
  <si>
    <t>V.Ščevinskas, V.Maleckienė</t>
  </si>
  <si>
    <t>Matulas</t>
  </si>
  <si>
    <t>1982-09-30</t>
  </si>
  <si>
    <t xml:space="preserve">Arvydas </t>
  </si>
  <si>
    <t>Menkevičius</t>
  </si>
  <si>
    <t>1992-11-27</t>
  </si>
  <si>
    <t>Puotra</t>
  </si>
  <si>
    <t>1988-09-02</t>
  </si>
  <si>
    <t>Moliušis</t>
  </si>
  <si>
    <t>1992-03-09</t>
  </si>
  <si>
    <t xml:space="preserve">Aurimas </t>
  </si>
  <si>
    <t>Botyrius</t>
  </si>
  <si>
    <t>1990-05-21</t>
  </si>
  <si>
    <t>Kūjo metimas (moterys)</t>
  </si>
  <si>
    <t>Kelečiūtė</t>
  </si>
  <si>
    <t>1987-06-08</t>
  </si>
  <si>
    <t>V.Maleckienė,R.Šimkūnas</t>
  </si>
  <si>
    <t>Venckutė</t>
  </si>
  <si>
    <t>1985-06-24</t>
  </si>
  <si>
    <t>Ščevinskaitė</t>
  </si>
  <si>
    <t>"Tauras"</t>
  </si>
  <si>
    <t>V.Ščevinskas, J.Auga</t>
  </si>
  <si>
    <t>Margarita</t>
  </si>
  <si>
    <t>Matulevičiūtė</t>
  </si>
  <si>
    <t>1992-07-10</t>
  </si>
  <si>
    <t xml:space="preserve">Jūratė </t>
  </si>
  <si>
    <t>Domeikaitė</t>
  </si>
  <si>
    <t>Šiaulytė</t>
  </si>
  <si>
    <t>1989-12-05</t>
  </si>
  <si>
    <t>K.Kozlovienė</t>
  </si>
  <si>
    <t>16,08</t>
  </si>
  <si>
    <t>41,12</t>
  </si>
  <si>
    <t>3,80</t>
  </si>
  <si>
    <t>57,50</t>
  </si>
  <si>
    <t>15,56</t>
  </si>
  <si>
    <t>33,16</t>
  </si>
  <si>
    <t>3,90</t>
  </si>
  <si>
    <t>37,47</t>
  </si>
  <si>
    <t>20,00</t>
  </si>
  <si>
    <t>33,33</t>
  </si>
  <si>
    <t>47,77</t>
  </si>
  <si>
    <t>19,22</t>
  </si>
  <si>
    <t>26,04</t>
  </si>
  <si>
    <t>36,49</t>
  </si>
  <si>
    <t>19,78</t>
  </si>
  <si>
    <t>30,47</t>
  </si>
  <si>
    <t>2,90</t>
  </si>
  <si>
    <t>37,01</t>
  </si>
  <si>
    <t>15,10</t>
  </si>
  <si>
    <t>47,87</t>
  </si>
  <si>
    <t>56,42</t>
  </si>
  <si>
    <t>16,68</t>
  </si>
  <si>
    <t>35,94</t>
  </si>
  <si>
    <t>50,32</t>
  </si>
  <si>
    <t>16,22</t>
  </si>
  <si>
    <t>35,38</t>
  </si>
  <si>
    <t>3,60</t>
  </si>
  <si>
    <t>43,57</t>
  </si>
  <si>
    <t>17,58</t>
  </si>
  <si>
    <t>32,12</t>
  </si>
  <si>
    <t>42,24</t>
  </si>
  <si>
    <t>17,42</t>
  </si>
  <si>
    <t>28,40</t>
  </si>
  <si>
    <t>D.Jankauskaitė, N.Sabaliauskienė</t>
  </si>
  <si>
    <t>A.Vilčinskienė, R.Adomaitienė</t>
  </si>
  <si>
    <t>E.Norvilas, D.Skirmantienė</t>
  </si>
  <si>
    <t>6955</t>
  </si>
  <si>
    <t>6328</t>
  </si>
  <si>
    <t>5152</t>
  </si>
  <si>
    <t>4606</t>
  </si>
  <si>
    <t>7154</t>
  </si>
  <si>
    <t>6498</t>
  </si>
  <si>
    <t>6031</t>
  </si>
  <si>
    <t>5975</t>
  </si>
  <si>
    <t>5272</t>
  </si>
  <si>
    <t>4712</t>
  </si>
  <si>
    <r>
      <t xml:space="preserve">Rutulys </t>
    </r>
    <r>
      <rPr>
        <sz val="8"/>
        <rFont val="Times New Roman"/>
        <family val="1"/>
      </rPr>
      <t>(6 kg)</t>
    </r>
  </si>
  <si>
    <r>
      <t xml:space="preserve">110bb </t>
    </r>
    <r>
      <rPr>
        <sz val="8"/>
        <rFont val="Times New Roman"/>
        <family val="1"/>
      </rPr>
      <t>(0.990-9.14)</t>
    </r>
  </si>
  <si>
    <r>
      <t xml:space="preserve">Diskas </t>
    </r>
    <r>
      <rPr>
        <sz val="8"/>
        <rFont val="Times New Roman"/>
        <family val="1"/>
      </rPr>
      <t>(1.75 kg)</t>
    </r>
  </si>
  <si>
    <t>795</t>
  </si>
  <si>
    <t>723</t>
  </si>
  <si>
    <t>+,5</t>
  </si>
  <si>
    <t>34,49</t>
  </si>
  <si>
    <t>18,24</t>
  </si>
  <si>
    <t>27,12</t>
  </si>
  <si>
    <t>38,22</t>
  </si>
  <si>
    <t>Trišuolis (vyrai)</t>
  </si>
  <si>
    <t>Dilys</t>
  </si>
  <si>
    <t>1984-03-30</t>
  </si>
  <si>
    <t>-0,5</t>
  </si>
  <si>
    <t>3,1</t>
  </si>
  <si>
    <t>Martins</t>
  </si>
  <si>
    <t>Daksa</t>
  </si>
  <si>
    <t>1990-01-23</t>
  </si>
  <si>
    <t>Titovec</t>
  </si>
  <si>
    <t>K.Šapka,V.Nekrašas</t>
  </si>
  <si>
    <t>Žygimantas</t>
  </si>
  <si>
    <t>Juška</t>
  </si>
  <si>
    <t>1988-09-19</t>
  </si>
  <si>
    <t>K.Šapka,D.Senkus</t>
  </si>
  <si>
    <t>Šuolis su kartim (vyrai)</t>
  </si>
  <si>
    <t>3.40</t>
  </si>
  <si>
    <t>3.60</t>
  </si>
  <si>
    <t>3.80</t>
  </si>
  <si>
    <t>4.00</t>
  </si>
  <si>
    <t>4.10</t>
  </si>
  <si>
    <t>4.20</t>
  </si>
  <si>
    <t>4.60</t>
  </si>
  <si>
    <t>4.80</t>
  </si>
  <si>
    <t>Birmanas</t>
  </si>
  <si>
    <t>1986-01-09</t>
  </si>
  <si>
    <t>4,60</t>
  </si>
  <si>
    <t>852</t>
  </si>
  <si>
    <t>Spitrys</t>
  </si>
  <si>
    <t>1990-08-24</t>
  </si>
  <si>
    <t>4,00</t>
  </si>
  <si>
    <t>683</t>
  </si>
  <si>
    <t>Ernestas</t>
  </si>
  <si>
    <t>Vėsa</t>
  </si>
  <si>
    <t>1989-04-24</t>
  </si>
  <si>
    <t>Zimkevičius</t>
  </si>
  <si>
    <t>1990-01-11</t>
  </si>
  <si>
    <t>627</t>
  </si>
  <si>
    <t>D.Jankauskaitė,R.Vasiliauskas</t>
  </si>
  <si>
    <t>Šnipaitis</t>
  </si>
  <si>
    <t>1989-02-20</t>
  </si>
  <si>
    <t>Vekerotas</t>
  </si>
  <si>
    <t>R.Ančlauskas</t>
  </si>
  <si>
    <t>Tadeuš</t>
  </si>
  <si>
    <t>Jarmolovič</t>
  </si>
  <si>
    <t>1986-04-17</t>
  </si>
  <si>
    <t>5:00,83</t>
  </si>
  <si>
    <t>4:58,95</t>
  </si>
  <si>
    <t>5:27,98</t>
  </si>
  <si>
    <t>5:50,54</t>
  </si>
  <si>
    <t>4:54,53</t>
  </si>
  <si>
    <t>4:25,55</t>
  </si>
  <si>
    <t>4:56,15</t>
  </si>
  <si>
    <t>4:40,66</t>
  </si>
  <si>
    <t>5:12,83</t>
  </si>
  <si>
    <t>4:59,81</t>
  </si>
  <si>
    <t>Jaunimas</t>
  </si>
  <si>
    <t>-05</t>
  </si>
  <si>
    <t>+3,0</t>
  </si>
  <si>
    <t>+2,7</t>
  </si>
  <si>
    <t>9:32,03</t>
  </si>
  <si>
    <t>1001</t>
  </si>
  <si>
    <t>1979-04-03</t>
  </si>
  <si>
    <t>9:41,48</t>
  </si>
  <si>
    <t>971</t>
  </si>
  <si>
    <t>9:51,05</t>
  </si>
  <si>
    <t>941</t>
  </si>
  <si>
    <t>9:58,48</t>
  </si>
  <si>
    <t>918</t>
  </si>
  <si>
    <t>10:40,72</t>
  </si>
  <si>
    <t>794</t>
  </si>
  <si>
    <t>12:28,09</t>
  </si>
  <si>
    <t>518</t>
  </si>
  <si>
    <t>13:23,55</t>
  </si>
  <si>
    <t>399</t>
  </si>
  <si>
    <t>13:36,00</t>
  </si>
  <si>
    <t>13:54,45</t>
  </si>
  <si>
    <t>Vieta</t>
  </si>
  <si>
    <t>Vardas</t>
  </si>
  <si>
    <t>Pavardė</t>
  </si>
  <si>
    <t>G.data</t>
  </si>
  <si>
    <t>Rez.</t>
  </si>
  <si>
    <t>Treneris</t>
  </si>
  <si>
    <t>Komanda</t>
  </si>
  <si>
    <t>1</t>
  </si>
  <si>
    <t>2</t>
  </si>
  <si>
    <t>3</t>
  </si>
  <si>
    <t>4</t>
  </si>
  <si>
    <t>Klubas</t>
  </si>
  <si>
    <t>Sp.mokykla</t>
  </si>
  <si>
    <t>Justina</t>
  </si>
  <si>
    <t>Abariūtė</t>
  </si>
  <si>
    <t>1991-02-10</t>
  </si>
  <si>
    <t>Vilnius</t>
  </si>
  <si>
    <t>Vilniaus LAM</t>
  </si>
  <si>
    <t>SK "COSMA" II</t>
  </si>
  <si>
    <t>T.Krasauskienė,D.Skirmantienė</t>
  </si>
  <si>
    <t>Karolina</t>
  </si>
  <si>
    <t>Balčiūtė</t>
  </si>
  <si>
    <t>Šiauliai</t>
  </si>
  <si>
    <t>Šiaulių LAM</t>
  </si>
  <si>
    <t>"Dinamitas"</t>
  </si>
  <si>
    <t>V.Žiedienė</t>
  </si>
  <si>
    <t>Milda</t>
  </si>
  <si>
    <t>Kulikauskaitė</t>
  </si>
  <si>
    <t>1990-10-13</t>
  </si>
  <si>
    <t>Kaunas</t>
  </si>
  <si>
    <t>SM "Viltis"</t>
  </si>
  <si>
    <t>Nemunas</t>
  </si>
  <si>
    <t>V.Streckis</t>
  </si>
  <si>
    <t>Airinė</t>
  </si>
  <si>
    <t>Palšytė</t>
  </si>
  <si>
    <t>1992-02-13</t>
  </si>
  <si>
    <t>SK "COSMA" I</t>
  </si>
  <si>
    <t>Eglė</t>
  </si>
  <si>
    <t>Poškutė</t>
  </si>
  <si>
    <t>1988-02-17</t>
  </si>
  <si>
    <t>Atletas</t>
  </si>
  <si>
    <t>A.Gavelytė</t>
  </si>
  <si>
    <t>Indrė</t>
  </si>
  <si>
    <t>Sabaliauskaitė</t>
  </si>
  <si>
    <t>V.Butkus</t>
  </si>
  <si>
    <t>Karina</t>
  </si>
  <si>
    <t>Vnukova</t>
  </si>
  <si>
    <t>1985-03-27</t>
  </si>
  <si>
    <t>1991-03-23</t>
  </si>
  <si>
    <t>1983-03-29</t>
  </si>
  <si>
    <t>5</t>
  </si>
  <si>
    <t>6</t>
  </si>
  <si>
    <t>7</t>
  </si>
  <si>
    <r>
      <t>Kaunas,</t>
    </r>
    <r>
      <rPr>
        <i/>
        <sz val="10"/>
        <rFont val="Times New Roman"/>
        <family val="1"/>
      </rPr>
      <t xml:space="preserve"> 2008-05-30</t>
    </r>
  </si>
  <si>
    <t xml:space="preserve">LIETUVOS LENGVOSIOS ATLETIKOS FEDERACIJOS TAURĖS VARŽYBOS </t>
  </si>
  <si>
    <t>Šuolis į aukštį (moterys)</t>
  </si>
  <si>
    <t>LIETUVOS LENGVOSIOS ATLETIKOS FEDERACIJOS KLUBŲ TAURĖS VARŽYBOS</t>
  </si>
  <si>
    <t>o</t>
  </si>
  <si>
    <t>x</t>
  </si>
  <si>
    <t>1,50</t>
  </si>
  <si>
    <t>1,55</t>
  </si>
  <si>
    <t>1,60</t>
  </si>
  <si>
    <t>1,65</t>
  </si>
  <si>
    <t>1,70</t>
  </si>
  <si>
    <t>1,75</t>
  </si>
  <si>
    <t>1,80</t>
  </si>
  <si>
    <t>1,84</t>
  </si>
  <si>
    <t>dns</t>
  </si>
  <si>
    <t>Kv.l.</t>
  </si>
  <si>
    <t>Taškai</t>
  </si>
  <si>
    <t>KSM</t>
  </si>
  <si>
    <t>I</t>
  </si>
  <si>
    <t>II</t>
  </si>
  <si>
    <t>T.Krasauskienė, D.Skirmantienė</t>
  </si>
  <si>
    <t>977</t>
  </si>
  <si>
    <t>870</t>
  </si>
  <si>
    <t>817</t>
  </si>
  <si>
    <t>764</t>
  </si>
  <si>
    <t>659</t>
  </si>
  <si>
    <t>Disko metimas (vyrai)</t>
  </si>
  <si>
    <t>Bandymai</t>
  </si>
  <si>
    <t>Giedrius</t>
  </si>
  <si>
    <t>Šakinis</t>
  </si>
  <si>
    <t>1987-01-13</t>
  </si>
  <si>
    <t>Skuodas</t>
  </si>
  <si>
    <t>Skuodo KKSC</t>
  </si>
  <si>
    <t>SK„Šata“</t>
  </si>
  <si>
    <t>X</t>
  </si>
  <si>
    <t>A.Jasmontas</t>
  </si>
  <si>
    <t>Mantas</t>
  </si>
  <si>
    <t>Paliokas</t>
  </si>
  <si>
    <t>1988-04-14</t>
  </si>
  <si>
    <t>"Heraklidas"</t>
  </si>
  <si>
    <t>R.Ubartas</t>
  </si>
  <si>
    <t>Pranas</t>
  </si>
  <si>
    <t>Petrauskas</t>
  </si>
  <si>
    <t>1985-12-15</t>
  </si>
  <si>
    <t>Linas</t>
  </si>
  <si>
    <t>Klimašauskas</t>
  </si>
  <si>
    <t>1989-11-03</t>
  </si>
  <si>
    <t>LAM</t>
  </si>
  <si>
    <t>"Atėnų olimpas"</t>
  </si>
  <si>
    <t>A.Mikelytė</t>
  </si>
  <si>
    <t>Juozas</t>
  </si>
  <si>
    <t>Baltušnikas</t>
  </si>
  <si>
    <t>1986-02-25</t>
  </si>
  <si>
    <t>L.Rolskis, A.Baltušnikas</t>
  </si>
  <si>
    <t>Venteris</t>
  </si>
  <si>
    <t>1988-02-21</t>
  </si>
  <si>
    <t>Pikas</t>
  </si>
  <si>
    <t>R.Kalibatas, J.Baltrušaitis</t>
  </si>
  <si>
    <t>Tomas</t>
  </si>
  <si>
    <t>Čeplevičius</t>
  </si>
  <si>
    <t>1991-05-12</t>
  </si>
  <si>
    <t>Šakiai</t>
  </si>
  <si>
    <t>Šakių SĖK</t>
  </si>
  <si>
    <t>V.Strokas</t>
  </si>
  <si>
    <t>Darius</t>
  </si>
  <si>
    <t>Šliogeris</t>
  </si>
  <si>
    <t>1990-09-06</t>
  </si>
  <si>
    <t>III</t>
  </si>
  <si>
    <t>J.Spudis</t>
  </si>
  <si>
    <t>Vidas</t>
  </si>
  <si>
    <t>Regelskis</t>
  </si>
  <si>
    <t>1982-08-28</t>
  </si>
  <si>
    <t>DNS</t>
  </si>
  <si>
    <t>Egidijus</t>
  </si>
  <si>
    <t>1987-03-27</t>
  </si>
  <si>
    <t>R. Kalibatas, P. Klastauskas</t>
  </si>
  <si>
    <t>Diskas 1,75 kg</t>
  </si>
  <si>
    <t>Eligijus</t>
  </si>
  <si>
    <t>Ruškys</t>
  </si>
  <si>
    <t>1990-12-01</t>
  </si>
  <si>
    <t>R.Kalibatas, A.Izergin</t>
  </si>
  <si>
    <t>Benas</t>
  </si>
  <si>
    <t>Švalkūnas</t>
  </si>
  <si>
    <t>1990-11-31</t>
  </si>
  <si>
    <t>Karolis</t>
  </si>
  <si>
    <t>Tvaskus</t>
  </si>
  <si>
    <t>1990-04-27</t>
  </si>
  <si>
    <t>Julius</t>
  </si>
  <si>
    <t>Jucikas</t>
  </si>
  <si>
    <t>1989-10-20</t>
  </si>
  <si>
    <t>Tautvydas</t>
  </si>
  <si>
    <t>Kieras</t>
  </si>
  <si>
    <t>1991-10-17</t>
  </si>
  <si>
    <t>Romanas</t>
  </si>
  <si>
    <t>Morozka</t>
  </si>
  <si>
    <t>1989-12-03</t>
  </si>
  <si>
    <t>R.Kalibatas,A.Izergin, M.Urmulevičius</t>
  </si>
  <si>
    <t>Disko metimas (moterys)</t>
  </si>
  <si>
    <t>Zinaida</t>
  </si>
  <si>
    <t>Sendriūtė</t>
  </si>
  <si>
    <t>1984-12-20</t>
  </si>
  <si>
    <t>SM</t>
  </si>
  <si>
    <t>Giedrė</t>
  </si>
  <si>
    <t>Aleknaitė</t>
  </si>
  <si>
    <t>1985-05-16</t>
  </si>
  <si>
    <t>LOSC</t>
  </si>
  <si>
    <t>V.Burakauskas</t>
  </si>
  <si>
    <t>Larisa</t>
  </si>
  <si>
    <t>Voroneckaja</t>
  </si>
  <si>
    <t>1983-01-12</t>
  </si>
  <si>
    <t>Sabina</t>
  </si>
  <si>
    <t>Banytė</t>
  </si>
  <si>
    <t>1988-12-05</t>
  </si>
  <si>
    <t>Palanga</t>
  </si>
  <si>
    <t>Rasa</t>
  </si>
  <si>
    <t>Rupeikaitė</t>
  </si>
  <si>
    <t>1989-07-06</t>
  </si>
  <si>
    <t>Raseiniai</t>
  </si>
  <si>
    <t>KKSC</t>
  </si>
  <si>
    <t>Z.Rajunčius</t>
  </si>
  <si>
    <t>Zita</t>
  </si>
  <si>
    <t>Satkauskaitė</t>
  </si>
  <si>
    <t>1988-04-05</t>
  </si>
  <si>
    <t>Klaipėda</t>
  </si>
  <si>
    <t>BĮ Klaipėdos m SC</t>
  </si>
  <si>
    <t xml:space="preserve">SK "Nikė" </t>
  </si>
  <si>
    <t>A.Pleskys</t>
  </si>
  <si>
    <t>Ieva</t>
  </si>
  <si>
    <t>Krivickaitė</t>
  </si>
  <si>
    <t>1989-10-31</t>
  </si>
  <si>
    <t>ŠLAM</t>
  </si>
  <si>
    <t>Beržyno žiogelis</t>
  </si>
  <si>
    <t>I.Michejeva</t>
  </si>
  <si>
    <t>Vaičiulytė</t>
  </si>
  <si>
    <t>1991-05-15</t>
  </si>
  <si>
    <t>28.36</t>
  </si>
  <si>
    <t>Miliauskaitė</t>
  </si>
  <si>
    <t>1987-02-03</t>
  </si>
  <si>
    <t>Jule</t>
  </si>
  <si>
    <t>Šablevičiūtė</t>
  </si>
  <si>
    <t>1991-02-05</t>
  </si>
  <si>
    <t>Jonava</t>
  </si>
  <si>
    <t>JKKSC</t>
  </si>
  <si>
    <t>SK "Nikė"</t>
  </si>
  <si>
    <t>V.Lebeckienė</t>
  </si>
  <si>
    <t>Ingrida</t>
  </si>
  <si>
    <t>Milkintaitė</t>
  </si>
  <si>
    <t>1987-06-26</t>
  </si>
  <si>
    <t>Kauno raj.</t>
  </si>
  <si>
    <t xml:space="preserve">Kauno raj  SM </t>
  </si>
  <si>
    <t>A.Kazlauskas</t>
  </si>
  <si>
    <t>Simona</t>
  </si>
  <si>
    <t>1992-02-18</t>
  </si>
  <si>
    <t>Telšiai</t>
  </si>
  <si>
    <t>Telšių SM</t>
  </si>
  <si>
    <t>"Žemaitija"</t>
  </si>
  <si>
    <t>O</t>
  </si>
  <si>
    <t>Z.Rupeika,P.Klastauskas</t>
  </si>
  <si>
    <t>Nevieraitė</t>
  </si>
  <si>
    <t>1987-05-08</t>
  </si>
  <si>
    <t>Alina</t>
  </si>
  <si>
    <t>Vaišvilaitė</t>
  </si>
  <si>
    <t>1986-05-15</t>
  </si>
  <si>
    <t>Rutulio stūmimas (vyrai)</t>
  </si>
  <si>
    <t>Paulius</t>
  </si>
  <si>
    <t>Luožys</t>
  </si>
  <si>
    <t>1987-09-08</t>
  </si>
  <si>
    <t>R. Kalibatas, A. Jasmontas</t>
  </si>
  <si>
    <t>Andrius</t>
  </si>
  <si>
    <t>Kulvičius</t>
  </si>
  <si>
    <t>1986-07-18</t>
  </si>
  <si>
    <t>"Viltis"</t>
  </si>
  <si>
    <t>ind.</t>
  </si>
  <si>
    <t>S.Kleiza</t>
  </si>
  <si>
    <t>Martynas</t>
  </si>
  <si>
    <t>Čiuželis</t>
  </si>
  <si>
    <t>1986-03-31</t>
  </si>
  <si>
    <t>V.R.Murašovai</t>
  </si>
  <si>
    <t>Jonas</t>
  </si>
  <si>
    <t>Rimkus</t>
  </si>
  <si>
    <t>1984-04-18</t>
  </si>
  <si>
    <t>"Šuolininkas"</t>
  </si>
  <si>
    <t>Rolandas</t>
  </si>
  <si>
    <t>Urbonas</t>
  </si>
  <si>
    <t>1972-08-11</t>
  </si>
  <si>
    <t>Vilnius-Alytus</t>
  </si>
  <si>
    <t>-</t>
  </si>
  <si>
    <t>R. Kalibatas, J. Baltrušaitis</t>
  </si>
  <si>
    <t>Dovliaš</t>
  </si>
  <si>
    <t>1988-09-23</t>
  </si>
  <si>
    <t>S.Kleiza,A.Miliauskas</t>
  </si>
  <si>
    <t>8</t>
  </si>
  <si>
    <t>Vaidas</t>
  </si>
  <si>
    <t>Meištininkas</t>
  </si>
  <si>
    <t>1985-04-03</t>
  </si>
  <si>
    <t>9</t>
  </si>
  <si>
    <t>Mindaugas</t>
  </si>
  <si>
    <t xml:space="preserve">Auga </t>
  </si>
  <si>
    <t>1987-12-02</t>
  </si>
  <si>
    <t>R. Kalibatas, J. Auga</t>
  </si>
  <si>
    <t>10</t>
  </si>
  <si>
    <t>Donatas</t>
  </si>
  <si>
    <t>Verkys</t>
  </si>
  <si>
    <t>1982-08-08</t>
  </si>
  <si>
    <t>Rutulys - 6 kg</t>
  </si>
  <si>
    <t>b.k.</t>
  </si>
  <si>
    <t>R.Kalibatas, A.Izergin, M.Urmulevičius</t>
  </si>
  <si>
    <t>Šuolis į tolį (vyrai)</t>
  </si>
  <si>
    <t>Povilas</t>
  </si>
  <si>
    <t>Mykolaitis</t>
  </si>
  <si>
    <t>1983-02-23</t>
  </si>
  <si>
    <t>R.Petruškevičius</t>
  </si>
  <si>
    <t>0,1</t>
  </si>
  <si>
    <t>Aučyna</t>
  </si>
  <si>
    <t>1989-05-07</t>
  </si>
  <si>
    <t>Vilnius-Švenčionys</t>
  </si>
  <si>
    <t>Šuolis</t>
  </si>
  <si>
    <t>K.Šapka, V.Nekrašas</t>
  </si>
  <si>
    <t>-0,2</t>
  </si>
  <si>
    <t>0,5</t>
  </si>
  <si>
    <t>0,3</t>
  </si>
  <si>
    <t>1,4</t>
  </si>
  <si>
    <t>Justinas</t>
  </si>
  <si>
    <t>Grainys</t>
  </si>
  <si>
    <t>1988-06-04</t>
  </si>
  <si>
    <t>A.Stanislovaitis</t>
  </si>
  <si>
    <t>0,0</t>
  </si>
  <si>
    <t>0,4</t>
  </si>
  <si>
    <t>-0,1</t>
  </si>
  <si>
    <t>1,6</t>
  </si>
  <si>
    <t>1,5</t>
  </si>
  <si>
    <t>Gricevičius</t>
  </si>
  <si>
    <t>1983-12-14</t>
  </si>
  <si>
    <t>0,2</t>
  </si>
  <si>
    <t>0,7</t>
  </si>
  <si>
    <t>-0,3</t>
  </si>
  <si>
    <t>Aurimas</t>
  </si>
  <si>
    <t xml:space="preserve"> Navickas</t>
  </si>
  <si>
    <t>1990-12-06</t>
  </si>
  <si>
    <t>SK„Iššūkis“</t>
  </si>
  <si>
    <t>A.Donėla</t>
  </si>
  <si>
    <t>2,0</t>
  </si>
  <si>
    <t>1,1</t>
  </si>
  <si>
    <t>3,3</t>
  </si>
  <si>
    <t>Edgaras</t>
  </si>
  <si>
    <t>Jonkus</t>
  </si>
  <si>
    <t>1987-09-27</t>
  </si>
  <si>
    <t>VOSC</t>
  </si>
  <si>
    <t>K.Šapka,A.Tolstiks</t>
  </si>
  <si>
    <t>1,2</t>
  </si>
  <si>
    <t>0,9</t>
  </si>
  <si>
    <t>Vilmantas</t>
  </si>
  <si>
    <t>Motiečius</t>
  </si>
  <si>
    <t>1989-05-30</t>
  </si>
  <si>
    <t>J.Tribė</t>
  </si>
  <si>
    <t>Edvinas</t>
  </si>
  <si>
    <t>Miceika</t>
  </si>
  <si>
    <t>1987-03-24</t>
  </si>
  <si>
    <t>V.Baronienė</t>
  </si>
  <si>
    <t>Niuniava</t>
  </si>
  <si>
    <t>1985-10-19</t>
  </si>
  <si>
    <t>A.Kiminius</t>
  </si>
  <si>
    <t>1,3</t>
  </si>
  <si>
    <t>Kęstutis</t>
  </si>
  <si>
    <t>Žukas</t>
  </si>
  <si>
    <t>1984-05-30</t>
  </si>
  <si>
    <t>2,7</t>
  </si>
  <si>
    <t>Balsys</t>
  </si>
  <si>
    <t>1989-12-16</t>
  </si>
  <si>
    <t>2,2</t>
  </si>
  <si>
    <t>Rusteikis</t>
  </si>
  <si>
    <t>1989-01-02</t>
  </si>
  <si>
    <t>0,8</t>
  </si>
  <si>
    <t>Arvydas</t>
  </si>
  <si>
    <t>Trizno</t>
  </si>
  <si>
    <t>1989-02-17</t>
  </si>
  <si>
    <t>Žilvinas</t>
  </si>
  <si>
    <t>Lasauskas</t>
  </si>
  <si>
    <t>1990-02-17</t>
  </si>
  <si>
    <t>Pasvalys</t>
  </si>
  <si>
    <t>Pasvalio SM</t>
  </si>
  <si>
    <t>SK "Lėvuo"</t>
  </si>
  <si>
    <t>E.Suveizdis</t>
  </si>
  <si>
    <t>Vitonis</t>
  </si>
  <si>
    <t>Panevėžys</t>
  </si>
  <si>
    <t>PKKSC</t>
  </si>
  <si>
    <t>Z.Gleveckienė</t>
  </si>
  <si>
    <t>1,0</t>
  </si>
  <si>
    <t>Venskevičius</t>
  </si>
  <si>
    <t>1990-05-01</t>
  </si>
  <si>
    <t>A.Dobrigienė</t>
  </si>
  <si>
    <t>0,6</t>
  </si>
  <si>
    <t>Buivydas</t>
  </si>
  <si>
    <t>1989-03-26</t>
  </si>
  <si>
    <t>Šilkauskas</t>
  </si>
  <si>
    <t>1988-04-10</t>
  </si>
  <si>
    <t>Justas</t>
  </si>
  <si>
    <t>Verslauskas</t>
  </si>
  <si>
    <t>1992-01-05</t>
  </si>
  <si>
    <t>K.Šapka</t>
  </si>
  <si>
    <t>Rutulio stūmimas (moterys)</t>
  </si>
  <si>
    <t>J.Radžius</t>
  </si>
  <si>
    <t>Virmantė</t>
  </si>
  <si>
    <t>Vaičekonytė</t>
  </si>
  <si>
    <t>1989-06-18</t>
  </si>
  <si>
    <t>Viktorija</t>
  </si>
  <si>
    <t>Žemaitytė</t>
  </si>
  <si>
    <t>1985-03-11</t>
  </si>
  <si>
    <t>A.Gavėnas</t>
  </si>
  <si>
    <t>Sandra</t>
  </si>
  <si>
    <t>Mišeikytė</t>
  </si>
  <si>
    <t>1988-01-05</t>
  </si>
  <si>
    <t>Valda</t>
  </si>
  <si>
    <t>Morkūnienė</t>
  </si>
  <si>
    <t>1962-01-26</t>
  </si>
  <si>
    <t>savarankiškai</t>
  </si>
  <si>
    <t>Dangutė</t>
  </si>
  <si>
    <t>Skėrienė</t>
  </si>
  <si>
    <t>1963-11-22</t>
  </si>
  <si>
    <t>Šviesa</t>
  </si>
  <si>
    <t>J.Auga</t>
  </si>
  <si>
    <t>Solomachina</t>
  </si>
  <si>
    <t>1991-10-11</t>
  </si>
  <si>
    <t>Živilė</t>
  </si>
  <si>
    <t>Laucytė</t>
  </si>
  <si>
    <t>1989-12-31</t>
  </si>
  <si>
    <t>Kėdainiai</t>
  </si>
  <si>
    <t>Kėdainių SM</t>
  </si>
  <si>
    <t>J.Kalvaitienė</t>
  </si>
  <si>
    <t>NM</t>
  </si>
  <si>
    <t>11</t>
  </si>
  <si>
    <t>I.Apanavičiūtė</t>
  </si>
  <si>
    <t>12</t>
  </si>
  <si>
    <t>Šuolis į tolį (moterys)</t>
  </si>
  <si>
    <t>Lina</t>
  </si>
  <si>
    <t>Andrijauskaitė</t>
  </si>
  <si>
    <t>1987-05-30</t>
  </si>
  <si>
    <t>Kondrotaitė</t>
  </si>
  <si>
    <t>1987-09-23</t>
  </si>
  <si>
    <t>-0,4</t>
  </si>
  <si>
    <t>1,9</t>
  </si>
  <si>
    <t>Asta</t>
  </si>
  <si>
    <t>Daukšaitė</t>
  </si>
  <si>
    <t>1988-04-03</t>
  </si>
  <si>
    <t>D.Maceikienė</t>
  </si>
  <si>
    <t>-1,2</t>
  </si>
  <si>
    <t>2,4</t>
  </si>
  <si>
    <t>Aistė</t>
  </si>
  <si>
    <t>Bernotaitytė</t>
  </si>
  <si>
    <t>1991-01-12</t>
  </si>
  <si>
    <t>Titanas</t>
  </si>
  <si>
    <t>N.Gedgaudienė</t>
  </si>
  <si>
    <t>1,7</t>
  </si>
  <si>
    <t>Menčinskaitė</t>
  </si>
  <si>
    <t>1989-02-06</t>
  </si>
  <si>
    <t>E.Žiupkienė</t>
  </si>
  <si>
    <t>Aušra</t>
  </si>
  <si>
    <t>Jerumbauskytė</t>
  </si>
  <si>
    <t>D.D.Senkai</t>
  </si>
  <si>
    <t>-1,4</t>
  </si>
  <si>
    <t>Inga</t>
  </si>
  <si>
    <t>Garbašauskaitė</t>
  </si>
  <si>
    <t>1991-02-03</t>
  </si>
  <si>
    <t>E.Žilys</t>
  </si>
  <si>
    <t>-0,6</t>
  </si>
  <si>
    <t>-1,1</t>
  </si>
  <si>
    <t>Aiva</t>
  </si>
  <si>
    <t>Čiesnaitė</t>
  </si>
  <si>
    <t>1992-04-04</t>
  </si>
  <si>
    <t>Daugintytė</t>
  </si>
  <si>
    <t>1989-10-04</t>
  </si>
  <si>
    <t>"Vėjas"</t>
  </si>
  <si>
    <t>D.Jankauskaitė,N.Sabaliauskienė</t>
  </si>
  <si>
    <t>-0,7</t>
  </si>
  <si>
    <t xml:space="preserve">Ieva </t>
  </si>
  <si>
    <t>Plioplytė</t>
  </si>
  <si>
    <t>1991-01-11</t>
  </si>
  <si>
    <t>Marijampolė</t>
  </si>
  <si>
    <t>MLASK</t>
  </si>
  <si>
    <t>O.Živilaitė</t>
  </si>
  <si>
    <t>2,1</t>
  </si>
  <si>
    <t>Dargytė</t>
  </si>
  <si>
    <t>1991-01-01</t>
  </si>
  <si>
    <t>Klaipėdos raj. </t>
  </si>
  <si>
    <t>SK“Ritmas“</t>
  </si>
  <si>
    <t xml:space="preserve">R.Simoneit </t>
  </si>
  <si>
    <t>Kotryna</t>
  </si>
  <si>
    <t>Kozlovskaja</t>
  </si>
  <si>
    <t>1988-07-15</t>
  </si>
  <si>
    <t>VLAM</t>
  </si>
  <si>
    <t>R. Snarskienė</t>
  </si>
  <si>
    <t>Judita</t>
  </si>
  <si>
    <t>Lenkauskaitė</t>
  </si>
  <si>
    <t>1989-11-02</t>
  </si>
  <si>
    <t>Staponkutė</t>
  </si>
  <si>
    <t>1989-04-10</t>
  </si>
  <si>
    <t>Vilnius-Pasvalys</t>
  </si>
  <si>
    <t>Šuolis į aukštį (vyrai)</t>
  </si>
  <si>
    <t>1,83</t>
  </si>
  <si>
    <t>1,88</t>
  </si>
  <si>
    <t>1,93</t>
  </si>
  <si>
    <t>1,98</t>
  </si>
  <si>
    <t>2,03</t>
  </si>
  <si>
    <t>2,08</t>
  </si>
  <si>
    <t>2,13</t>
  </si>
  <si>
    <t>2,18</t>
  </si>
  <si>
    <t>2,23</t>
  </si>
  <si>
    <t>2,27</t>
  </si>
  <si>
    <t>Nerijus</t>
  </si>
  <si>
    <t>Bužas</t>
  </si>
  <si>
    <t>1984-02-19</t>
  </si>
  <si>
    <t>1089</t>
  </si>
  <si>
    <t>A.Baranauskas,A.Gavelytė</t>
  </si>
  <si>
    <t>Raivydas</t>
  </si>
  <si>
    <t>Stanys</t>
  </si>
  <si>
    <t>991</t>
  </si>
  <si>
    <t>Rimantas</t>
  </si>
  <si>
    <t>Mėlinis</t>
  </si>
  <si>
    <t>1988-06-03</t>
  </si>
  <si>
    <t>Vilnius-Raseiniai</t>
  </si>
  <si>
    <t>943</t>
  </si>
  <si>
    <t>Baniulis</t>
  </si>
  <si>
    <t>1989-07-01</t>
  </si>
  <si>
    <t>Vilnius-Kuršėnai</t>
  </si>
  <si>
    <t>894</t>
  </si>
  <si>
    <t>K.Šapka,V.Kviklys</t>
  </si>
  <si>
    <t>Kazimir</t>
  </si>
  <si>
    <t>Narvoiš</t>
  </si>
  <si>
    <t>1986-03-04</t>
  </si>
  <si>
    <t>846</t>
  </si>
  <si>
    <t>Rytis</t>
  </si>
  <si>
    <t>Benaitis</t>
  </si>
  <si>
    <t>1990-03-14</t>
  </si>
  <si>
    <t>Vilnius-Radviliškis</t>
  </si>
  <si>
    <t>Rudis</t>
  </si>
  <si>
    <t>1990-07-13</t>
  </si>
  <si>
    <t>Mišeikis</t>
  </si>
  <si>
    <t>1989-07-08</t>
  </si>
  <si>
    <t>Mantvydas</t>
  </si>
  <si>
    <t>Ambraziejus</t>
  </si>
  <si>
    <t>1986-02-16</t>
  </si>
  <si>
    <t xml:space="preserve">Vilniaus r. </t>
  </si>
  <si>
    <t>Juodšilių SK</t>
  </si>
  <si>
    <t>K.Šapka,O.Živilaitė</t>
  </si>
  <si>
    <t>Valdemar</t>
  </si>
  <si>
    <t>1989-04-26</t>
  </si>
  <si>
    <t>Marius</t>
  </si>
  <si>
    <t>Ruočka</t>
  </si>
  <si>
    <t>1990-03-12</t>
  </si>
  <si>
    <t>751</t>
  </si>
  <si>
    <t>Antanavičius</t>
  </si>
  <si>
    <t>1988-09-07</t>
  </si>
  <si>
    <t>Vilnius-Rokiškis</t>
  </si>
  <si>
    <t>K.Šapka,R.Gaidys</t>
  </si>
  <si>
    <t>1986-06-10</t>
  </si>
  <si>
    <t>K.Šapka,V.Venckus</t>
  </si>
  <si>
    <t>100 m bėgimas</t>
  </si>
  <si>
    <t>(moterys)</t>
  </si>
  <si>
    <t>Finalas A</t>
  </si>
  <si>
    <t>Gim.data</t>
  </si>
  <si>
    <t>Sporto mokykla</t>
  </si>
  <si>
    <t>Rez.par.b.</t>
  </si>
  <si>
    <t>Vėjas</t>
  </si>
  <si>
    <t xml:space="preserve">Rez.fin </t>
  </si>
  <si>
    <t>Vėjas f.</t>
  </si>
  <si>
    <t>Grinčikaitė</t>
  </si>
  <si>
    <t>1987-05-03</t>
  </si>
  <si>
    <t>11,46</t>
  </si>
  <si>
    <t>+1,6</t>
  </si>
  <si>
    <t>11,35</t>
  </si>
  <si>
    <t>+0,6</t>
  </si>
  <si>
    <t>1136</t>
  </si>
  <si>
    <t>E.Norvilas</t>
  </si>
  <si>
    <t>Audra</t>
  </si>
  <si>
    <t>Dagelytė</t>
  </si>
  <si>
    <t>1981-03-26</t>
  </si>
  <si>
    <t>11,53</t>
  </si>
  <si>
    <t>11,47</t>
  </si>
  <si>
    <t>1115</t>
  </si>
  <si>
    <t>Edita</t>
  </si>
  <si>
    <t>Lingytė</t>
  </si>
  <si>
    <t>1980-01-17</t>
  </si>
  <si>
    <t>12,01</t>
  </si>
  <si>
    <t>11,72</t>
  </si>
  <si>
    <t>1073</t>
  </si>
  <si>
    <t xml:space="preserve">Ernesta </t>
  </si>
  <si>
    <t>Karaškienė</t>
  </si>
  <si>
    <t>1979-03-06</t>
  </si>
  <si>
    <t>11,95</t>
  </si>
  <si>
    <t>11,97</t>
  </si>
  <si>
    <t>1034</t>
  </si>
  <si>
    <t>V.Streckis, V.V.Mikalauskai</t>
  </si>
  <si>
    <t>Sonata</t>
  </si>
  <si>
    <t>Tamošaitytė</t>
  </si>
  <si>
    <t>1987-06-28</t>
  </si>
  <si>
    <t>12,00</t>
  </si>
  <si>
    <t>1031</t>
  </si>
  <si>
    <t>Natalija</t>
  </si>
  <si>
    <t>Valetova</t>
  </si>
  <si>
    <t>1989-01-06</t>
  </si>
  <si>
    <t>12,24</t>
  </si>
  <si>
    <t>12,25</t>
  </si>
  <si>
    <t>987</t>
  </si>
  <si>
    <t>D.Skirmantienė,T.Krasauskienė</t>
  </si>
  <si>
    <t>Silvija</t>
  </si>
  <si>
    <t>Peseckaitė</t>
  </si>
  <si>
    <t>1988-04-07</t>
  </si>
  <si>
    <t>12,39</t>
  </si>
  <si>
    <t>12,33</t>
  </si>
  <si>
    <t>973</t>
  </si>
  <si>
    <t>A.Stanislovaitis, K.Mačėnas</t>
  </si>
  <si>
    <t>Eva</t>
  </si>
  <si>
    <t>Misiūnaitė</t>
  </si>
  <si>
    <t>1991-12-04</t>
  </si>
  <si>
    <t>12,51</t>
  </si>
  <si>
    <t>12,49</t>
  </si>
  <si>
    <t>947</t>
  </si>
  <si>
    <t>Finalas B</t>
  </si>
  <si>
    <t>Inesa</t>
  </si>
  <si>
    <t>Rimkevičiūtė</t>
  </si>
  <si>
    <t>1985-10-29</t>
  </si>
  <si>
    <t>12,56</t>
  </si>
  <si>
    <t>12,34</t>
  </si>
  <si>
    <t>+1,1</t>
  </si>
  <si>
    <t>Bubulytė</t>
  </si>
  <si>
    <t>1986-07-01</t>
  </si>
  <si>
    <t>12,69</t>
  </si>
  <si>
    <t>12,43</t>
  </si>
  <si>
    <t>Pileckaitė</t>
  </si>
  <si>
    <t>12,74</t>
  </si>
  <si>
    <t>M.Pocius</t>
  </si>
  <si>
    <t>Rimkutė</t>
  </si>
  <si>
    <t>1990-12-05</t>
  </si>
  <si>
    <t>12,97</t>
  </si>
  <si>
    <t>12,92</t>
  </si>
  <si>
    <t>V.Datenis</t>
  </si>
  <si>
    <t>Monika</t>
  </si>
  <si>
    <t>Dapkutė</t>
  </si>
  <si>
    <t>1990-06-21</t>
  </si>
  <si>
    <t>13,86</t>
  </si>
  <si>
    <t>13,58</t>
  </si>
  <si>
    <t>Barzdaitė</t>
  </si>
  <si>
    <t>1989-08-26</t>
  </si>
  <si>
    <t>13,72</t>
  </si>
  <si>
    <t>13,65</t>
  </si>
  <si>
    <t>Agnė</t>
  </si>
  <si>
    <t>Čėsnaitė</t>
  </si>
  <si>
    <t>1990-07-09</t>
  </si>
  <si>
    <t>13,74</t>
  </si>
  <si>
    <t>13,71</t>
  </si>
  <si>
    <t>V.Komisaraitis</t>
  </si>
  <si>
    <t>Vaida</t>
  </si>
  <si>
    <t xml:space="preserve">Akelytė </t>
  </si>
  <si>
    <t>Prienai</t>
  </si>
  <si>
    <t>Prienų "Vėjas"</t>
  </si>
  <si>
    <t>13,87</t>
  </si>
  <si>
    <t>E.Visockas</t>
  </si>
  <si>
    <t> Erika</t>
  </si>
  <si>
    <t>Maleckaitė</t>
  </si>
  <si>
    <t>1989-08-21</t>
  </si>
  <si>
    <t>13,91</t>
  </si>
  <si>
    <t>D.Šklėriūtė</t>
  </si>
  <si>
    <t>Bareikytė</t>
  </si>
  <si>
    <t>1988-05-24</t>
  </si>
  <si>
    <t>KTU</t>
  </si>
  <si>
    <t>BMK</t>
  </si>
  <si>
    <t>14,42</t>
  </si>
  <si>
    <t>V.Ramonaitis</t>
  </si>
  <si>
    <t>Neringa</t>
  </si>
  <si>
    <t xml:space="preserve">Mozūraitytė </t>
  </si>
  <si>
    <t>1990-10-19</t>
  </si>
  <si>
    <t>14,65</t>
  </si>
  <si>
    <t>(vyrai)</t>
  </si>
  <si>
    <t>1 lapas iš 2</t>
  </si>
  <si>
    <t>Rez.fin A</t>
  </si>
  <si>
    <t>Adomavičius</t>
  </si>
  <si>
    <t>1985-07-02</t>
  </si>
  <si>
    <t>10,50</t>
  </si>
  <si>
    <t>+1,5</t>
  </si>
  <si>
    <t>10,55</t>
  </si>
  <si>
    <t>+1,2</t>
  </si>
  <si>
    <t>1038</t>
  </si>
  <si>
    <t>A.Stanislovaitis, N.Sabaliauskienė</t>
  </si>
  <si>
    <t>Jurgilas</t>
  </si>
  <si>
    <t>1988-09-05</t>
  </si>
  <si>
    <t>10,54</t>
  </si>
  <si>
    <t>10,56</t>
  </si>
  <si>
    <t>1024</t>
  </si>
  <si>
    <t>A.Stanislovaitis, A.Miliauskas</t>
  </si>
  <si>
    <t>Sakalauskas</t>
  </si>
  <si>
    <t>1987-06-27</t>
  </si>
  <si>
    <t>Kaunas-Alytus</t>
  </si>
  <si>
    <t>10,60</t>
  </si>
  <si>
    <t>+1,3</t>
  </si>
  <si>
    <t>1017</t>
  </si>
  <si>
    <t>A.Stanislovaitis, V.Šmidtas</t>
  </si>
  <si>
    <t>Ričiardas</t>
  </si>
  <si>
    <t>Reimaris</t>
  </si>
  <si>
    <t>1986-04-02</t>
  </si>
  <si>
    <t>10,95</t>
  </si>
  <si>
    <t>10,99</t>
  </si>
  <si>
    <t>890</t>
  </si>
  <si>
    <t>Ruslanas</t>
  </si>
  <si>
    <t>Fakejevas</t>
  </si>
  <si>
    <t>1988-06-14</t>
  </si>
  <si>
    <t>+0,9</t>
  </si>
  <si>
    <t>878</t>
  </si>
  <si>
    <t>Rokas</t>
  </si>
  <si>
    <t>Mažeika</t>
  </si>
  <si>
    <t>1989-07-19</t>
  </si>
  <si>
    <t>Alytus</t>
  </si>
  <si>
    <t>SRC</t>
  </si>
  <si>
    <t>11,06</t>
  </si>
  <si>
    <t>11,05</t>
  </si>
  <si>
    <t>859</t>
  </si>
  <si>
    <t>V.Šmidtas, A.Naruševičius</t>
  </si>
  <si>
    <t>Vladas</t>
  </si>
  <si>
    <t>Alsys</t>
  </si>
  <si>
    <t>1990-10-15</t>
  </si>
  <si>
    <t>11,02</t>
  </si>
  <si>
    <t>868</t>
  </si>
  <si>
    <t>Domas</t>
  </si>
  <si>
    <t>Janulionis</t>
  </si>
  <si>
    <t>1986-03-21</t>
  </si>
  <si>
    <t>11,07</t>
  </si>
  <si>
    <t>+0,2</t>
  </si>
  <si>
    <t>12,58</t>
  </si>
  <si>
    <t>853</t>
  </si>
  <si>
    <t>J.Armonienė, R.Snarskienė</t>
  </si>
  <si>
    <t>Rez.fin</t>
  </si>
  <si>
    <t>Ramūnas</t>
  </si>
  <si>
    <t>Simanavičius</t>
  </si>
  <si>
    <t>1991-06-12</t>
  </si>
  <si>
    <t>11,10</t>
  </si>
  <si>
    <t>+2,1</t>
  </si>
  <si>
    <t>V.Šmidtas</t>
  </si>
  <si>
    <t>Reklys</t>
  </si>
  <si>
    <t>1990-08-19</t>
  </si>
  <si>
    <t>11,11</t>
  </si>
  <si>
    <t>Aivaras</t>
  </si>
  <si>
    <t>Pranckevičius</t>
  </si>
  <si>
    <t>1989-07-12</t>
  </si>
  <si>
    <t>11,22</t>
  </si>
  <si>
    <t>11,15</t>
  </si>
  <si>
    <t>Vytautas</t>
  </si>
  <si>
    <t>Balkūnas</t>
  </si>
  <si>
    <t>1987-05-23</t>
  </si>
  <si>
    <t>A.Stanislovaitis,V.Rasiukevičienė</t>
  </si>
  <si>
    <t>Martas</t>
  </si>
  <si>
    <t>Skrabulis</t>
  </si>
  <si>
    <t>1989-09-18</t>
  </si>
  <si>
    <t>11,13</t>
  </si>
  <si>
    <t>11,17</t>
  </si>
  <si>
    <t>D.Skirmantienė,E.Norvilas</t>
  </si>
  <si>
    <t>Gimberis</t>
  </si>
  <si>
    <t>1986-03-16</t>
  </si>
  <si>
    <t>11,20</t>
  </si>
  <si>
    <t>11,23</t>
  </si>
  <si>
    <t>Augustas</t>
  </si>
  <si>
    <t>Četkauskas</t>
  </si>
  <si>
    <t>1985-08-31</t>
  </si>
  <si>
    <t>"Vilniaus Baltai"</t>
  </si>
  <si>
    <t>11,31</t>
  </si>
  <si>
    <t>11,28</t>
  </si>
  <si>
    <t>V.Sabaliauskas</t>
  </si>
  <si>
    <t>Jurgis</t>
  </si>
  <si>
    <t>Radauskas</t>
  </si>
  <si>
    <t>1991-06-01</t>
  </si>
  <si>
    <t>11,27</t>
  </si>
  <si>
    <t>Kostas</t>
  </si>
  <si>
    <t>1992-08-04</t>
  </si>
  <si>
    <t>11,32</t>
  </si>
  <si>
    <t>Rimvydas</t>
  </si>
  <si>
    <t>Leščevičius</t>
  </si>
  <si>
    <t>1990-06-12</t>
  </si>
  <si>
    <t>11,39</t>
  </si>
  <si>
    <t>A. Ulinskas</t>
  </si>
  <si>
    <t>Rauktys</t>
  </si>
  <si>
    <t>1983-09-05</t>
  </si>
  <si>
    <t>11,41</t>
  </si>
  <si>
    <t>Tadas</t>
  </si>
  <si>
    <t>Petraitis</t>
  </si>
  <si>
    <t>1990-04-14</t>
  </si>
  <si>
    <t>11,49</t>
  </si>
  <si>
    <t>Virbickas</t>
  </si>
  <si>
    <t>1986-05-29</t>
  </si>
  <si>
    <t>11,51</t>
  </si>
  <si>
    <t>A.Stanislovaitis, A.Mieliauskas</t>
  </si>
  <si>
    <t>Jagelavičius</t>
  </si>
  <si>
    <t>1987-08-08</t>
  </si>
  <si>
    <t>11,54</t>
  </si>
  <si>
    <t>Daumantas</t>
  </si>
  <si>
    <t>Lankas</t>
  </si>
  <si>
    <t>1992-01-03</t>
  </si>
  <si>
    <t>Vilnius-Elektrėnai</t>
  </si>
  <si>
    <t>11,55</t>
  </si>
  <si>
    <t>K.Šapka,R.Voronkova</t>
  </si>
  <si>
    <t>Januševičius</t>
  </si>
  <si>
    <t>1988-09-30</t>
  </si>
  <si>
    <t>11,57</t>
  </si>
  <si>
    <t>A.Stanislovaitis, A.Macevičius</t>
  </si>
  <si>
    <t>2 lapas iš 2</t>
  </si>
  <si>
    <t>Kaškonas</t>
  </si>
  <si>
    <t>1988-07-13</t>
  </si>
  <si>
    <t>11,61</t>
  </si>
  <si>
    <t>Eigirdas</t>
  </si>
  <si>
    <t>1987-03-15</t>
  </si>
  <si>
    <t>LKKA</t>
  </si>
  <si>
    <t>11,63</t>
  </si>
  <si>
    <t>V.Šilinskas, E.Suveizdis</t>
  </si>
  <si>
    <t>Čižauskas</t>
  </si>
  <si>
    <t>1988-03-10</t>
  </si>
  <si>
    <t>Sakalas</t>
  </si>
  <si>
    <t>1991-04-28</t>
  </si>
  <si>
    <t>Švenčionys</t>
  </si>
  <si>
    <t>Švenčionių PUC</t>
  </si>
  <si>
    <t>"Aitvaras"</t>
  </si>
  <si>
    <t>11,65</t>
  </si>
  <si>
    <t>V.Nekrašas</t>
  </si>
  <si>
    <t>Henrikas</t>
  </si>
  <si>
    <t>Gulbinovič</t>
  </si>
  <si>
    <t>1962-04-24</t>
  </si>
  <si>
    <t>11,68</t>
  </si>
  <si>
    <t>A. Izergin</t>
  </si>
  <si>
    <t>Kasperavičius</t>
  </si>
  <si>
    <t>1986-01-28</t>
  </si>
  <si>
    <t>11,70</t>
  </si>
  <si>
    <t>Gasparka</t>
  </si>
  <si>
    <t>1990-06-24</t>
  </si>
  <si>
    <t>11,71</t>
  </si>
  <si>
    <t>Ignas</t>
  </si>
  <si>
    <t>Kizelevičius</t>
  </si>
  <si>
    <t>1990-08-08</t>
  </si>
  <si>
    <t>Mitrikevičius</t>
  </si>
  <si>
    <t>1992-04-17</t>
  </si>
  <si>
    <t>"Šilainiai"</t>
  </si>
  <si>
    <t>11,75</t>
  </si>
  <si>
    <t>G. Šerėnienė</t>
  </si>
  <si>
    <t>Martikonis</t>
  </si>
  <si>
    <t>1990-02-20</t>
  </si>
  <si>
    <t>11,88</t>
  </si>
  <si>
    <t>Vilius</t>
  </si>
  <si>
    <t>Žilinskas</t>
  </si>
  <si>
    <t>1990-05-15</t>
  </si>
  <si>
    <t>"Gintarinė jūrmylė"</t>
  </si>
  <si>
    <t>11,99</t>
  </si>
  <si>
    <t>M.Tumėnas,L.Bružas</t>
  </si>
  <si>
    <t>Šliužas</t>
  </si>
  <si>
    <t>Žiežmariai</t>
  </si>
  <si>
    <t>"Kertus"</t>
  </si>
  <si>
    <t>12,04</t>
  </si>
  <si>
    <t>A.Kavaliauskas</t>
  </si>
  <si>
    <t>Kairaitis</t>
  </si>
  <si>
    <t>1989-01-31</t>
  </si>
  <si>
    <t>12,40</t>
  </si>
  <si>
    <t>Z.Zenkevičius</t>
  </si>
  <si>
    <t>LIETUVOS LENGVOSIOS ATLETIKOS FEDERACIJOSKLUBŲ TAURĖS VARŽYBOS</t>
  </si>
  <si>
    <t>100 m barjerinis bėgimas</t>
  </si>
  <si>
    <t>Rez.fin.</t>
  </si>
  <si>
    <t>13,90</t>
  </si>
  <si>
    <t>13,73</t>
  </si>
  <si>
    <t>+1,0</t>
  </si>
  <si>
    <t>1063</t>
  </si>
  <si>
    <t>Laura</t>
  </si>
  <si>
    <t>Ušanovaitė</t>
  </si>
  <si>
    <t>1988-05-18</t>
  </si>
  <si>
    <t>Piramidė</t>
  </si>
  <si>
    <t>15,00</t>
  </si>
  <si>
    <t>15,32</t>
  </si>
  <si>
    <t>916</t>
  </si>
  <si>
    <t>J.Baikštienė</t>
  </si>
  <si>
    <t>Svetickaitė</t>
  </si>
  <si>
    <t>1989-10-30</t>
  </si>
  <si>
    <t>15,94</t>
  </si>
  <si>
    <t>16,04</t>
  </si>
  <si>
    <t>814</t>
  </si>
  <si>
    <t>Maneikytė</t>
  </si>
  <si>
    <t>1988-03-31</t>
  </si>
  <si>
    <t>16,00</t>
  </si>
  <si>
    <t>16,15</t>
  </si>
  <si>
    <t>807</t>
  </si>
  <si>
    <t>LIETUVOS LENGVOSIOS ATLETIKOS FEDERACIJOS SPORTO KLUBŲ TAURĖS VARŽYBOS</t>
  </si>
  <si>
    <t>110 m barjerinis bėgimas</t>
  </si>
  <si>
    <t>Evaldas</t>
  </si>
  <si>
    <t>Pranckus</t>
  </si>
  <si>
    <t>1988-11-05</t>
  </si>
  <si>
    <t>15,05</t>
  </si>
  <si>
    <t>+3,1</t>
  </si>
  <si>
    <t>14,84</t>
  </si>
  <si>
    <t>923</t>
  </si>
  <si>
    <t>D.Pranckuvienė</t>
  </si>
  <si>
    <t>Artūras</t>
  </si>
  <si>
    <t>Janauskas</t>
  </si>
  <si>
    <t>1987-07-25</t>
  </si>
  <si>
    <t>15,08</t>
  </si>
  <si>
    <t>896</t>
  </si>
  <si>
    <t>E.Norvilas, D.Pranckuvienė</t>
  </si>
  <si>
    <t>1984-06-04</t>
  </si>
  <si>
    <t>15,14</t>
  </si>
  <si>
    <t>15,18</t>
  </si>
  <si>
    <t>874</t>
  </si>
  <si>
    <t>Deividas</t>
  </si>
  <si>
    <t>Balčius</t>
  </si>
  <si>
    <t>1989-10-24</t>
  </si>
  <si>
    <t>15,58</t>
  </si>
  <si>
    <t>15,62</t>
  </si>
  <si>
    <t>804</t>
  </si>
  <si>
    <t>Gecevičius</t>
  </si>
  <si>
    <t>1987-03-08</t>
  </si>
  <si>
    <t>15,49</t>
  </si>
  <si>
    <t>15,75</t>
  </si>
  <si>
    <t>818</t>
  </si>
  <si>
    <t>V.Žurnia</t>
  </si>
  <si>
    <t>Viktoras</t>
  </si>
  <si>
    <t>Gusarovas</t>
  </si>
  <si>
    <t>1989-04-20</t>
  </si>
  <si>
    <t>16,58</t>
  </si>
  <si>
    <t>16,33</t>
  </si>
  <si>
    <t>693</t>
  </si>
  <si>
    <t>400 m bėgimas</t>
  </si>
  <si>
    <t>Rezultatas</t>
  </si>
  <si>
    <t>Balčiūnaitė</t>
  </si>
  <si>
    <t>1988-10-31</t>
  </si>
  <si>
    <t>53,99</t>
  </si>
  <si>
    <t>1068</t>
  </si>
  <si>
    <t>A.Kitanov</t>
  </si>
  <si>
    <t>Orlauskaitė</t>
  </si>
  <si>
    <t>1988-02-18</t>
  </si>
  <si>
    <t>54,42</t>
  </si>
  <si>
    <t>1054</t>
  </si>
  <si>
    <t>Jekaterina</t>
  </si>
  <si>
    <t>Šakovič</t>
  </si>
  <si>
    <t>1981-07-18</t>
  </si>
  <si>
    <t>Vilnius,Pagėgiai</t>
  </si>
  <si>
    <t>55,07</t>
  </si>
  <si>
    <t>Aina</t>
  </si>
  <si>
    <t>Valatkevičiūtė</t>
  </si>
  <si>
    <t>1984-11-01</t>
  </si>
  <si>
    <t>55,88</t>
  </si>
  <si>
    <t>1008</t>
  </si>
  <si>
    <t>P.Žukienė,L.Juchnevičienė</t>
  </si>
  <si>
    <t>Piliušina</t>
  </si>
  <si>
    <t>1990-10-22</t>
  </si>
  <si>
    <t>57,37</t>
  </si>
  <si>
    <t>962</t>
  </si>
  <si>
    <t>R.J.Beržinskai, M.Krakys</t>
  </si>
  <si>
    <t>Sarapinaitė</t>
  </si>
  <si>
    <t>1988-07-05</t>
  </si>
  <si>
    <t>57,77</t>
  </si>
  <si>
    <t>949</t>
  </si>
  <si>
    <t>Andželika</t>
  </si>
  <si>
    <t>Bobrova</t>
  </si>
  <si>
    <t>1992-06-05</t>
  </si>
  <si>
    <t>Vyturys</t>
  </si>
  <si>
    <t>58,34</t>
  </si>
  <si>
    <t>932</t>
  </si>
  <si>
    <t>A.Bobrova</t>
  </si>
  <si>
    <t>Kristina</t>
  </si>
  <si>
    <t>Jasinskaitė</t>
  </si>
  <si>
    <t>1990-04-13</t>
  </si>
  <si>
    <t>58,37</t>
  </si>
  <si>
    <t>931</t>
  </si>
  <si>
    <t>Greta</t>
  </si>
  <si>
    <t>Gaudinskaitė</t>
  </si>
  <si>
    <t>1991-01-02</t>
  </si>
  <si>
    <t>59,46</t>
  </si>
  <si>
    <t>L.Juchnevičienė,P.Žukienė</t>
  </si>
  <si>
    <t>Odeta</t>
  </si>
  <si>
    <t>1989-03-13</t>
  </si>
  <si>
    <t>59,92</t>
  </si>
  <si>
    <t>V.Šmidtas, V.Kučinskas</t>
  </si>
  <si>
    <t xml:space="preserve">Nora </t>
  </si>
  <si>
    <t>Šliževičiūtė</t>
  </si>
  <si>
    <t>1987-12-08</t>
  </si>
  <si>
    <t>1:00,08</t>
  </si>
  <si>
    <t>Malkevičiūtė</t>
  </si>
  <si>
    <t>1990-11-15</t>
  </si>
  <si>
    <t>1:00,34</t>
  </si>
  <si>
    <t>Silvestra</t>
  </si>
  <si>
    <t>Malinauskaitė</t>
  </si>
  <si>
    <t>1990-03-21</t>
  </si>
  <si>
    <t>1:00,51</t>
  </si>
  <si>
    <t>O.Šegždienė</t>
  </si>
  <si>
    <t>Joana</t>
  </si>
  <si>
    <t>Žiogevičiūtė</t>
  </si>
  <si>
    <t>1990-12-10</t>
  </si>
  <si>
    <t>1:00,52</t>
  </si>
  <si>
    <t>Abramavičiūtė</t>
  </si>
  <si>
    <t>1991-08-02</t>
  </si>
  <si>
    <t>1:01,89</t>
  </si>
  <si>
    <t>Godvišaitė</t>
  </si>
  <si>
    <t>1990-01-06</t>
  </si>
  <si>
    <t>1:02,25</t>
  </si>
  <si>
    <t>V.Streckis, A.Starkevičius</t>
  </si>
  <si>
    <t>Anastasija</t>
  </si>
  <si>
    <t>Pydyk</t>
  </si>
  <si>
    <t>1989-04-30</t>
  </si>
  <si>
    <t>1:02,81</t>
  </si>
  <si>
    <t>Žekonytė</t>
  </si>
  <si>
    <t>1989-02-13</t>
  </si>
  <si>
    <t>"Daisotra"</t>
  </si>
  <si>
    <t>1:03,13</t>
  </si>
  <si>
    <t>A.Kitanov, R.Podolskis</t>
  </si>
  <si>
    <t>Sadauskaitė</t>
  </si>
  <si>
    <t>1990-03-17</t>
  </si>
  <si>
    <t>1:03,65</t>
  </si>
  <si>
    <t>Toma</t>
  </si>
  <si>
    <t>Žilytė</t>
  </si>
  <si>
    <t>1988-07-11</t>
  </si>
  <si>
    <t>1:03,87</t>
  </si>
  <si>
    <t>A.Buliuolis</t>
  </si>
  <si>
    <t>Angelė</t>
  </si>
  <si>
    <t>Podlipskaitė</t>
  </si>
  <si>
    <t>1990-05-05</t>
  </si>
  <si>
    <t>1:05,70</t>
  </si>
  <si>
    <t>R.Turla</t>
  </si>
  <si>
    <t>Riškutė</t>
  </si>
  <si>
    <t>1992-11-23</t>
  </si>
  <si>
    <t>1:07,05</t>
  </si>
  <si>
    <t>Oksana</t>
  </si>
  <si>
    <t>Čiševič</t>
  </si>
  <si>
    <t>1990-08-01</t>
  </si>
  <si>
    <t>1:09,37</t>
  </si>
  <si>
    <t>Rūta</t>
  </si>
  <si>
    <t>Stonkutė</t>
  </si>
  <si>
    <t>1990-11-04</t>
  </si>
  <si>
    <t>1:09,56</t>
  </si>
  <si>
    <t>Žaneta</t>
  </si>
  <si>
    <t>Kolesnikienė</t>
  </si>
  <si>
    <t>1975-05-11</t>
  </si>
  <si>
    <t>"Santaka"</t>
  </si>
  <si>
    <t>A.Šimkus</t>
  </si>
  <si>
    <t>Riaukaitė</t>
  </si>
  <si>
    <t>1981-05-29</t>
  </si>
  <si>
    <t>Akvilė</t>
  </si>
  <si>
    <t>Ališauskaitė</t>
  </si>
  <si>
    <t>1983-03-26</t>
  </si>
  <si>
    <t>Indenauskaitė</t>
  </si>
  <si>
    <t>1989-02-08</t>
  </si>
  <si>
    <t>LIETUVOS LENGVOSIOS ATLETIKOS FEDERACIJOS  KLUBŲ TAURĖS VARŽYBOS</t>
  </si>
  <si>
    <t>Vitalij</t>
  </si>
  <si>
    <t>Kozlov</t>
  </si>
  <si>
    <t>1987-03-05</t>
  </si>
  <si>
    <t>47,55</t>
  </si>
  <si>
    <t>P.Žukienė</t>
  </si>
  <si>
    <t>Norbutas</t>
  </si>
  <si>
    <t>1976-08-24</t>
  </si>
  <si>
    <t>Šiauliai,Kelmė</t>
  </si>
  <si>
    <t>BK Stadija</t>
  </si>
  <si>
    <t>48,83</t>
  </si>
  <si>
    <t>P.D.Šaučikovai, P.Sabaitis</t>
  </si>
  <si>
    <t>Bružas</t>
  </si>
  <si>
    <t>1982-06-29</t>
  </si>
  <si>
    <t>48,90</t>
  </si>
  <si>
    <t>945</t>
  </si>
  <si>
    <t>M.Tumėnas</t>
  </si>
  <si>
    <t>Raidas</t>
  </si>
  <si>
    <t>Jankauskas</t>
  </si>
  <si>
    <t>1986-11-18</t>
  </si>
  <si>
    <t>49,12</t>
  </si>
  <si>
    <t>Audrius</t>
  </si>
  <si>
    <t>Šimkevičius</t>
  </si>
  <si>
    <t>1985-11-13</t>
  </si>
  <si>
    <t>49,51</t>
  </si>
  <si>
    <t>910</t>
  </si>
  <si>
    <t>A.Stanislovaitis, A.Kazlauskas</t>
  </si>
  <si>
    <t>Švėgžda</t>
  </si>
  <si>
    <t>1988-07-29</t>
  </si>
  <si>
    <t>49,59</t>
  </si>
  <si>
    <t>906</t>
  </si>
  <si>
    <t>D. Šaučikovas</t>
  </si>
  <si>
    <t>1989-05-03</t>
  </si>
  <si>
    <t>50,14</t>
  </si>
  <si>
    <t>875</t>
  </si>
  <si>
    <t>R.J.Beržinskai</t>
  </si>
  <si>
    <t>Saliamonas</t>
  </si>
  <si>
    <t>1987-07-16</t>
  </si>
  <si>
    <t>50,24</t>
  </si>
  <si>
    <t>Milšinas</t>
  </si>
  <si>
    <t>1990-05-07</t>
  </si>
  <si>
    <t>50,74</t>
  </si>
  <si>
    <t>Smilgys</t>
  </si>
  <si>
    <t>1985-06-13</t>
  </si>
  <si>
    <t>50,87</t>
  </si>
  <si>
    <t>V.Šilinskas,K.Mačėnas</t>
  </si>
  <si>
    <t>Roman</t>
  </si>
  <si>
    <t>Demenkov</t>
  </si>
  <si>
    <t>1991-02-13</t>
  </si>
  <si>
    <t>51,12</t>
  </si>
  <si>
    <t>M.Krakys</t>
  </si>
  <si>
    <t>Rafanavičius</t>
  </si>
  <si>
    <t>1990-01-12</t>
  </si>
  <si>
    <t>51,25</t>
  </si>
  <si>
    <t>Gražvydas</t>
  </si>
  <si>
    <t>51,44</t>
  </si>
  <si>
    <t>Bindokas</t>
  </si>
  <si>
    <t>1990-07-20</t>
  </si>
  <si>
    <t>51,67</t>
  </si>
  <si>
    <t>R.Bindokienė</t>
  </si>
  <si>
    <t>Gorlukovič</t>
  </si>
  <si>
    <t>1983-10-17</t>
  </si>
  <si>
    <t>Interwalk</t>
  </si>
  <si>
    <t>51,74</t>
  </si>
  <si>
    <t>I.Jefimova</t>
  </si>
  <si>
    <t>Erikas</t>
  </si>
  <si>
    <t>Oportovskij</t>
  </si>
  <si>
    <t>52,05</t>
  </si>
  <si>
    <t>Jegor</t>
  </si>
  <si>
    <t>Fokin</t>
  </si>
  <si>
    <t>1990-06-02</t>
  </si>
  <si>
    <t>52,12</t>
  </si>
  <si>
    <t>Petkevičius</t>
  </si>
  <si>
    <t>1985-03-06</t>
  </si>
  <si>
    <t>52,34</t>
  </si>
  <si>
    <t>Budvytis</t>
  </si>
  <si>
    <t>1990-10-14</t>
  </si>
  <si>
    <t>52,42</t>
  </si>
  <si>
    <t>Žymantas</t>
  </si>
  <si>
    <t>Ulbikas</t>
  </si>
  <si>
    <t>1987-12-07</t>
  </si>
  <si>
    <t>52,74</t>
  </si>
  <si>
    <t>V.Šilinskas, A.Dobregienė</t>
  </si>
  <si>
    <t>Milašius</t>
  </si>
  <si>
    <t>1990-07-25</t>
  </si>
  <si>
    <t>52,93</t>
  </si>
  <si>
    <t>P.Šaučikovas</t>
  </si>
  <si>
    <t>Denis</t>
  </si>
  <si>
    <t>Rožkov</t>
  </si>
  <si>
    <t>1985-07-27</t>
  </si>
  <si>
    <t>52,97</t>
  </si>
  <si>
    <t>Šimkus</t>
  </si>
  <si>
    <t>Pakruojis</t>
  </si>
  <si>
    <t>„Sporto pasaulis“</t>
  </si>
  <si>
    <t>53,01</t>
  </si>
  <si>
    <t>A.Macevičius</t>
  </si>
  <si>
    <t>Klimas</t>
  </si>
  <si>
    <t>1990-02-10</t>
  </si>
  <si>
    <t>53,26</t>
  </si>
  <si>
    <t>Nikolajus</t>
  </si>
  <si>
    <t>Medvedevas</t>
  </si>
  <si>
    <t>1987-10-28</t>
  </si>
  <si>
    <t>53,27</t>
  </si>
  <si>
    <t>Gytis</t>
  </si>
  <si>
    <t>1988-08-03</t>
  </si>
  <si>
    <t>53,38</t>
  </si>
  <si>
    <t>Fetingis</t>
  </si>
  <si>
    <t>53,67</t>
  </si>
  <si>
    <t>Arturas</t>
  </si>
  <si>
    <t>Vismolekas</t>
  </si>
  <si>
    <t>1988-09-13</t>
  </si>
  <si>
    <t>53,97</t>
  </si>
  <si>
    <t>I.Juodeškienė,V.Kučinskas</t>
  </si>
  <si>
    <t>Eimantas</t>
  </si>
  <si>
    <t>Margelis</t>
  </si>
  <si>
    <t>1990-10-25</t>
  </si>
  <si>
    <t>54,34</t>
  </si>
  <si>
    <t>Laimonas</t>
  </si>
  <si>
    <t>Gumbeliavičius</t>
  </si>
  <si>
    <t>1984-10-20</t>
  </si>
  <si>
    <t>54,45</t>
  </si>
  <si>
    <t>Lukas</t>
  </si>
  <si>
    <t>Dabulskis</t>
  </si>
  <si>
    <t>1986-01-30</t>
  </si>
  <si>
    <t>54,63</t>
  </si>
  <si>
    <t>Račius</t>
  </si>
  <si>
    <t>1982-09-19</t>
  </si>
  <si>
    <t>55,02</t>
  </si>
  <si>
    <t>Sergej</t>
  </si>
  <si>
    <t>Kasatkin</t>
  </si>
  <si>
    <t>1985-06-05</t>
  </si>
  <si>
    <t>55,63</t>
  </si>
  <si>
    <t>Nedzinskas</t>
  </si>
  <si>
    <t>1990-10-07</t>
  </si>
  <si>
    <t>56,81</t>
  </si>
  <si>
    <t> Aurimas</t>
  </si>
  <si>
    <t>Liuiza</t>
  </si>
  <si>
    <t>1989-09-17</t>
  </si>
  <si>
    <t>58,32</t>
  </si>
  <si>
    <t>Valatka</t>
  </si>
  <si>
    <t>1988-08-04</t>
  </si>
  <si>
    <t>1:02,91</t>
  </si>
  <si>
    <t>Jaroslav</t>
  </si>
  <si>
    <t>Sivickij</t>
  </si>
  <si>
    <t>1990 08 17</t>
  </si>
  <si>
    <t>Vilniaus r.</t>
  </si>
  <si>
    <t>Z. Zenkevičius</t>
  </si>
  <si>
    <t>Simas</t>
  </si>
  <si>
    <t>Semčišinas</t>
  </si>
  <si>
    <t>Gediminas</t>
  </si>
  <si>
    <t>Simutis</t>
  </si>
  <si>
    <t>1987-04-16</t>
  </si>
  <si>
    <t>Vladislav</t>
  </si>
  <si>
    <t>Markovič</t>
  </si>
  <si>
    <t>1987-06-25</t>
  </si>
  <si>
    <t>G.Michniova</t>
  </si>
  <si>
    <t>Striokas</t>
  </si>
  <si>
    <t>1991-01-26</t>
  </si>
  <si>
    <t xml:space="preserve">Vilkaviškis </t>
  </si>
  <si>
    <t>Vilkaviškio SM</t>
  </si>
  <si>
    <t>VLASK</t>
  </si>
  <si>
    <t>M.Saldukaitis</t>
  </si>
  <si>
    <t>Bagaslauskas</t>
  </si>
  <si>
    <t>1984-08-27</t>
  </si>
  <si>
    <t>P.D.Šaučikovai,  E.Petrokas</t>
  </si>
  <si>
    <t>Marekas</t>
  </si>
  <si>
    <t>Strelkovskis</t>
  </si>
  <si>
    <t>1500 m bėgimas</t>
  </si>
  <si>
    <t>Krištaponytė</t>
  </si>
  <si>
    <t>1986-05-05</t>
  </si>
  <si>
    <t>4:27,59</t>
  </si>
  <si>
    <t>994</t>
  </si>
  <si>
    <t>Girtaitė</t>
  </si>
  <si>
    <t>1988-08-12</t>
  </si>
  <si>
    <t>4:36,04</t>
  </si>
  <si>
    <t>933</t>
  </si>
  <si>
    <t>A.Buliuolis, V.,V.Mikalauskai</t>
  </si>
  <si>
    <t>Vilčinskaitė</t>
  </si>
  <si>
    <t>1989-03-17</t>
  </si>
  <si>
    <t>4:38,91</t>
  </si>
  <si>
    <t>913</t>
  </si>
  <si>
    <t>I.Juodeškienė,V.Lebeckienė</t>
  </si>
  <si>
    <t xml:space="preserve">Rūta </t>
  </si>
  <si>
    <t>Bukauskaitė</t>
  </si>
  <si>
    <t>1991-02-22</t>
  </si>
  <si>
    <t>4:51,25</t>
  </si>
  <si>
    <t>829</t>
  </si>
  <si>
    <t>V.Gražys</t>
  </si>
  <si>
    <t>Pajedaitė</t>
  </si>
  <si>
    <t>1991-05-10</t>
  </si>
  <si>
    <t>4:57,78</t>
  </si>
  <si>
    <t>786</t>
  </si>
  <si>
    <t>I.Juodeškienė</t>
  </si>
  <si>
    <t>Liza</t>
  </si>
  <si>
    <t>Jastrebova</t>
  </si>
  <si>
    <t>1991-12-12</t>
  </si>
  <si>
    <t>5:05,25</t>
  </si>
  <si>
    <t>738</t>
  </si>
  <si>
    <t>Narkutė</t>
  </si>
  <si>
    <t>1990-11-25</t>
  </si>
  <si>
    <t>Kretinga</t>
  </si>
  <si>
    <t>5:08,64</t>
  </si>
  <si>
    <t>717</t>
  </si>
  <si>
    <t>J.Pelionis</t>
  </si>
  <si>
    <t>Jackutė</t>
  </si>
  <si>
    <t>1991-10-18</t>
  </si>
  <si>
    <t>5:16,37</t>
  </si>
  <si>
    <t>682</t>
  </si>
  <si>
    <t>K.Šaulys,J.Jakubauskas</t>
  </si>
  <si>
    <t>Aurelija</t>
  </si>
  <si>
    <t>Olčauskaitė</t>
  </si>
  <si>
    <t>1990-05-09</t>
  </si>
  <si>
    <t>5:25,79</t>
  </si>
  <si>
    <t>Gintarė</t>
  </si>
  <si>
    <t>Smelstoriūtė</t>
  </si>
  <si>
    <t>1992-09-28</t>
  </si>
  <si>
    <t>5:31,87</t>
  </si>
  <si>
    <t>V.Miliauskas</t>
  </si>
  <si>
    <t>Daiva</t>
  </si>
  <si>
    <t>Savulytė</t>
  </si>
  <si>
    <t>1992-01-27</t>
  </si>
  <si>
    <t>5:34,84</t>
  </si>
  <si>
    <t>Birgėlaitė</t>
  </si>
  <si>
    <t>1991-07-03</t>
  </si>
  <si>
    <t>5:36,52</t>
  </si>
  <si>
    <t>Vaičiūnaitė</t>
  </si>
  <si>
    <t>1988-04-29</t>
  </si>
  <si>
    <t>6:08,34</t>
  </si>
  <si>
    <t>Jasulevičiūtė</t>
  </si>
  <si>
    <t>1992-11-06</t>
  </si>
  <si>
    <t>6:13,88</t>
  </si>
  <si>
    <t>Gudaitė</t>
  </si>
  <si>
    <t>DNF</t>
  </si>
  <si>
    <t xml:space="preserve">Virginija </t>
  </si>
  <si>
    <t>Brundzaitė</t>
  </si>
  <si>
    <t>1991-12-05</t>
  </si>
  <si>
    <t>Jolita</t>
  </si>
  <si>
    <t>Miseckaitė</t>
  </si>
  <si>
    <t>1976-11-29</t>
  </si>
  <si>
    <t>Beržanskis</t>
  </si>
  <si>
    <t>1989-01-12</t>
  </si>
  <si>
    <t>3:55,97</t>
  </si>
  <si>
    <t>903</t>
  </si>
  <si>
    <t>Andrej</t>
  </si>
  <si>
    <t>Jegorov</t>
  </si>
  <si>
    <t>1987-08-03</t>
  </si>
  <si>
    <t>3:56,52</t>
  </si>
  <si>
    <t>Aidas</t>
  </si>
  <si>
    <t>Krakauskas</t>
  </si>
  <si>
    <t>1988-02-24</t>
  </si>
  <si>
    <t>3:57,60</t>
  </si>
  <si>
    <t>883</t>
  </si>
  <si>
    <t>A.Buliuolis, V.,V.Mikalauskai, A.Šalčius</t>
  </si>
  <si>
    <t>3:58,50</t>
  </si>
  <si>
    <t>872</t>
  </si>
  <si>
    <t>Aleksandr</t>
  </si>
  <si>
    <t>Cepur</t>
  </si>
  <si>
    <t>1990-09-08</t>
  </si>
  <si>
    <t>4:05,72</t>
  </si>
  <si>
    <t>J.Garalevičius</t>
  </si>
  <si>
    <t>Rūkas</t>
  </si>
  <si>
    <t>1987-06-03</t>
  </si>
  <si>
    <t>Kaunas-Vilkaviškis</t>
  </si>
  <si>
    <t>4:05,74</t>
  </si>
  <si>
    <t>788</t>
  </si>
  <si>
    <t>A.Buliuolis, V.Miliauskas</t>
  </si>
  <si>
    <t>Vitas</t>
  </si>
  <si>
    <t>Gapševičius</t>
  </si>
  <si>
    <t>1985-04-01</t>
  </si>
  <si>
    <t>4:08,23</t>
  </si>
  <si>
    <t>760</t>
  </si>
  <si>
    <t>Jakubynas</t>
  </si>
  <si>
    <t>1989-05-25</t>
  </si>
  <si>
    <t>4:09,02</t>
  </si>
  <si>
    <t>A. Naruševičius</t>
  </si>
  <si>
    <t>Armandas</t>
  </si>
  <si>
    <t>Budreckis</t>
  </si>
  <si>
    <t>1992 04 30</t>
  </si>
  <si>
    <t>Kelmė</t>
  </si>
  <si>
    <t>4:10,70</t>
  </si>
  <si>
    <t>L.M.Norbutai</t>
  </si>
  <si>
    <t>Haroldas</t>
  </si>
  <si>
    <t>Šubertas</t>
  </si>
  <si>
    <t>1991-09-15</t>
  </si>
  <si>
    <t>4:16,76</t>
  </si>
  <si>
    <t>A.Buliuolis, V.,V.Mikalauskai,G.Šerėnienė</t>
  </si>
  <si>
    <t>Malinauskas</t>
  </si>
  <si>
    <t>1990-08-27</t>
  </si>
  <si>
    <t>Šiauliai-Joniškis</t>
  </si>
  <si>
    <t>4:17,12</t>
  </si>
  <si>
    <t>A.Kitanov, D.Milaknis</t>
  </si>
  <si>
    <t>Konstantinas</t>
  </si>
  <si>
    <t>Tichonovas</t>
  </si>
  <si>
    <t>1983-05-13</t>
  </si>
  <si>
    <t>4:18,46</t>
  </si>
  <si>
    <t>Modestas</t>
  </si>
  <si>
    <t>Šykšta</t>
  </si>
  <si>
    <t>1989-07-09</t>
  </si>
  <si>
    <t>4:18,47</t>
  </si>
  <si>
    <t>Didaronkus</t>
  </si>
  <si>
    <t>1987-11-16</t>
  </si>
  <si>
    <t>4:21,74</t>
  </si>
  <si>
    <t>Petras</t>
  </si>
  <si>
    <t>Grabys</t>
  </si>
  <si>
    <t>1990-09-07</t>
  </si>
  <si>
    <t>4:22,53</t>
  </si>
  <si>
    <t>Chaizė</t>
  </si>
  <si>
    <t>1989-06-24</t>
  </si>
  <si>
    <t>4:23,48</t>
  </si>
  <si>
    <t>Edikas</t>
  </si>
  <si>
    <t>Jurgutis</t>
  </si>
  <si>
    <t>4:26,10</t>
  </si>
  <si>
    <t>Gustaitis</t>
  </si>
  <si>
    <t>1987-01-26</t>
  </si>
  <si>
    <t>4:33,79</t>
  </si>
  <si>
    <t>Teletnikovas</t>
  </si>
  <si>
    <t>1989-09-05</t>
  </si>
  <si>
    <t>4:34,49</t>
  </si>
  <si>
    <t>Budzinauskas</t>
  </si>
  <si>
    <t>1988-10-22</t>
  </si>
  <si>
    <t>4:34,50</t>
  </si>
  <si>
    <t>1988-08-10</t>
  </si>
  <si>
    <t>4:36,96</t>
  </si>
  <si>
    <t>Stončius</t>
  </si>
  <si>
    <t>1991-12-30</t>
  </si>
  <si>
    <t>4:39,95</t>
  </si>
  <si>
    <t> Martynas</t>
  </si>
  <si>
    <t xml:space="preserve">Juravičius </t>
  </si>
  <si>
    <t>1991-07-23</t>
  </si>
  <si>
    <t>4:44,14</t>
  </si>
  <si>
    <t>A.Vaškys</t>
  </si>
  <si>
    <t>Mareks</t>
  </si>
  <si>
    <t>Florošeks</t>
  </si>
  <si>
    <t>1986-04-03</t>
  </si>
  <si>
    <t>Ryga</t>
  </si>
  <si>
    <t>3:58,20</t>
  </si>
  <si>
    <t>J.Beļinskis</t>
  </si>
  <si>
    <t>Edgars</t>
  </si>
  <si>
    <t>Šumskis</t>
  </si>
  <si>
    <t>4:01,33</t>
  </si>
  <si>
    <t>Janis</t>
  </si>
  <si>
    <t>Razgalis</t>
  </si>
  <si>
    <t>1985-05-26</t>
  </si>
  <si>
    <t>4:03,09</t>
  </si>
  <si>
    <t>Kaspars</t>
  </si>
  <si>
    <t>Briška</t>
  </si>
  <si>
    <t>1988-11-20</t>
  </si>
  <si>
    <t>4:06,63</t>
  </si>
  <si>
    <t>Dainius</t>
  </si>
  <si>
    <t>Guzauskas</t>
  </si>
  <si>
    <t>1992-05-12</t>
  </si>
  <si>
    <t>Krukonis</t>
  </si>
  <si>
    <t>1986-12-04</t>
  </si>
  <si>
    <t>Čaplinskij</t>
  </si>
  <si>
    <t>1986-12-26</t>
  </si>
  <si>
    <t>Barnackas</t>
  </si>
  <si>
    <t>1990-10-30</t>
  </si>
  <si>
    <t>Grybas</t>
  </si>
  <si>
    <t>1988-10-16</t>
  </si>
  <si>
    <t>Remigijus</t>
  </si>
  <si>
    <t>Šamonskis</t>
  </si>
  <si>
    <t>1987-01-04</t>
  </si>
  <si>
    <t>Paulauskas</t>
  </si>
  <si>
    <t>5000 m bėgimas</t>
  </si>
  <si>
    <t>Remalda</t>
  </si>
  <si>
    <t>Kergytė</t>
  </si>
  <si>
    <t>1985-08-25</t>
  </si>
  <si>
    <t>17:35,79</t>
  </si>
  <si>
    <t>P.D.Šaučikovai</t>
  </si>
  <si>
    <t>Jasutytė</t>
  </si>
  <si>
    <t>18:02,54</t>
  </si>
  <si>
    <t>Gytė</t>
  </si>
  <si>
    <t>Norgilienė</t>
  </si>
  <si>
    <t>1972-01-20</t>
  </si>
  <si>
    <t>18:21,38</t>
  </si>
  <si>
    <t>Jadvyga</t>
  </si>
  <si>
    <t>Sinkevičiūtė</t>
  </si>
  <si>
    <t>1989-10-16</t>
  </si>
  <si>
    <t>19:31,60</t>
  </si>
  <si>
    <t>Onufrieva</t>
  </si>
  <si>
    <t>1990-08-13</t>
  </si>
  <si>
    <t>19:38,53</t>
  </si>
  <si>
    <t xml:space="preserve">Vaidilė </t>
  </si>
  <si>
    <t>Norbutaitė</t>
  </si>
  <si>
    <t>1990 04 02</t>
  </si>
  <si>
    <t>Kelmės VJSM</t>
  </si>
  <si>
    <t>Drazdauskaitė</t>
  </si>
  <si>
    <t>1981-03-20</t>
  </si>
  <si>
    <t>Č.Kundrotas</t>
  </si>
  <si>
    <t>Viršilas</t>
  </si>
  <si>
    <t>1986-04-08</t>
  </si>
  <si>
    <t>15:11,84</t>
  </si>
  <si>
    <t>781</t>
  </si>
  <si>
    <t>A.Kazlauskas, E.Petrokas</t>
  </si>
  <si>
    <t>Križinauskas</t>
  </si>
  <si>
    <t>1984-04-21</t>
  </si>
  <si>
    <t>15:35,63</t>
  </si>
  <si>
    <t>712</t>
  </si>
  <si>
    <t>Markauskas</t>
  </si>
  <si>
    <t>1984-02-08</t>
  </si>
  <si>
    <t>15:53,06</t>
  </si>
  <si>
    <t>664</t>
  </si>
  <si>
    <t>Virbalas</t>
  </si>
  <si>
    <t>1989-07-22</t>
  </si>
  <si>
    <t>16:04,28</t>
  </si>
  <si>
    <t>633</t>
  </si>
  <si>
    <t>Nikolaj</t>
  </si>
  <si>
    <t>Platov</t>
  </si>
  <si>
    <t>1988-02-07</t>
  </si>
  <si>
    <t>Švenčionys,Vilnius</t>
  </si>
  <si>
    <t>16:17,14</t>
  </si>
  <si>
    <t>599</t>
  </si>
  <si>
    <t>G.Michniova, J.Garalevičius</t>
  </si>
  <si>
    <t xml:space="preserve">Aloyzas </t>
  </si>
  <si>
    <t>Arlauskas</t>
  </si>
  <si>
    <t>1989-06-22</t>
  </si>
  <si>
    <t>16:23,23</t>
  </si>
  <si>
    <t>584</t>
  </si>
  <si>
    <t>Kavaliauskas</t>
  </si>
  <si>
    <t>1990-11-02</t>
  </si>
  <si>
    <t>16:28,38</t>
  </si>
  <si>
    <t>571</t>
  </si>
  <si>
    <t>Dmitrij</t>
  </si>
  <si>
    <t>Iljušenko</t>
  </si>
  <si>
    <t>1991-06-24</t>
  </si>
  <si>
    <t>16:40,28</t>
  </si>
  <si>
    <t>541</t>
  </si>
  <si>
    <t>Adžgauskas</t>
  </si>
  <si>
    <t>1990-04-18</t>
  </si>
  <si>
    <t>16:49,48</t>
  </si>
  <si>
    <t>Masiuk</t>
  </si>
  <si>
    <t>1990-02-07</t>
  </si>
  <si>
    <t>16:54,15</t>
  </si>
  <si>
    <t xml:space="preserve">Remigijus </t>
  </si>
  <si>
    <t>Čaplinskas</t>
  </si>
  <si>
    <t>1989-07-18</t>
  </si>
  <si>
    <t>16:55,40</t>
  </si>
  <si>
    <t>Pazdrazdis</t>
  </si>
  <si>
    <t>16:59,50</t>
  </si>
  <si>
    <t>1989-06-16</t>
  </si>
  <si>
    <t>Algirdas</t>
  </si>
  <si>
    <t>Tamašaitis</t>
  </si>
  <si>
    <t>1990-12-07</t>
  </si>
  <si>
    <t>Kančys</t>
  </si>
  <si>
    <t>1987-07-17</t>
  </si>
  <si>
    <t>A. Buliuolis, I.Juodeškienė, A.Klebauskas</t>
  </si>
  <si>
    <t>Bieliūnas</t>
  </si>
  <si>
    <t>Zigmungs</t>
  </si>
  <si>
    <t>Zemitis</t>
  </si>
  <si>
    <t>bk</t>
  </si>
  <si>
    <t xml:space="preserve">LIETUVOS DAUGIAKOVIŲ ČEMPIONATAS </t>
  </si>
  <si>
    <t>Vyrai</t>
  </si>
  <si>
    <t>2008 05 30-31</t>
  </si>
  <si>
    <t>10-kovė</t>
  </si>
  <si>
    <t>100 m</t>
  </si>
  <si>
    <t>Tolis</t>
  </si>
  <si>
    <t>Rutulys</t>
  </si>
  <si>
    <t>Aukštis</t>
  </si>
  <si>
    <t>400 m</t>
  </si>
  <si>
    <t>110bb</t>
  </si>
  <si>
    <t>Diskas</t>
  </si>
  <si>
    <t>Kartis</t>
  </si>
  <si>
    <t>Ietis</t>
  </si>
  <si>
    <t>1500 m</t>
  </si>
  <si>
    <t>Rezult.</t>
  </si>
  <si>
    <t>Kval.l.</t>
  </si>
  <si>
    <t>Volkavičius</t>
  </si>
  <si>
    <t>1987-03-13</t>
  </si>
  <si>
    <t>rez.</t>
  </si>
  <si>
    <t>11,56</t>
  </si>
  <si>
    <t>6,73</t>
  </si>
  <si>
    <t>13,93</t>
  </si>
  <si>
    <t>1,94</t>
  </si>
  <si>
    <t>A.Miliauskas</t>
  </si>
  <si>
    <t>vėjas</t>
  </si>
  <si>
    <t>taškai</t>
  </si>
  <si>
    <t>Reinotas</t>
  </si>
  <si>
    <t>11,60</t>
  </si>
  <si>
    <t>6,55</t>
  </si>
  <si>
    <t>12,20</t>
  </si>
  <si>
    <t>1,91</t>
  </si>
  <si>
    <t>53,20</t>
  </si>
  <si>
    <t>J.Baikštienė, T.Skalikas</t>
  </si>
  <si>
    <t>Krūminas</t>
  </si>
  <si>
    <t>1989-04-25</t>
  </si>
  <si>
    <t>12,14</t>
  </si>
  <si>
    <t>5,50</t>
  </si>
  <si>
    <t>11,94</t>
  </si>
  <si>
    <t>55,00</t>
  </si>
  <si>
    <t>Alubickas</t>
  </si>
  <si>
    <t>11,89</t>
  </si>
  <si>
    <t>5,86</t>
  </si>
  <si>
    <t>9,77</t>
  </si>
  <si>
    <t>1,67</t>
  </si>
  <si>
    <t>57,34</t>
  </si>
  <si>
    <t>Daujotas</t>
  </si>
  <si>
    <t>1988-12-08</t>
  </si>
  <si>
    <t>5,73</t>
  </si>
  <si>
    <t>9,58</t>
  </si>
  <si>
    <t>1,82</t>
  </si>
  <si>
    <t>57,63</t>
  </si>
  <si>
    <t>Saulius</t>
  </si>
  <si>
    <t>Svilainis</t>
  </si>
  <si>
    <t>1959-01-22</t>
  </si>
  <si>
    <t>12,76</t>
  </si>
  <si>
    <t>5,28</t>
  </si>
  <si>
    <t>11,45</t>
  </si>
  <si>
    <t>1,58</t>
  </si>
  <si>
    <t>dnf</t>
  </si>
  <si>
    <t>LIETUVOS  JAUNIMO DAUGIAKOVIŲ PIRMENYBĖS</t>
  </si>
  <si>
    <t>Kirielius</t>
  </si>
  <si>
    <t>1989-06-10</t>
  </si>
  <si>
    <t>6,68</t>
  </si>
  <si>
    <t>13,60</t>
  </si>
  <si>
    <t>1,97</t>
  </si>
  <si>
    <t>52,66</t>
  </si>
  <si>
    <t>A.Miliauskas, V.Kidykas</t>
  </si>
  <si>
    <t>Kentra</t>
  </si>
  <si>
    <t>Šilalė</t>
  </si>
  <si>
    <t>11,59</t>
  </si>
  <si>
    <t>6,40</t>
  </si>
  <si>
    <t>13,44</t>
  </si>
  <si>
    <t>1,85</t>
  </si>
  <si>
    <t>52,32</t>
  </si>
  <si>
    <t>E.Ivanauskas, A.Miliauskas</t>
  </si>
  <si>
    <t>Vykintas</t>
  </si>
  <si>
    <t>Dolobauskas</t>
  </si>
  <si>
    <t>1989-09-18-</t>
  </si>
  <si>
    <t>6,16</t>
  </si>
  <si>
    <t>13,09</t>
  </si>
  <si>
    <t>52,94</t>
  </si>
  <si>
    <t>J.Martinkus</t>
  </si>
  <si>
    <t>Malakauskis</t>
  </si>
  <si>
    <t>6,13</t>
  </si>
  <si>
    <t>12,52</t>
  </si>
  <si>
    <t>54,10</t>
  </si>
  <si>
    <t>R.Ančlauskas, A.Miliauskas</t>
  </si>
  <si>
    <t>3,0</t>
  </si>
  <si>
    <t>Valentas</t>
  </si>
  <si>
    <t>Stankevičius</t>
  </si>
  <si>
    <t>12,09</t>
  </si>
  <si>
    <t>6,50</t>
  </si>
  <si>
    <t>9,71</t>
  </si>
  <si>
    <t>54,88</t>
  </si>
  <si>
    <t>Butautas</t>
  </si>
  <si>
    <t>1990-05-11</t>
  </si>
  <si>
    <t>Šiauliai - Joniškis</t>
  </si>
  <si>
    <t>13,12</t>
  </si>
  <si>
    <t>5,21</t>
  </si>
  <si>
    <t>10,94</t>
  </si>
  <si>
    <t>58,67</t>
  </si>
  <si>
    <t>J.Spudis, V.Butautienė</t>
  </si>
  <si>
    <t>Miroslav</t>
  </si>
  <si>
    <t>Tomaševič</t>
  </si>
  <si>
    <t>1987-05-16</t>
  </si>
  <si>
    <t>Lunskis</t>
  </si>
  <si>
    <t>1988-08-22</t>
  </si>
  <si>
    <t>Norkus</t>
  </si>
  <si>
    <t>1990-03-25</t>
  </si>
  <si>
    <t>LIETUVOS DAUGIAKOVIŲ ČEMPIONATAS IR JAUNIMO DAUGIAKOVIŲ PIRMENYBĖS</t>
  </si>
  <si>
    <t>MOTERYS</t>
  </si>
  <si>
    <t>7-kovė</t>
  </si>
  <si>
    <t>Jaunimo</t>
  </si>
  <si>
    <t>100bb</t>
  </si>
  <si>
    <t>200 m</t>
  </si>
  <si>
    <t>800 m</t>
  </si>
  <si>
    <t>Jana</t>
  </si>
  <si>
    <t>Nosova</t>
  </si>
  <si>
    <t>1990-08-25</t>
  </si>
  <si>
    <t>A.Baranauskas</t>
  </si>
  <si>
    <t>+1,4</t>
  </si>
  <si>
    <t>Alšauskaitė</t>
  </si>
  <si>
    <t>1987-12-28</t>
  </si>
  <si>
    <t>Raizgytė</t>
  </si>
  <si>
    <t>1991-08-24</t>
  </si>
  <si>
    <t>Renata</t>
  </si>
  <si>
    <t>Čečkauskaitė</t>
  </si>
  <si>
    <t>1989-07-29</t>
  </si>
  <si>
    <t>J.Baikštienė,T.Skalikas</t>
  </si>
  <si>
    <t>Bartašiūnaitė</t>
  </si>
  <si>
    <t>1990-02-06</t>
  </si>
  <si>
    <t>Jankauskaitė</t>
  </si>
  <si>
    <t>1989-04-22</t>
  </si>
  <si>
    <t>Prienai-Kaunas</t>
  </si>
  <si>
    <t>G.Goštautaitė, V.Kazlauskas</t>
  </si>
  <si>
    <t>Diana</t>
  </si>
  <si>
    <t>Pranckutė</t>
  </si>
  <si>
    <t>1993-03-16</t>
  </si>
  <si>
    <t>Ivanauskaitė</t>
  </si>
  <si>
    <t>1989-12-15</t>
  </si>
  <si>
    <t>898</t>
  </si>
  <si>
    <t>822</t>
  </si>
  <si>
    <t>710</t>
  </si>
  <si>
    <t>699</t>
  </si>
  <si>
    <t>Šuolis su kartim (moterys)</t>
  </si>
  <si>
    <t>2,60</t>
  </si>
  <si>
    <t>2,80</t>
  </si>
  <si>
    <t>3,00</t>
  </si>
  <si>
    <t>3,20</t>
  </si>
  <si>
    <t>3,30</t>
  </si>
  <si>
    <t>3,40</t>
  </si>
  <si>
    <t>3,50</t>
  </si>
  <si>
    <t>3,65</t>
  </si>
  <si>
    <t>Grigelionytė</t>
  </si>
  <si>
    <t>1983-05-19</t>
  </si>
  <si>
    <t>747</t>
  </si>
  <si>
    <t>V.Šilinskas, R.Sadzevičienė</t>
  </si>
  <si>
    <t>Rolanda</t>
  </si>
  <si>
    <t>Demčenko</t>
  </si>
  <si>
    <t>1988-02-05</t>
  </si>
  <si>
    <t>713</t>
  </si>
  <si>
    <t>R.Vasiliauskas</t>
  </si>
  <si>
    <t>Vitalija</t>
  </si>
  <si>
    <t>Dejeva</t>
  </si>
  <si>
    <t>1991-10-13</t>
  </si>
  <si>
    <t>680</t>
  </si>
  <si>
    <t>Sabalytė</t>
  </si>
  <si>
    <t>1984-03-13</t>
  </si>
  <si>
    <t>515</t>
  </si>
  <si>
    <t>1987-04-04</t>
  </si>
  <si>
    <t>Starkevičiūtė</t>
  </si>
  <si>
    <t>1992-08-02</t>
  </si>
  <si>
    <t>R.Sadzevičienė, A.Starkevičius</t>
  </si>
  <si>
    <t>Evelina</t>
  </si>
  <si>
    <t>Varkulevičiūtė</t>
  </si>
  <si>
    <t>1989-12-14</t>
  </si>
  <si>
    <t>V.Šilinskas, R.Vasiliauskas</t>
  </si>
  <si>
    <t>Ernesta</t>
  </si>
  <si>
    <t>Zinkevičiūtė</t>
  </si>
  <si>
    <t>1988-07-07</t>
  </si>
  <si>
    <r>
      <t>Kaunas,</t>
    </r>
    <r>
      <rPr>
        <i/>
        <sz val="10"/>
        <rFont val="Times New Roman"/>
        <family val="1"/>
      </rPr>
      <t xml:space="preserve"> 2008-05-31</t>
    </r>
  </si>
  <si>
    <t>Trišuolis (moterys)</t>
  </si>
  <si>
    <t>2,6</t>
  </si>
  <si>
    <t>2,5</t>
  </si>
  <si>
    <t>1988-06-12</t>
  </si>
  <si>
    <t>Olga</t>
  </si>
  <si>
    <t>Savenkova</t>
  </si>
  <si>
    <t>1986-03-13</t>
  </si>
  <si>
    <t>LAT</t>
  </si>
  <si>
    <t>U.Kurzemnieks</t>
  </si>
  <si>
    <t>Madara</t>
  </si>
  <si>
    <t>Apine</t>
  </si>
  <si>
    <t>1989-03-02</t>
  </si>
  <si>
    <t>2,8</t>
  </si>
  <si>
    <t xml:space="preserve">Kotryna </t>
  </si>
  <si>
    <t>Šustikaitė</t>
  </si>
  <si>
    <t>1990-01-30</t>
  </si>
  <si>
    <t>E.Žiupkienė, A.Tolstiks</t>
  </si>
  <si>
    <t>Jolanta</t>
  </si>
  <si>
    <t>Verseckaitė</t>
  </si>
  <si>
    <t>1988-02-09</t>
  </si>
  <si>
    <t>N.Sabaliauskienė, D.Jankauskaitė</t>
  </si>
  <si>
    <t>Ieties metimas (moterys)</t>
  </si>
  <si>
    <t>Jakubaitytė</t>
  </si>
  <si>
    <t>1976-01-24</t>
  </si>
  <si>
    <t>T.Nekrošaitė</t>
  </si>
  <si>
    <t>Ščiukauskaitė</t>
  </si>
  <si>
    <t>1990-02-03</t>
  </si>
  <si>
    <t>D.Juršienė,A.Miliauskas</t>
  </si>
  <si>
    <t>Drižniūtė</t>
  </si>
  <si>
    <t>1990-05-03</t>
  </si>
  <si>
    <t>V.L.Maleckiai</t>
  </si>
  <si>
    <t>Girdžiūtė</t>
  </si>
  <si>
    <t>1990-12-08</t>
  </si>
  <si>
    <t>Gužauskaitė</t>
  </si>
  <si>
    <t>1987-07-03</t>
  </si>
  <si>
    <t>Laimutė</t>
  </si>
  <si>
    <t>Bumgardaitytė</t>
  </si>
  <si>
    <t>1991-02-27</t>
  </si>
  <si>
    <t>A.Izerginas, R.Snarskienė</t>
  </si>
  <si>
    <t>Stasitytė</t>
  </si>
  <si>
    <t>1985-05-06</t>
  </si>
  <si>
    <t>Barvičiūtė</t>
  </si>
  <si>
    <t>1989-01-26</t>
  </si>
  <si>
    <t>El-eko sport</t>
  </si>
  <si>
    <t>A.Sniečkus</t>
  </si>
  <si>
    <t>Vilnius-Klaipėda</t>
  </si>
  <si>
    <t>2:28,98</t>
  </si>
  <si>
    <t>2:30,54</t>
  </si>
  <si>
    <t>2:50,66</t>
  </si>
  <si>
    <t>+0,1</t>
  </si>
  <si>
    <t>2:39,58</t>
  </si>
  <si>
    <t>+2,0</t>
  </si>
  <si>
    <t>2:46,14</t>
  </si>
  <si>
    <t>2:50,63</t>
  </si>
  <si>
    <t>+0,5</t>
  </si>
  <si>
    <t>2:24,61</t>
  </si>
  <si>
    <t>200 m bėgimas</t>
  </si>
  <si>
    <t>24,05</t>
  </si>
  <si>
    <t>24,35</t>
  </si>
  <si>
    <t>25,06</t>
  </si>
  <si>
    <t>24,94</t>
  </si>
  <si>
    <t>Jūratė</t>
  </si>
  <si>
    <t>Kudirkaitė</t>
  </si>
  <si>
    <t>1979-07-29</t>
  </si>
  <si>
    <t>25,02</t>
  </si>
  <si>
    <t>+1,8</t>
  </si>
  <si>
    <t>25,16</t>
  </si>
  <si>
    <t>+0,7</t>
  </si>
  <si>
    <t>1002</t>
  </si>
  <si>
    <t>Brokoriūtė</t>
  </si>
  <si>
    <t>1992-01-25</t>
  </si>
  <si>
    <t>SK "Maratonas"</t>
  </si>
  <si>
    <t>25,30</t>
  </si>
  <si>
    <t>25,25</t>
  </si>
  <si>
    <t>986</t>
  </si>
  <si>
    <t>25,38</t>
  </si>
  <si>
    <t>+0,8</t>
  </si>
  <si>
    <t>982</t>
  </si>
  <si>
    <t>25,51</t>
  </si>
  <si>
    <t>25,66</t>
  </si>
  <si>
    <t>25,82</t>
  </si>
  <si>
    <t>+0,4</t>
  </si>
  <si>
    <t>957</t>
  </si>
  <si>
    <t>25,81</t>
  </si>
  <si>
    <t>25,88</t>
  </si>
  <si>
    <t>Rez.fin B</t>
  </si>
  <si>
    <t>26,16</t>
  </si>
  <si>
    <t>26,34</t>
  </si>
  <si>
    <t>26,07</t>
  </si>
  <si>
    <t>26,55</t>
  </si>
  <si>
    <t>Sodeikaitė</t>
  </si>
  <si>
    <t>1992-08-23</t>
  </si>
  <si>
    <t>26,63</t>
  </si>
  <si>
    <t>26,62</t>
  </si>
  <si>
    <t>26,97</t>
  </si>
  <si>
    <t>26,58</t>
  </si>
  <si>
    <t>27,11</t>
  </si>
  <si>
    <t>26,19</t>
  </si>
  <si>
    <t>Ovčinikova</t>
  </si>
  <si>
    <t>1992-11-05</t>
  </si>
  <si>
    <t>26,32</t>
  </si>
  <si>
    <t>Irma</t>
  </si>
  <si>
    <t>Mačiukaitė</t>
  </si>
  <si>
    <t>1991-08-08</t>
  </si>
  <si>
    <t>26,60</t>
  </si>
  <si>
    <t>K. Mačėnas</t>
  </si>
  <si>
    <t>Kanapeckaitė</t>
  </si>
  <si>
    <t>1992-02-01</t>
  </si>
  <si>
    <t>26,66</t>
  </si>
  <si>
    <t>26,78</t>
  </si>
  <si>
    <t>Majauskaitė</t>
  </si>
  <si>
    <t>1987-07-28</t>
  </si>
  <si>
    <t>27,52</t>
  </si>
  <si>
    <t>N.Sabaliauskaitė, D.Jankauskaitė</t>
  </si>
  <si>
    <t>Tutinaitė</t>
  </si>
  <si>
    <t>1992-02-03</t>
  </si>
  <si>
    <t>27,79</t>
  </si>
  <si>
    <t>K.Šaulys</t>
  </si>
  <si>
    <t>28,38</t>
  </si>
  <si>
    <t>28,41</t>
  </si>
  <si>
    <t>28,96</t>
  </si>
  <si>
    <t>30,84</t>
  </si>
  <si>
    <t>Ada</t>
  </si>
  <si>
    <t>Vikšraitytė</t>
  </si>
  <si>
    <t>1988-06-26</t>
  </si>
  <si>
    <t>31,06</t>
  </si>
  <si>
    <t>21,36</t>
  </si>
  <si>
    <t>21,04</t>
  </si>
  <si>
    <t>+1,7</t>
  </si>
  <si>
    <t>1074</t>
  </si>
  <si>
    <t>Baliukonis</t>
  </si>
  <si>
    <t>1990-03-26</t>
  </si>
  <si>
    <t>21,63</t>
  </si>
  <si>
    <t>21,46</t>
  </si>
  <si>
    <t>1014</t>
  </si>
  <si>
    <t>22,49</t>
  </si>
  <si>
    <t>22,31</t>
  </si>
  <si>
    <t>+1,9</t>
  </si>
  <si>
    <t>22,42</t>
  </si>
  <si>
    <t>22,07</t>
  </si>
  <si>
    <t>Raimondas</t>
  </si>
  <si>
    <t>Turla</t>
  </si>
  <si>
    <t>1977-02-25</t>
  </si>
  <si>
    <t>22,06</t>
  </si>
  <si>
    <t>22,51</t>
  </si>
  <si>
    <t>873</t>
  </si>
  <si>
    <t>22,61</t>
  </si>
  <si>
    <t>860</t>
  </si>
  <si>
    <t>22,65</t>
  </si>
  <si>
    <t>22,56</t>
  </si>
  <si>
    <t>22,94</t>
  </si>
  <si>
    <t>22,70</t>
  </si>
  <si>
    <t>22,62</t>
  </si>
  <si>
    <t>22,74</t>
  </si>
  <si>
    <t>22,95</t>
  </si>
  <si>
    <t>22,91</t>
  </si>
  <si>
    <t>23,17</t>
  </si>
  <si>
    <t>23,22</t>
  </si>
  <si>
    <t>22,67</t>
  </si>
  <si>
    <t>23,13</t>
  </si>
  <si>
    <t>23,18</t>
  </si>
  <si>
    <t>23,24</t>
  </si>
  <si>
    <t>23,29</t>
  </si>
  <si>
    <t>23,32</t>
  </si>
  <si>
    <t>23,50</t>
  </si>
  <si>
    <t>23,57</t>
  </si>
  <si>
    <t>23,76</t>
  </si>
  <si>
    <t>23,78</t>
  </si>
  <si>
    <t>23,82</t>
  </si>
  <si>
    <t xml:space="preserve">LKKA </t>
  </si>
  <si>
    <t>23,91</t>
  </si>
  <si>
    <t>24,03</t>
  </si>
  <si>
    <t>24,12</t>
  </si>
  <si>
    <t>Stanius</t>
  </si>
  <si>
    <t>1990-08-21</t>
  </si>
  <si>
    <t>24,15</t>
  </si>
  <si>
    <t>24,19</t>
  </si>
  <si>
    <t>24,30</t>
  </si>
  <si>
    <t>24,62</t>
  </si>
  <si>
    <t>24,75</t>
  </si>
  <si>
    <t>Stačiokas</t>
  </si>
  <si>
    <t>1990-06-18</t>
  </si>
  <si>
    <t>24,77</t>
  </si>
  <si>
    <t>24,79</t>
  </si>
  <si>
    <t>Leitis</t>
  </si>
  <si>
    <t>1989-04-13</t>
  </si>
  <si>
    <t>21,50</t>
  </si>
  <si>
    <t>Andžej</t>
  </si>
  <si>
    <t>Markovskij</t>
  </si>
  <si>
    <t>1990-11-05</t>
  </si>
  <si>
    <t>400 m barjerinis bėgimas</t>
  </si>
  <si>
    <t>1:01,84</t>
  </si>
  <si>
    <t>968</t>
  </si>
  <si>
    <t>1992-04-03</t>
  </si>
  <si>
    <t>1:05,25</t>
  </si>
  <si>
    <t>Svajūnė</t>
  </si>
  <si>
    <t>Lianzbergaitė</t>
  </si>
  <si>
    <t>1989-01-30</t>
  </si>
  <si>
    <t>1:05,78</t>
  </si>
  <si>
    <t>Grigaravičiūtė</t>
  </si>
  <si>
    <t>1986-11-06</t>
  </si>
  <si>
    <t>1:06,56</t>
  </si>
  <si>
    <t>839</t>
  </si>
  <si>
    <t>1:06,73</t>
  </si>
  <si>
    <t>834</t>
  </si>
  <si>
    <t>Miglė</t>
  </si>
  <si>
    <t>Dainienė</t>
  </si>
  <si>
    <t>1986-06-06</t>
  </si>
  <si>
    <t>1:07,19</t>
  </si>
  <si>
    <t>V.Šilinskas, L.Juchnevičienė</t>
  </si>
  <si>
    <t>1:08,13</t>
  </si>
  <si>
    <t>798</t>
  </si>
  <si>
    <t>Deimantė</t>
  </si>
  <si>
    <t>Gedgaudaitė</t>
  </si>
  <si>
    <t>1:08,98</t>
  </si>
  <si>
    <t>776</t>
  </si>
  <si>
    <t>1:09,31</t>
  </si>
  <si>
    <t>1991-11-27</t>
  </si>
  <si>
    <t>1:09,62</t>
  </si>
  <si>
    <t>1:09,87</t>
  </si>
  <si>
    <t>Siga</t>
  </si>
  <si>
    <t>Juozapavičiūtė</t>
  </si>
  <si>
    <t>1990-09-12</t>
  </si>
  <si>
    <t>1:11,46</t>
  </si>
  <si>
    <t>R.Norkus</t>
  </si>
  <si>
    <t>Marina</t>
  </si>
  <si>
    <t>Čepenko</t>
  </si>
  <si>
    <t>1990-05-16</t>
  </si>
  <si>
    <t>Kazlauskaitė</t>
  </si>
  <si>
    <t>1985-04-16</t>
  </si>
  <si>
    <t>Valdas</t>
  </si>
  <si>
    <t>Valintėlis</t>
  </si>
  <si>
    <t>1989-05-31</t>
  </si>
  <si>
    <t>54,64</t>
  </si>
  <si>
    <t>Silvestras</t>
  </si>
  <si>
    <t>Guogis</t>
  </si>
  <si>
    <t>1990-03-02</t>
  </si>
  <si>
    <t>54,87</t>
  </si>
  <si>
    <t>Godvišas</t>
  </si>
  <si>
    <t>1991-08-19</t>
  </si>
  <si>
    <t>54,99</t>
  </si>
  <si>
    <t>55,47</t>
  </si>
  <si>
    <t>E.Norvilas, L.Kaveckienė</t>
  </si>
  <si>
    <t>55,50</t>
  </si>
  <si>
    <t>877</t>
  </si>
  <si>
    <t>55,71</t>
  </si>
  <si>
    <t>Edvardas</t>
  </si>
  <si>
    <t>Jankevičius</t>
  </si>
  <si>
    <t>1988-03-28</t>
  </si>
  <si>
    <t>57,25</t>
  </si>
  <si>
    <t>Kirilovas</t>
  </si>
  <si>
    <t>57,67</t>
  </si>
  <si>
    <t>787</t>
  </si>
  <si>
    <t>R.Snarskienė</t>
  </si>
  <si>
    <t>59,66</t>
  </si>
  <si>
    <t>1:00,15</t>
  </si>
  <si>
    <t>Matas</t>
  </si>
  <si>
    <t>Švenčionis</t>
  </si>
  <si>
    <t>1992-05-22</t>
  </si>
  <si>
    <t>1:04,25</t>
  </si>
  <si>
    <t>800 m bėgimas</t>
  </si>
  <si>
    <t>Irina</t>
  </si>
  <si>
    <t>Krakoviak</t>
  </si>
  <si>
    <t>1977-11-16</t>
  </si>
  <si>
    <t>2:00,93</t>
  </si>
  <si>
    <t>TSM</t>
  </si>
  <si>
    <t>1137</t>
  </si>
  <si>
    <t>2:03,49</t>
  </si>
  <si>
    <t>1092</t>
  </si>
  <si>
    <t>2:03,58</t>
  </si>
  <si>
    <t>1090</t>
  </si>
  <si>
    <t>2:16,60</t>
  </si>
  <si>
    <t>Juodeškaitė</t>
  </si>
  <si>
    <t>1991-10-03</t>
  </si>
  <si>
    <t>2:18,41</t>
  </si>
  <si>
    <t>849</t>
  </si>
  <si>
    <t>2:29,52</t>
  </si>
  <si>
    <t>689</t>
  </si>
  <si>
    <t>2:39,45</t>
  </si>
  <si>
    <t>2:40,51</t>
  </si>
  <si>
    <t>546</t>
  </si>
  <si>
    <t>Papinigytė</t>
  </si>
  <si>
    <t>1992-12-08</t>
  </si>
  <si>
    <t>1:49,05</t>
  </si>
  <si>
    <t>1:50,79</t>
  </si>
  <si>
    <t>1006</t>
  </si>
  <si>
    <t>Dalius</t>
  </si>
  <si>
    <t>Pavliukovičius</t>
  </si>
  <si>
    <t>1988-12-04</t>
  </si>
  <si>
    <t>1:55,41</t>
  </si>
  <si>
    <t>1:56,48</t>
  </si>
  <si>
    <t>856</t>
  </si>
  <si>
    <t>Bielskis</t>
  </si>
  <si>
    <t>1988-07-12</t>
  </si>
  <si>
    <t>1:57,51</t>
  </si>
  <si>
    <t>830</t>
  </si>
  <si>
    <t>R.Drazdauskaitė</t>
  </si>
  <si>
    <t>Saldukaitis</t>
  </si>
  <si>
    <t>1983-04-24</t>
  </si>
  <si>
    <t>1:57,97</t>
  </si>
  <si>
    <t>Pravdzinskas</t>
  </si>
  <si>
    <t>1990-09-21</t>
  </si>
  <si>
    <t>1:58,35</t>
  </si>
  <si>
    <t>Martinka</t>
  </si>
  <si>
    <t>1975-08-12</t>
  </si>
  <si>
    <t>Juodšiliai</t>
  </si>
  <si>
    <t>1:58,70</t>
  </si>
  <si>
    <t>800</t>
  </si>
  <si>
    <t>S.Martinkienė</t>
  </si>
  <si>
    <t>2:00,61</t>
  </si>
  <si>
    <t>Vaclav</t>
  </si>
  <si>
    <t>Adamovič</t>
  </si>
  <si>
    <t>1990-12-15</t>
  </si>
  <si>
    <t>2:00,66</t>
  </si>
  <si>
    <t>2:01,16</t>
  </si>
  <si>
    <t>Jucius</t>
  </si>
  <si>
    <t>1990-11-09</t>
  </si>
  <si>
    <t>2:01,23</t>
  </si>
  <si>
    <t>2:01,24</t>
  </si>
  <si>
    <t>Vasiliauskas</t>
  </si>
  <si>
    <t>1964-09-17</t>
  </si>
  <si>
    <t>2:01,75</t>
  </si>
  <si>
    <t>R.Sausaitis</t>
  </si>
  <si>
    <t>Grigas</t>
  </si>
  <si>
    <t>1988-11-01</t>
  </si>
  <si>
    <t>2:02,01</t>
  </si>
  <si>
    <t>2:02,26</t>
  </si>
  <si>
    <t>Petrulevičius</t>
  </si>
  <si>
    <t>1981-04-04</t>
  </si>
  <si>
    <t>2:03,47</t>
  </si>
  <si>
    <t>2:05,13</t>
  </si>
  <si>
    <t>Darjuš</t>
  </si>
  <si>
    <t>Zamara</t>
  </si>
  <si>
    <t>1988-10-09</t>
  </si>
  <si>
    <t>2:06,16</t>
  </si>
  <si>
    <t>K. Velikianecas</t>
  </si>
  <si>
    <t>Dėdynas</t>
  </si>
  <si>
    <t>2:06,43</t>
  </si>
  <si>
    <t>E.Bagdonavčienė</t>
  </si>
  <si>
    <t>2:06,75</t>
  </si>
  <si>
    <t>Verkovskij</t>
  </si>
  <si>
    <t>1992-03-08</t>
  </si>
  <si>
    <t>2:07,40</t>
  </si>
  <si>
    <t>2:09,24</t>
  </si>
  <si>
    <t>Sinkevičius</t>
  </si>
  <si>
    <t>1985-05-09</t>
  </si>
  <si>
    <t>2:12,58</t>
  </si>
  <si>
    <t>Anton</t>
  </si>
  <si>
    <t>Michalkovskisj</t>
  </si>
  <si>
    <t>1990-10-27</t>
  </si>
  <si>
    <t>David</t>
  </si>
  <si>
    <t>Grablevskij</t>
  </si>
  <si>
    <t>1991-03-27</t>
  </si>
  <si>
    <t>Tomaš</t>
  </si>
  <si>
    <t>Jaškul</t>
  </si>
  <si>
    <t>1991-</t>
  </si>
  <si>
    <t>Antanas</t>
  </si>
  <si>
    <t>Marcinkevičius</t>
  </si>
  <si>
    <t>1991-12-08</t>
  </si>
  <si>
    <t xml:space="preserve">Navikauskas </t>
  </si>
  <si>
    <t>Smolskas</t>
  </si>
  <si>
    <t>1991-06-27</t>
  </si>
  <si>
    <t>3000 m kliūtinis bėgimas</t>
  </si>
  <si>
    <t>Kubiliūtė</t>
  </si>
  <si>
    <t>1989-12-21</t>
  </si>
  <si>
    <t>12:06,86</t>
  </si>
  <si>
    <t>12:34,94</t>
  </si>
  <si>
    <t>Snežana</t>
  </si>
  <si>
    <t>Dopolskaitė</t>
  </si>
  <si>
    <t>1991-05-21</t>
  </si>
  <si>
    <t>12:43,23</t>
  </si>
  <si>
    <t>Erika</t>
  </si>
  <si>
    <t>Erminaitė</t>
  </si>
  <si>
    <t>1989-07-10</t>
  </si>
  <si>
    <t>9:34,17</t>
  </si>
  <si>
    <t>10:00,77</t>
  </si>
  <si>
    <t>761</t>
  </si>
  <si>
    <t>Žlibinas</t>
  </si>
  <si>
    <t>1989-11-14</t>
  </si>
  <si>
    <t>10:07,98</t>
  </si>
  <si>
    <t>734</t>
  </si>
  <si>
    <t>10:35,30</t>
  </si>
  <si>
    <t>640</t>
  </si>
  <si>
    <t>10:39,65</t>
  </si>
  <si>
    <t>Dinda</t>
  </si>
  <si>
    <t>1955-09-11</t>
  </si>
  <si>
    <t>10:42,42</t>
  </si>
  <si>
    <t>617</t>
  </si>
  <si>
    <t>11:22,22</t>
  </si>
  <si>
    <t>Mikiško</t>
  </si>
  <si>
    <t>1983-01-23</t>
  </si>
  <si>
    <t>9:29,29</t>
  </si>
  <si>
    <t>9:42,14</t>
  </si>
  <si>
    <t>Bagačius</t>
  </si>
  <si>
    <t>1991-11-12</t>
  </si>
  <si>
    <t>Puskunigis</t>
  </si>
  <si>
    <t>1991-09-20</t>
  </si>
  <si>
    <t>Dopolskas</t>
  </si>
  <si>
    <t>1992-04-30</t>
  </si>
  <si>
    <t>Ieties metimas (vyrai)</t>
  </si>
  <si>
    <t>Voveris</t>
  </si>
  <si>
    <t>1986-07-13</t>
  </si>
  <si>
    <t>Butkus</t>
  </si>
  <si>
    <t>1988-11-23</t>
  </si>
  <si>
    <t>Aleksonis</t>
  </si>
  <si>
    <t>1986-05-16</t>
  </si>
  <si>
    <t>N.Sabaliauskienė, T.Nekrošaitė</t>
  </si>
  <si>
    <t>Adomaitis</t>
  </si>
  <si>
    <t>1990-11-13</t>
  </si>
  <si>
    <t>Miščikas</t>
  </si>
  <si>
    <t>1991-05-06</t>
  </si>
  <si>
    <t>Katinas</t>
  </si>
  <si>
    <t>1987-04-10</t>
  </si>
  <si>
    <t>Saukevičius</t>
  </si>
  <si>
    <t>1989-07-30</t>
  </si>
  <si>
    <t>Lučkauskas</t>
  </si>
  <si>
    <t>1991-01-10</t>
  </si>
  <si>
    <t>Dauparas</t>
  </si>
  <si>
    <t>1989-07-16</t>
  </si>
  <si>
    <t>Jurša</t>
  </si>
  <si>
    <t>1988-07-18</t>
  </si>
  <si>
    <t>D.Juršienė</t>
  </si>
  <si>
    <t>Saunorius</t>
  </si>
  <si>
    <t>1986-06-26</t>
  </si>
  <si>
    <t>V.Maleckienė</t>
  </si>
  <si>
    <t>LIETUVOS LENGVOSIOS ATLETIKOS FEDERACIJOS</t>
  </si>
  <si>
    <t>KLUBŲ TAURĖS VARŽYBOS</t>
  </si>
  <si>
    <t>Kaunas, 2008 m. gegužės 30-31 d.</t>
  </si>
  <si>
    <t>KOMANDINIAI REZULTATAI</t>
  </si>
  <si>
    <t>Metikų klubas "ATĖNŲ OLIMPAS"</t>
  </si>
  <si>
    <t>Sporto klubas "COSMA" -2</t>
  </si>
  <si>
    <t xml:space="preserve">Klaipėdos m. bėgimo sporto klubas "GINTARINĖ JŪRMYLĖ" </t>
  </si>
  <si>
    <t xml:space="preserve">Vilniaus m. sporto klubas "PIKAS" </t>
  </si>
  <si>
    <t>Juodšilių sporto klubas</t>
  </si>
  <si>
    <t>SK "ŠATA"</t>
  </si>
  <si>
    <t>Vilniaus sporto klubas "HERAKLIDAS"</t>
  </si>
  <si>
    <t>Švenčionėlių sporto klubas "AITVARAS"</t>
  </si>
  <si>
    <t>Žiežmarių bėgimo klubas "KERTUS"</t>
  </si>
  <si>
    <t xml:space="preserve">Sporto klubas "INTERWALK" </t>
  </si>
  <si>
    <t>SK "IŠŠŪKIS"</t>
  </si>
  <si>
    <t xml:space="preserve">Klaipėdos r. sporto klubas "RITMAS" </t>
  </si>
  <si>
    <t xml:space="preserve">Bėgimo klubas "MARATONAS" </t>
  </si>
  <si>
    <t xml:space="preserve">Šakių raj. sportinio ėjimo klubas </t>
  </si>
  <si>
    <t xml:space="preserve">Panevėžio m. sporto klubas "TAURAS" </t>
  </si>
  <si>
    <t>Panevėžio m. sporto klubas "EL-EKO-SPORT"</t>
  </si>
  <si>
    <t>Bėgimo klubas "MARATONAS"</t>
  </si>
  <si>
    <t xml:space="preserve">Sporto klubas "ŠUOLININKAS" </t>
  </si>
  <si>
    <t>Lengvosios atletikos klubas "BERŽYNO ŽIOGELIS"</t>
  </si>
  <si>
    <t xml:space="preserve">Alytaus apskr. sporto klubas "DAISOTRA" </t>
  </si>
  <si>
    <t>Šiaulių l/a asociacija "DINAMITAS"</t>
  </si>
  <si>
    <t xml:space="preserve">Pasvalio l/a sporto klubas "LĖVUO" </t>
  </si>
  <si>
    <t xml:space="preserve">Marijampolės l/a sporto klubas </t>
  </si>
  <si>
    <t xml:space="preserve">Kauno sporto klubas "NEMUNAS" </t>
  </si>
  <si>
    <t xml:space="preserve">Šiaulių m. l/a klubas "PIRAMIDĖ" </t>
  </si>
  <si>
    <t xml:space="preserve">Panevėžio m. bėgimo klubas "SPORTO PASAULIS" </t>
  </si>
  <si>
    <t>Kauno sporto klubas "TITANAS"</t>
  </si>
  <si>
    <t>Kauno l/a klubas "VYTURYS"</t>
  </si>
  <si>
    <t xml:space="preserve">Vilkaviškio m. l/a sporto klubas </t>
  </si>
  <si>
    <t xml:space="preserve">LKKA sporto klubas "ATLETAS" </t>
  </si>
  <si>
    <t xml:space="preserve">Sporto klubas "COSMA" </t>
  </si>
  <si>
    <t xml:space="preserve">Klaipėdos m. l/a sporto klubas "NIKĖ" </t>
  </si>
  <si>
    <t xml:space="preserve">Šiaulių m. bėgimo klubas "STADIJA" </t>
  </si>
  <si>
    <t xml:space="preserve">Vilniaus m. šuolininkų klubas "ŠUOLIS" </t>
  </si>
  <si>
    <t xml:space="preserve">Sporto klubas "VILNIAUS BALTAI" </t>
  </si>
  <si>
    <t xml:space="preserve">Kauno bėgimo mėgėjų klubas </t>
  </si>
  <si>
    <t>Kauno sporto klubas "VĖJAS"</t>
  </si>
  <si>
    <t>3000 m bėgimas</t>
  </si>
  <si>
    <t>Matijošius</t>
  </si>
  <si>
    <t>1984-09-29</t>
  </si>
  <si>
    <t>8:19,55</t>
  </si>
  <si>
    <t>944</t>
  </si>
  <si>
    <t>8:46,29</t>
  </si>
  <si>
    <t>8:58,76</t>
  </si>
  <si>
    <t>739</t>
  </si>
  <si>
    <t>9:07,17</t>
  </si>
  <si>
    <t>698</t>
  </si>
  <si>
    <t>9:19,15</t>
  </si>
  <si>
    <t>642</t>
  </si>
  <si>
    <t>10:25,53</t>
  </si>
  <si>
    <t>374</t>
  </si>
  <si>
    <t>8:25,62</t>
  </si>
  <si>
    <t>8:44,01</t>
  </si>
  <si>
    <t>8:45,41</t>
  </si>
  <si>
    <t>9:22,98</t>
  </si>
  <si>
    <t>Kemers</t>
  </si>
  <si>
    <t>1986-11-20</t>
  </si>
  <si>
    <t>Viškers</t>
  </si>
  <si>
    <t>1989-03-30</t>
  </si>
  <si>
    <t>Kūjo metimas (vyrai)</t>
  </si>
  <si>
    <t>Burkas</t>
  </si>
  <si>
    <t>SK„Tauras“</t>
  </si>
  <si>
    <t>V.Ščevinskas,J.Auga</t>
  </si>
  <si>
    <t>1986-01-08</t>
  </si>
  <si>
    <t>A.Šedys</t>
  </si>
  <si>
    <t>Germanavičius</t>
  </si>
</sst>
</file>

<file path=xl/styles.xml><?xml version="1.0" encoding="utf-8"?>
<styleSheet xmlns="http://schemas.openxmlformats.org/spreadsheetml/2006/main">
  <numFmts count="4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mmm/yyyy"/>
    <numFmt numFmtId="170" formatCode="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yy/mm/dd"/>
    <numFmt numFmtId="177" formatCode="0.00000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:ss.00"/>
    <numFmt numFmtId="188" formatCode="mm:ss.00"/>
    <numFmt numFmtId="189" formatCode="0.000000"/>
    <numFmt numFmtId="190" formatCode="0.0000000"/>
    <numFmt numFmtId="191" formatCode="0.00;[Red]0.00"/>
    <numFmt numFmtId="192" formatCode="0.00_ ;\-0.00\ "/>
    <numFmt numFmtId="193" formatCode="ss.00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[$-F400]h:mm:ss\ AM/PM"/>
  </numFmts>
  <fonts count="43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Arial"/>
      <family val="2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" fontId="4" fillId="0" borderId="31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2" fontId="4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11" fillId="0" borderId="30" xfId="0" applyFont="1" applyBorder="1" applyAlignment="1">
      <alignment horizontal="left"/>
    </xf>
    <xf numFmtId="49" fontId="10" fillId="0" borderId="2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2" fontId="4" fillId="0" borderId="2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2" fontId="11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49" fontId="4" fillId="0" borderId="2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left" vertical="center"/>
    </xf>
    <xf numFmtId="49" fontId="10" fillId="0" borderId="28" xfId="0" applyNumberFormat="1" applyFont="1" applyBorder="1" applyAlignment="1">
      <alignment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49" fontId="10" fillId="0" borderId="17" xfId="0" applyNumberFormat="1" applyFont="1" applyBorder="1" applyAlignment="1">
      <alignment vertical="center"/>
    </xf>
    <xf numFmtId="0" fontId="34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3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193" fontId="3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33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11" fillId="20" borderId="25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38" fillId="0" borderId="3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left"/>
    </xf>
    <xf numFmtId="1" fontId="11" fillId="0" borderId="2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left"/>
    </xf>
    <xf numFmtId="2" fontId="4" fillId="0" borderId="28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/>
    </xf>
    <xf numFmtId="49" fontId="41" fillId="0" borderId="28" xfId="0" applyNumberFormat="1" applyFont="1" applyBorder="1" applyAlignment="1">
      <alignment horizontal="left"/>
    </xf>
    <xf numFmtId="49" fontId="10" fillId="0" borderId="28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10" fillId="0" borderId="4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11" fillId="0" borderId="4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4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55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9" fillId="0" borderId="43" xfId="0" applyFont="1" applyBorder="1" applyAlignment="1">
      <alignment vertical="center" wrapText="1"/>
    </xf>
    <xf numFmtId="0" fontId="39" fillId="0" borderId="58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11" fillId="0" borderId="4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49" fontId="10" fillId="0" borderId="35" xfId="0" applyNumberFormat="1" applyFont="1" applyBorder="1" applyAlignment="1">
      <alignment horizontal="left" vertical="center"/>
    </xf>
    <xf numFmtId="1" fontId="11" fillId="0" borderId="39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38" fillId="0" borderId="40" xfId="0" applyNumberFormat="1" applyFont="1" applyBorder="1" applyAlignment="1">
      <alignment horizontal="center"/>
    </xf>
    <xf numFmtId="1" fontId="38" fillId="0" borderId="16" xfId="0" applyNumberFormat="1" applyFont="1" applyBorder="1" applyAlignment="1">
      <alignment horizontal="center"/>
    </xf>
    <xf numFmtId="1" fontId="38" fillId="0" borderId="3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left" vertical="center"/>
    </xf>
    <xf numFmtId="49" fontId="10" fillId="0" borderId="55" xfId="0" applyNumberFormat="1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41" fillId="0" borderId="55" xfId="0" applyFont="1" applyBorder="1" applyAlignment="1">
      <alignment horizontal="lef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left" vertical="center"/>
    </xf>
    <xf numFmtId="49" fontId="10" fillId="0" borderId="31" xfId="0" applyNumberFormat="1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 vertical="center"/>
    </xf>
    <xf numFmtId="49" fontId="15" fillId="0" borderId="31" xfId="0" applyNumberFormat="1" applyFont="1" applyBorder="1" applyAlignment="1">
      <alignment horizontal="left" vertical="center"/>
    </xf>
    <xf numFmtId="1" fontId="4" fillId="0" borderId="55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" fontId="11" fillId="0" borderId="62" xfId="0" applyNumberFormat="1" applyFont="1" applyBorder="1" applyAlignment="1">
      <alignment horizontal="center" vertical="center"/>
    </xf>
    <xf numFmtId="1" fontId="11" fillId="0" borderId="6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49" fontId="38" fillId="0" borderId="39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/>
    </xf>
    <xf numFmtId="0" fontId="34" fillId="0" borderId="2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Lapas1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9"/>
  <sheetViews>
    <sheetView workbookViewId="0" topLeftCell="A1">
      <selection activeCell="A3" sqref="A3"/>
    </sheetView>
  </sheetViews>
  <sheetFormatPr defaultColWidth="9.140625" defaultRowHeight="12.75"/>
  <cols>
    <col min="1" max="1" width="5.2812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2.421875" style="64" customWidth="1"/>
    <col min="7" max="7" width="15.00390625" style="64" customWidth="1"/>
    <col min="8" max="8" width="7.140625" style="84" customWidth="1"/>
    <col min="9" max="9" width="4.28125" style="74" customWidth="1"/>
    <col min="10" max="10" width="6.8515625" style="84" customWidth="1"/>
    <col min="11" max="11" width="5.28125" style="74" customWidth="1"/>
    <col min="12" max="12" width="4.421875" style="74" customWidth="1"/>
    <col min="13" max="13" width="6.140625" style="74" customWidth="1"/>
    <col min="14" max="14" width="25.28125" style="64" customWidth="1"/>
    <col min="15" max="16384" width="9.140625" style="64" customWidth="1"/>
  </cols>
  <sheetData>
    <row r="1" spans="1:13" s="71" customFormat="1" ht="20.25">
      <c r="A1" s="20" t="s">
        <v>217</v>
      </c>
      <c r="B1" s="70"/>
      <c r="D1" s="72"/>
      <c r="H1" s="73"/>
      <c r="I1" s="74"/>
      <c r="J1" s="73"/>
      <c r="K1" s="74"/>
      <c r="L1" s="74"/>
      <c r="M1" s="74"/>
    </row>
    <row r="2" spans="1:13" s="77" customFormat="1" ht="14.25" customHeight="1">
      <c r="A2" s="75" t="s">
        <v>219</v>
      </c>
      <c r="B2" s="76"/>
      <c r="D2" s="78"/>
      <c r="H2" s="79"/>
      <c r="I2" s="80"/>
      <c r="J2" s="79"/>
      <c r="K2" s="80"/>
      <c r="L2" s="80"/>
      <c r="M2" s="80"/>
    </row>
    <row r="3" ht="8.25" customHeight="1">
      <c r="A3" s="81"/>
    </row>
    <row r="4" spans="3:14" ht="15.75" customHeight="1">
      <c r="C4" s="85" t="s">
        <v>672</v>
      </c>
      <c r="D4" s="86" t="s">
        <v>673</v>
      </c>
      <c r="N4" s="19" t="s">
        <v>216</v>
      </c>
    </row>
    <row r="5" ht="7.5" customHeight="1"/>
    <row r="6" spans="2:5" ht="16.5" customHeight="1" thickBot="1">
      <c r="B6" s="87"/>
      <c r="C6" s="88" t="s">
        <v>674</v>
      </c>
      <c r="D6" s="88"/>
      <c r="E6" s="89"/>
    </row>
    <row r="7" spans="1:14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677</v>
      </c>
      <c r="I7" s="93" t="s">
        <v>678</v>
      </c>
      <c r="J7" s="95" t="s">
        <v>679</v>
      </c>
      <c r="K7" s="93" t="s">
        <v>680</v>
      </c>
      <c r="L7" s="96" t="s">
        <v>231</v>
      </c>
      <c r="M7" s="96" t="s">
        <v>232</v>
      </c>
      <c r="N7" s="97" t="s">
        <v>168</v>
      </c>
    </row>
    <row r="8" spans="1:86" s="98" customFormat="1" ht="15" customHeight="1">
      <c r="A8" s="99">
        <v>1</v>
      </c>
      <c r="B8" s="101" t="s">
        <v>550</v>
      </c>
      <c r="C8" s="102" t="s">
        <v>681</v>
      </c>
      <c r="D8" s="103" t="s">
        <v>682</v>
      </c>
      <c r="E8" s="104" t="s">
        <v>339</v>
      </c>
      <c r="F8" s="50" t="s">
        <v>340</v>
      </c>
      <c r="G8" s="105" t="s">
        <v>199</v>
      </c>
      <c r="H8" s="63" t="s">
        <v>683</v>
      </c>
      <c r="I8" s="44" t="s">
        <v>684</v>
      </c>
      <c r="J8" s="106" t="s">
        <v>685</v>
      </c>
      <c r="K8" s="44" t="s">
        <v>686</v>
      </c>
      <c r="L8" s="44" t="s">
        <v>317</v>
      </c>
      <c r="M8" s="107" t="s">
        <v>687</v>
      </c>
      <c r="N8" s="108" t="s">
        <v>688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</row>
    <row r="9" spans="1:86" s="98" customFormat="1" ht="15" customHeight="1">
      <c r="A9" s="99">
        <v>2</v>
      </c>
      <c r="B9" s="101" t="s">
        <v>689</v>
      </c>
      <c r="C9" s="102" t="s">
        <v>690</v>
      </c>
      <c r="D9" s="103" t="s">
        <v>691</v>
      </c>
      <c r="E9" s="104" t="s">
        <v>192</v>
      </c>
      <c r="F9" s="50" t="s">
        <v>193</v>
      </c>
      <c r="G9" s="105" t="s">
        <v>203</v>
      </c>
      <c r="H9" s="63" t="s">
        <v>692</v>
      </c>
      <c r="I9" s="44" t="s">
        <v>686</v>
      </c>
      <c r="J9" s="106" t="s">
        <v>693</v>
      </c>
      <c r="K9" s="44" t="s">
        <v>686</v>
      </c>
      <c r="L9" s="44" t="s">
        <v>317</v>
      </c>
      <c r="M9" s="107" t="s">
        <v>694</v>
      </c>
      <c r="N9" s="108" t="s">
        <v>441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</row>
    <row r="10" spans="1:86" s="98" customFormat="1" ht="15" customHeight="1">
      <c r="A10" s="99">
        <v>3</v>
      </c>
      <c r="B10" s="101" t="s">
        <v>695</v>
      </c>
      <c r="C10" s="102" t="s">
        <v>696</v>
      </c>
      <c r="D10" s="103" t="s">
        <v>697</v>
      </c>
      <c r="E10" s="104" t="s">
        <v>192</v>
      </c>
      <c r="F10" s="50" t="s">
        <v>193</v>
      </c>
      <c r="G10" s="105" t="s">
        <v>203</v>
      </c>
      <c r="H10" s="63" t="s">
        <v>698</v>
      </c>
      <c r="I10" s="44" t="s">
        <v>581</v>
      </c>
      <c r="J10" s="106" t="s">
        <v>699</v>
      </c>
      <c r="K10" s="44" t="s">
        <v>686</v>
      </c>
      <c r="L10" s="44" t="s">
        <v>317</v>
      </c>
      <c r="M10" s="107" t="s">
        <v>700</v>
      </c>
      <c r="N10" s="108" t="s">
        <v>441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</row>
    <row r="11" spans="1:86" s="98" customFormat="1" ht="15" customHeight="1">
      <c r="A11" s="99">
        <v>4</v>
      </c>
      <c r="B11" s="101" t="s">
        <v>701</v>
      </c>
      <c r="C11" s="102" t="s">
        <v>702</v>
      </c>
      <c r="D11" s="103" t="s">
        <v>703</v>
      </c>
      <c r="E11" s="104" t="s">
        <v>192</v>
      </c>
      <c r="F11" s="50" t="s">
        <v>193</v>
      </c>
      <c r="G11" s="105" t="s">
        <v>203</v>
      </c>
      <c r="H11" s="63" t="s">
        <v>704</v>
      </c>
      <c r="I11" s="44" t="s">
        <v>684</v>
      </c>
      <c r="J11" s="106" t="s">
        <v>705</v>
      </c>
      <c r="K11" s="44" t="s">
        <v>686</v>
      </c>
      <c r="L11" s="44" t="s">
        <v>233</v>
      </c>
      <c r="M11" s="107" t="s">
        <v>706</v>
      </c>
      <c r="N11" s="108" t="s">
        <v>707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</row>
    <row r="12" spans="1:86" s="98" customFormat="1" ht="15" customHeight="1">
      <c r="A12" s="99">
        <v>5</v>
      </c>
      <c r="B12" s="101" t="s">
        <v>708</v>
      </c>
      <c r="C12" s="102" t="s">
        <v>709</v>
      </c>
      <c r="D12" s="103" t="s">
        <v>710</v>
      </c>
      <c r="E12" s="104" t="s">
        <v>192</v>
      </c>
      <c r="F12" s="50" t="s">
        <v>193</v>
      </c>
      <c r="G12" s="105" t="s">
        <v>199</v>
      </c>
      <c r="H12" s="63" t="s">
        <v>705</v>
      </c>
      <c r="I12" s="44" t="s">
        <v>686</v>
      </c>
      <c r="J12" s="106" t="s">
        <v>711</v>
      </c>
      <c r="K12" s="44" t="s">
        <v>686</v>
      </c>
      <c r="L12" s="44" t="s">
        <v>233</v>
      </c>
      <c r="M12" s="107" t="s">
        <v>712</v>
      </c>
      <c r="N12" s="108" t="s">
        <v>567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</row>
    <row r="13" spans="1:86" s="98" customFormat="1" ht="15" customHeight="1">
      <c r="A13" s="99">
        <v>6</v>
      </c>
      <c r="B13" s="101" t="s">
        <v>713</v>
      </c>
      <c r="C13" s="102" t="s">
        <v>714</v>
      </c>
      <c r="D13" s="103" t="s">
        <v>715</v>
      </c>
      <c r="E13" s="104" t="s">
        <v>179</v>
      </c>
      <c r="F13" s="50" t="s">
        <v>180</v>
      </c>
      <c r="G13" s="105" t="s">
        <v>199</v>
      </c>
      <c r="H13" s="63" t="s">
        <v>716</v>
      </c>
      <c r="I13" s="44" t="s">
        <v>684</v>
      </c>
      <c r="J13" s="106" t="s">
        <v>717</v>
      </c>
      <c r="K13" s="44" t="s">
        <v>686</v>
      </c>
      <c r="L13" s="44" t="s">
        <v>233</v>
      </c>
      <c r="M13" s="107" t="s">
        <v>718</v>
      </c>
      <c r="N13" s="108" t="s">
        <v>719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</row>
    <row r="14" spans="1:86" s="98" customFormat="1" ht="15" customHeight="1">
      <c r="A14" s="99">
        <v>7</v>
      </c>
      <c r="B14" s="101" t="s">
        <v>720</v>
      </c>
      <c r="C14" s="102" t="s">
        <v>721</v>
      </c>
      <c r="D14" s="103" t="s">
        <v>722</v>
      </c>
      <c r="E14" s="104" t="s">
        <v>192</v>
      </c>
      <c r="F14" s="50" t="s">
        <v>193</v>
      </c>
      <c r="G14" s="105" t="s">
        <v>203</v>
      </c>
      <c r="H14" s="63" t="s">
        <v>723</v>
      </c>
      <c r="I14" s="44" t="s">
        <v>686</v>
      </c>
      <c r="J14" s="106" t="s">
        <v>724</v>
      </c>
      <c r="K14" s="44" t="s">
        <v>686</v>
      </c>
      <c r="L14" s="44" t="s">
        <v>233</v>
      </c>
      <c r="M14" s="107" t="s">
        <v>725</v>
      </c>
      <c r="N14" s="108" t="s">
        <v>726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</row>
    <row r="15" spans="1:86" s="98" customFormat="1" ht="15" customHeight="1">
      <c r="A15" s="99">
        <v>8</v>
      </c>
      <c r="B15" s="101" t="s">
        <v>727</v>
      </c>
      <c r="C15" s="102" t="s">
        <v>728</v>
      </c>
      <c r="D15" s="103" t="s">
        <v>729</v>
      </c>
      <c r="E15" s="104" t="s">
        <v>185</v>
      </c>
      <c r="F15" s="50" t="s">
        <v>186</v>
      </c>
      <c r="G15" s="105" t="s">
        <v>187</v>
      </c>
      <c r="H15" s="63" t="s">
        <v>730</v>
      </c>
      <c r="I15" s="44" t="s">
        <v>684</v>
      </c>
      <c r="J15" s="106" t="s">
        <v>731</v>
      </c>
      <c r="K15" s="44" t="s">
        <v>686</v>
      </c>
      <c r="L15" s="44" t="s">
        <v>234</v>
      </c>
      <c r="M15" s="107" t="s">
        <v>732</v>
      </c>
      <c r="N15" s="108" t="s">
        <v>188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</row>
    <row r="16" ht="16.5" thickBot="1">
      <c r="C16" s="88" t="s">
        <v>733</v>
      </c>
    </row>
    <row r="17" spans="1:14" s="98" customFormat="1" ht="13.5" thickBot="1">
      <c r="A17" s="90" t="s">
        <v>163</v>
      </c>
      <c r="B17" s="91" t="s">
        <v>164</v>
      </c>
      <c r="C17" s="92" t="s">
        <v>165</v>
      </c>
      <c r="D17" s="93" t="s">
        <v>675</v>
      </c>
      <c r="E17" s="94" t="s">
        <v>169</v>
      </c>
      <c r="F17" s="94" t="s">
        <v>676</v>
      </c>
      <c r="G17" s="94" t="s">
        <v>174</v>
      </c>
      <c r="H17" s="95" t="s">
        <v>677</v>
      </c>
      <c r="I17" s="93" t="s">
        <v>678</v>
      </c>
      <c r="J17" s="95" t="s">
        <v>679</v>
      </c>
      <c r="K17" s="93" t="s">
        <v>680</v>
      </c>
      <c r="L17" s="96" t="s">
        <v>231</v>
      </c>
      <c r="M17" s="96" t="s">
        <v>232</v>
      </c>
      <c r="N17" s="97" t="s">
        <v>168</v>
      </c>
    </row>
    <row r="18" spans="1:86" s="98" customFormat="1" ht="15" customHeight="1">
      <c r="A18" s="99">
        <v>9</v>
      </c>
      <c r="B18" s="101" t="s">
        <v>734</v>
      </c>
      <c r="C18" s="102" t="s">
        <v>735</v>
      </c>
      <c r="D18" s="103" t="s">
        <v>736</v>
      </c>
      <c r="E18" s="104" t="s">
        <v>192</v>
      </c>
      <c r="F18" s="50" t="s">
        <v>193</v>
      </c>
      <c r="G18" s="105" t="s">
        <v>203</v>
      </c>
      <c r="H18" s="63" t="s">
        <v>737</v>
      </c>
      <c r="I18" s="44" t="s">
        <v>581</v>
      </c>
      <c r="J18" s="106" t="s">
        <v>738</v>
      </c>
      <c r="K18" s="44" t="s">
        <v>739</v>
      </c>
      <c r="L18" s="44" t="s">
        <v>233</v>
      </c>
      <c r="M18" s="107"/>
      <c r="N18" s="108" t="s">
        <v>441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</row>
    <row r="19" spans="1:86" s="98" customFormat="1" ht="15" customHeight="1">
      <c r="A19" s="99">
        <v>10</v>
      </c>
      <c r="B19" s="101" t="s">
        <v>550</v>
      </c>
      <c r="C19" s="102" t="s">
        <v>740</v>
      </c>
      <c r="D19" s="103" t="s">
        <v>741</v>
      </c>
      <c r="E19" s="104" t="s">
        <v>179</v>
      </c>
      <c r="F19" s="50" t="s">
        <v>180</v>
      </c>
      <c r="G19" s="105" t="s">
        <v>199</v>
      </c>
      <c r="H19" s="63" t="s">
        <v>742</v>
      </c>
      <c r="I19" s="44" t="s">
        <v>581</v>
      </c>
      <c r="J19" s="106" t="s">
        <v>743</v>
      </c>
      <c r="K19" s="44" t="s">
        <v>739</v>
      </c>
      <c r="L19" s="44" t="s">
        <v>233</v>
      </c>
      <c r="M19" s="107"/>
      <c r="N19" s="108" t="s">
        <v>719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</row>
    <row r="20" spans="1:86" s="98" customFormat="1" ht="15" customHeight="1">
      <c r="A20" s="99">
        <v>11</v>
      </c>
      <c r="B20" s="101" t="s">
        <v>367</v>
      </c>
      <c r="C20" s="102" t="s">
        <v>744</v>
      </c>
      <c r="D20" s="103" t="s">
        <v>494</v>
      </c>
      <c r="E20" s="104" t="s">
        <v>192</v>
      </c>
      <c r="F20" s="50" t="s">
        <v>193</v>
      </c>
      <c r="G20" s="105" t="s">
        <v>203</v>
      </c>
      <c r="H20" s="63" t="s">
        <v>745</v>
      </c>
      <c r="I20" s="44" t="s">
        <v>581</v>
      </c>
      <c r="J20" s="106" t="s">
        <v>730</v>
      </c>
      <c r="K20" s="44" t="s">
        <v>739</v>
      </c>
      <c r="L20" s="44" t="s">
        <v>234</v>
      </c>
      <c r="M20" s="107"/>
      <c r="N20" s="108" t="s">
        <v>746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</row>
    <row r="21" spans="1:86" s="98" customFormat="1" ht="15" customHeight="1">
      <c r="A21" s="99">
        <v>12</v>
      </c>
      <c r="B21" s="101" t="s">
        <v>200</v>
      </c>
      <c r="C21" s="102" t="s">
        <v>747</v>
      </c>
      <c r="D21" s="103" t="s">
        <v>748</v>
      </c>
      <c r="E21" s="104" t="s">
        <v>500</v>
      </c>
      <c r="F21" s="50" t="s">
        <v>501</v>
      </c>
      <c r="G21" s="105"/>
      <c r="H21" s="63" t="s">
        <v>749</v>
      </c>
      <c r="I21" s="44" t="s">
        <v>684</v>
      </c>
      <c r="J21" s="106" t="s">
        <v>750</v>
      </c>
      <c r="K21" s="44" t="s">
        <v>739</v>
      </c>
      <c r="L21" s="44" t="s">
        <v>234</v>
      </c>
      <c r="M21" s="107"/>
      <c r="N21" s="108" t="s">
        <v>751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</row>
    <row r="22" spans="1:86" s="98" customFormat="1" ht="15" customHeight="1">
      <c r="A22" s="99">
        <v>13</v>
      </c>
      <c r="B22" s="101" t="s">
        <v>752</v>
      </c>
      <c r="C22" s="102" t="s">
        <v>753</v>
      </c>
      <c r="D22" s="103" t="s">
        <v>754</v>
      </c>
      <c r="E22" s="104" t="s">
        <v>192</v>
      </c>
      <c r="F22" s="50" t="s">
        <v>193</v>
      </c>
      <c r="G22" s="105"/>
      <c r="H22" s="63" t="s">
        <v>755</v>
      </c>
      <c r="I22" s="44" t="s">
        <v>581</v>
      </c>
      <c r="J22" s="106" t="s">
        <v>756</v>
      </c>
      <c r="K22" s="44" t="s">
        <v>739</v>
      </c>
      <c r="L22" s="44" t="s">
        <v>235</v>
      </c>
      <c r="M22" s="107"/>
      <c r="N22" s="108" t="s">
        <v>746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</row>
    <row r="23" spans="1:86" s="98" customFormat="1" ht="15" customHeight="1">
      <c r="A23" s="99">
        <v>14</v>
      </c>
      <c r="B23" s="101" t="s">
        <v>521</v>
      </c>
      <c r="C23" s="102" t="s">
        <v>757</v>
      </c>
      <c r="D23" s="103" t="s">
        <v>758</v>
      </c>
      <c r="E23" s="104" t="s">
        <v>185</v>
      </c>
      <c r="F23" s="50" t="s">
        <v>186</v>
      </c>
      <c r="G23" s="105" t="s">
        <v>187</v>
      </c>
      <c r="H23" s="63" t="s">
        <v>759</v>
      </c>
      <c r="I23" s="44" t="s">
        <v>686</v>
      </c>
      <c r="J23" s="106" t="s">
        <v>760</v>
      </c>
      <c r="K23" s="44" t="s">
        <v>739</v>
      </c>
      <c r="L23" s="44" t="s">
        <v>235</v>
      </c>
      <c r="M23" s="107"/>
      <c r="N23" s="108" t="s">
        <v>284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</row>
    <row r="24" spans="1:86" s="98" customFormat="1" ht="15" customHeight="1">
      <c r="A24" s="99">
        <v>15</v>
      </c>
      <c r="B24" s="101" t="s">
        <v>761</v>
      </c>
      <c r="C24" s="102" t="s">
        <v>762</v>
      </c>
      <c r="D24" s="103" t="s">
        <v>763</v>
      </c>
      <c r="E24" s="104" t="s">
        <v>593</v>
      </c>
      <c r="F24" s="50"/>
      <c r="G24" s="105" t="s">
        <v>594</v>
      </c>
      <c r="H24" s="63" t="s">
        <v>764</v>
      </c>
      <c r="I24" s="44" t="s">
        <v>684</v>
      </c>
      <c r="J24" s="106" t="s">
        <v>765</v>
      </c>
      <c r="K24" s="44" t="s">
        <v>739</v>
      </c>
      <c r="L24" s="44" t="s">
        <v>235</v>
      </c>
      <c r="M24" s="107"/>
      <c r="N24" s="108" t="s">
        <v>766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</row>
    <row r="25" spans="1:86" s="98" customFormat="1" ht="15" customHeight="1" thickBot="1">
      <c r="A25" s="99">
        <v>16</v>
      </c>
      <c r="B25" s="101" t="s">
        <v>767</v>
      </c>
      <c r="C25" s="102" t="s">
        <v>768</v>
      </c>
      <c r="D25" s="103" t="s">
        <v>710</v>
      </c>
      <c r="E25" s="104" t="s">
        <v>769</v>
      </c>
      <c r="F25" s="50"/>
      <c r="G25" s="105" t="s">
        <v>770</v>
      </c>
      <c r="H25" s="63" t="s">
        <v>771</v>
      </c>
      <c r="I25" s="44" t="s">
        <v>684</v>
      </c>
      <c r="J25" s="106" t="s">
        <v>288</v>
      </c>
      <c r="K25" s="44"/>
      <c r="L25" s="44" t="s">
        <v>283</v>
      </c>
      <c r="M25" s="107"/>
      <c r="N25" s="108" t="s">
        <v>772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</row>
    <row r="26" spans="1:14" s="98" customFormat="1" ht="13.5" thickBot="1">
      <c r="A26" s="90" t="s">
        <v>163</v>
      </c>
      <c r="B26" s="91" t="s">
        <v>164</v>
      </c>
      <c r="C26" s="92" t="s">
        <v>165</v>
      </c>
      <c r="D26" s="93" t="s">
        <v>675</v>
      </c>
      <c r="E26" s="94" t="s">
        <v>169</v>
      </c>
      <c r="F26" s="94" t="s">
        <v>676</v>
      </c>
      <c r="G26" s="94" t="s">
        <v>174</v>
      </c>
      <c r="H26" s="95" t="s">
        <v>677</v>
      </c>
      <c r="I26" s="93" t="s">
        <v>678</v>
      </c>
      <c r="J26" s="95" t="s">
        <v>679</v>
      </c>
      <c r="K26" s="93" t="s">
        <v>680</v>
      </c>
      <c r="L26" s="96" t="s">
        <v>231</v>
      </c>
      <c r="M26" s="96" t="s">
        <v>232</v>
      </c>
      <c r="N26" s="97" t="s">
        <v>168</v>
      </c>
    </row>
    <row r="27" spans="1:86" s="98" customFormat="1" ht="15" customHeight="1">
      <c r="A27" s="99">
        <v>17</v>
      </c>
      <c r="B27" s="101" t="s">
        <v>773</v>
      </c>
      <c r="C27" s="102" t="s">
        <v>774</v>
      </c>
      <c r="D27" s="103" t="s">
        <v>775</v>
      </c>
      <c r="E27" s="104" t="s">
        <v>769</v>
      </c>
      <c r="F27" s="50"/>
      <c r="G27" s="105" t="s">
        <v>770</v>
      </c>
      <c r="H27" s="63" t="s">
        <v>776</v>
      </c>
      <c r="I27" s="44" t="s">
        <v>581</v>
      </c>
      <c r="J27" s="106"/>
      <c r="K27" s="44"/>
      <c r="L27" s="44" t="s">
        <v>283</v>
      </c>
      <c r="M27" s="107"/>
      <c r="N27" s="108" t="s">
        <v>777</v>
      </c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</row>
    <row r="28" spans="1:86" s="98" customFormat="1" ht="15" customHeight="1">
      <c r="A28" s="99">
        <v>18</v>
      </c>
      <c r="B28" s="101" t="s">
        <v>361</v>
      </c>
      <c r="C28" s="102" t="s">
        <v>778</v>
      </c>
      <c r="D28" s="103" t="s">
        <v>779</v>
      </c>
      <c r="E28" s="104" t="s">
        <v>780</v>
      </c>
      <c r="F28" s="50"/>
      <c r="G28" s="105" t="s">
        <v>781</v>
      </c>
      <c r="H28" s="63" t="s">
        <v>782</v>
      </c>
      <c r="I28" s="44" t="s">
        <v>686</v>
      </c>
      <c r="J28" s="106"/>
      <c r="K28" s="44"/>
      <c r="L28" s="44" t="s">
        <v>283</v>
      </c>
      <c r="M28" s="107"/>
      <c r="N28" s="108" t="s">
        <v>783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</row>
    <row r="29" spans="1:86" s="98" customFormat="1" ht="15" customHeight="1">
      <c r="A29" s="99">
        <v>19</v>
      </c>
      <c r="B29" s="101" t="s">
        <v>784</v>
      </c>
      <c r="C29" s="102" t="s">
        <v>785</v>
      </c>
      <c r="D29" s="103" t="s">
        <v>786</v>
      </c>
      <c r="E29" s="104" t="s">
        <v>769</v>
      </c>
      <c r="F29" s="50"/>
      <c r="G29" s="105" t="s">
        <v>770</v>
      </c>
      <c r="H29" s="63" t="s">
        <v>787</v>
      </c>
      <c r="I29" s="44" t="s">
        <v>686</v>
      </c>
      <c r="J29" s="106"/>
      <c r="K29" s="44"/>
      <c r="L29" s="44" t="s">
        <v>283</v>
      </c>
      <c r="M29" s="107"/>
      <c r="N29" s="108" t="s">
        <v>777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1.28125" style="82" customWidth="1"/>
    <col min="3" max="3" width="14.421875" style="64" customWidth="1"/>
    <col min="4" max="4" width="9.140625" style="83" customWidth="1"/>
    <col min="5" max="5" width="14.28125" style="64" customWidth="1"/>
    <col min="6" max="6" width="13.421875" style="64" customWidth="1"/>
    <col min="7" max="7" width="15.00390625" style="64" customWidth="1"/>
    <col min="8" max="8" width="7.421875" style="84" customWidth="1"/>
    <col min="9" max="9" width="4.421875" style="74" customWidth="1"/>
    <col min="10" max="10" width="6.140625" style="74" customWidth="1"/>
    <col min="11" max="11" width="27.710937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75" t="s">
        <v>997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1322</v>
      </c>
      <c r="D4" s="86" t="s">
        <v>788</v>
      </c>
      <c r="K4" s="19" t="s">
        <v>216</v>
      </c>
    </row>
    <row r="5" spans="2:5" ht="9" customHeight="1" thickBot="1">
      <c r="B5" s="87"/>
      <c r="C5" s="126"/>
      <c r="D5" s="111"/>
      <c r="E5" s="89"/>
    </row>
    <row r="6" spans="1:11" s="98" customFormat="1" ht="13.5" thickBot="1">
      <c r="A6" s="90" t="s">
        <v>163</v>
      </c>
      <c r="B6" s="91" t="s">
        <v>164</v>
      </c>
      <c r="C6" s="92" t="s">
        <v>165</v>
      </c>
      <c r="D6" s="93" t="s">
        <v>675</v>
      </c>
      <c r="E6" s="94" t="s">
        <v>169</v>
      </c>
      <c r="F6" s="94" t="s">
        <v>676</v>
      </c>
      <c r="G6" s="94" t="s">
        <v>174</v>
      </c>
      <c r="H6" s="95" t="s">
        <v>1036</v>
      </c>
      <c r="I6" s="96" t="s">
        <v>231</v>
      </c>
      <c r="J6" s="96" t="s">
        <v>232</v>
      </c>
      <c r="K6" s="97" t="s">
        <v>168</v>
      </c>
    </row>
    <row r="7" spans="1:11" ht="12.75">
      <c r="A7" s="99">
        <v>1</v>
      </c>
      <c r="B7" s="101" t="s">
        <v>438</v>
      </c>
      <c r="C7" s="102" t="s">
        <v>1394</v>
      </c>
      <c r="D7" s="103" t="s">
        <v>1395</v>
      </c>
      <c r="E7" s="104" t="s">
        <v>185</v>
      </c>
      <c r="F7" s="50"/>
      <c r="G7" s="105" t="s">
        <v>1164</v>
      </c>
      <c r="H7" s="44" t="s">
        <v>1396</v>
      </c>
      <c r="I7" s="44" t="s">
        <v>234</v>
      </c>
      <c r="J7" s="107" t="s">
        <v>1397</v>
      </c>
      <c r="K7" s="108" t="s">
        <v>1241</v>
      </c>
    </row>
    <row r="8" spans="1:11" ht="12.75">
      <c r="A8" s="99">
        <v>2</v>
      </c>
      <c r="B8" s="101" t="s">
        <v>1398</v>
      </c>
      <c r="C8" s="102" t="s">
        <v>1399</v>
      </c>
      <c r="D8" s="103" t="s">
        <v>1400</v>
      </c>
      <c r="E8" s="104" t="s">
        <v>179</v>
      </c>
      <c r="F8" s="50"/>
      <c r="G8" s="105" t="s">
        <v>877</v>
      </c>
      <c r="H8" s="44" t="s">
        <v>1401</v>
      </c>
      <c r="I8" s="44" t="s">
        <v>234</v>
      </c>
      <c r="J8" s="107" t="s">
        <v>1011</v>
      </c>
      <c r="K8" s="108" t="s">
        <v>1056</v>
      </c>
    </row>
    <row r="9" spans="1:11" ht="12.75">
      <c r="A9" s="99">
        <v>3</v>
      </c>
      <c r="B9" s="101" t="s">
        <v>1402</v>
      </c>
      <c r="C9" s="102" t="s">
        <v>1403</v>
      </c>
      <c r="D9" s="103" t="s">
        <v>1404</v>
      </c>
      <c r="E9" s="104" t="s">
        <v>192</v>
      </c>
      <c r="F9" s="50" t="s">
        <v>193</v>
      </c>
      <c r="G9" s="105" t="s">
        <v>203</v>
      </c>
      <c r="H9" s="44" t="s">
        <v>1405</v>
      </c>
      <c r="I9" s="44" t="s">
        <v>234</v>
      </c>
      <c r="J9" s="107" t="s">
        <v>1406</v>
      </c>
      <c r="K9" s="108" t="s">
        <v>1407</v>
      </c>
    </row>
    <row r="10" spans="1:11" ht="12.75">
      <c r="A10" s="99">
        <v>4</v>
      </c>
      <c r="B10" s="101" t="s">
        <v>855</v>
      </c>
      <c r="C10" s="102" t="s">
        <v>1403</v>
      </c>
      <c r="D10" s="103" t="s">
        <v>1404</v>
      </c>
      <c r="E10" s="104" t="s">
        <v>192</v>
      </c>
      <c r="F10" s="50" t="s">
        <v>193</v>
      </c>
      <c r="G10" s="105" t="s">
        <v>203</v>
      </c>
      <c r="H10" s="44" t="s">
        <v>1408</v>
      </c>
      <c r="I10" s="44" t="s">
        <v>234</v>
      </c>
      <c r="J10" s="107" t="s">
        <v>1409</v>
      </c>
      <c r="K10" s="108" t="s">
        <v>1407</v>
      </c>
    </row>
    <row r="11" spans="1:11" ht="12.75">
      <c r="A11" s="99">
        <v>5</v>
      </c>
      <c r="B11" s="101" t="s">
        <v>1410</v>
      </c>
      <c r="C11" s="102" t="s">
        <v>1411</v>
      </c>
      <c r="D11" s="103" t="s">
        <v>1412</v>
      </c>
      <c r="E11" s="104" t="s">
        <v>179</v>
      </c>
      <c r="F11" s="50" t="s">
        <v>605</v>
      </c>
      <c r="G11" s="105"/>
      <c r="H11" s="44" t="s">
        <v>1413</v>
      </c>
      <c r="I11" s="44" t="s">
        <v>234</v>
      </c>
      <c r="J11" s="107" t="s">
        <v>388</v>
      </c>
      <c r="K11" s="108" t="s">
        <v>1414</v>
      </c>
    </row>
    <row r="12" spans="1:11" ht="12.75">
      <c r="A12" s="99">
        <v>6</v>
      </c>
      <c r="B12" s="101" t="s">
        <v>289</v>
      </c>
      <c r="C12" s="102" t="s">
        <v>1415</v>
      </c>
      <c r="D12" s="103" t="s">
        <v>1416</v>
      </c>
      <c r="E12" s="104" t="s">
        <v>1417</v>
      </c>
      <c r="F12" s="50" t="s">
        <v>193</v>
      </c>
      <c r="G12" s="105" t="s">
        <v>1315</v>
      </c>
      <c r="H12" s="44" t="s">
        <v>1418</v>
      </c>
      <c r="I12" s="44" t="s">
        <v>234</v>
      </c>
      <c r="J12" s="107" t="s">
        <v>1419</v>
      </c>
      <c r="K12" s="108" t="s">
        <v>1420</v>
      </c>
    </row>
    <row r="13" spans="1:11" ht="12.75">
      <c r="A13" s="99">
        <v>7</v>
      </c>
      <c r="B13" s="101" t="s">
        <v>1421</v>
      </c>
      <c r="C13" s="102" t="s">
        <v>1422</v>
      </c>
      <c r="D13" s="103" t="s">
        <v>1423</v>
      </c>
      <c r="E13" s="104" t="s">
        <v>780</v>
      </c>
      <c r="F13" s="50"/>
      <c r="G13" s="105" t="s">
        <v>781</v>
      </c>
      <c r="H13" s="44" t="s">
        <v>1424</v>
      </c>
      <c r="I13" s="44" t="s">
        <v>235</v>
      </c>
      <c r="J13" s="107" t="s">
        <v>1425</v>
      </c>
      <c r="K13" s="108" t="s">
        <v>783</v>
      </c>
    </row>
    <row r="14" spans="1:11" ht="12.75">
      <c r="A14" s="99">
        <v>8</v>
      </c>
      <c r="B14" s="101" t="s">
        <v>874</v>
      </c>
      <c r="C14" s="102" t="s">
        <v>1426</v>
      </c>
      <c r="D14" s="103" t="s">
        <v>1427</v>
      </c>
      <c r="E14" s="104" t="s">
        <v>826</v>
      </c>
      <c r="F14" s="50" t="s">
        <v>827</v>
      </c>
      <c r="G14" s="105"/>
      <c r="H14" s="44" t="s">
        <v>1428</v>
      </c>
      <c r="I14" s="44" t="s">
        <v>235</v>
      </c>
      <c r="J14" s="107" t="s">
        <v>665</v>
      </c>
      <c r="K14" s="108" t="s">
        <v>1429</v>
      </c>
    </row>
    <row r="15" spans="1:11" ht="12.75">
      <c r="A15" s="99">
        <v>9</v>
      </c>
      <c r="B15" s="101" t="s">
        <v>1430</v>
      </c>
      <c r="C15" s="102" t="s">
        <v>1431</v>
      </c>
      <c r="D15" s="103" t="s">
        <v>1432</v>
      </c>
      <c r="E15" s="104" t="s">
        <v>1433</v>
      </c>
      <c r="F15" s="50"/>
      <c r="G15" s="105" t="s">
        <v>1164</v>
      </c>
      <c r="H15" s="44" t="s">
        <v>1434</v>
      </c>
      <c r="I15" s="44" t="s">
        <v>235</v>
      </c>
      <c r="J15" s="107"/>
      <c r="K15" s="108" t="s">
        <v>1435</v>
      </c>
    </row>
    <row r="16" spans="1:11" ht="12.75">
      <c r="A16" s="99">
        <v>10</v>
      </c>
      <c r="B16" s="101" t="s">
        <v>1436</v>
      </c>
      <c r="C16" s="102" t="s">
        <v>1437</v>
      </c>
      <c r="D16" s="103" t="s">
        <v>1438</v>
      </c>
      <c r="E16" s="104" t="s">
        <v>192</v>
      </c>
      <c r="F16" s="50" t="s">
        <v>193</v>
      </c>
      <c r="G16" s="105" t="s">
        <v>1069</v>
      </c>
      <c r="H16" s="44" t="s">
        <v>1439</v>
      </c>
      <c r="I16" s="44" t="s">
        <v>235</v>
      </c>
      <c r="J16" s="107"/>
      <c r="K16" s="108" t="s">
        <v>1440</v>
      </c>
    </row>
    <row r="17" spans="1:11" ht="12.75">
      <c r="A17" s="99">
        <v>11</v>
      </c>
      <c r="B17" s="101" t="s">
        <v>412</v>
      </c>
      <c r="C17" s="102" t="s">
        <v>1441</v>
      </c>
      <c r="D17" s="103" t="s">
        <v>1442</v>
      </c>
      <c r="E17" s="104" t="s">
        <v>1443</v>
      </c>
      <c r="F17" s="50" t="s">
        <v>346</v>
      </c>
      <c r="G17" s="105" t="s">
        <v>1116</v>
      </c>
      <c r="H17" s="44" t="s">
        <v>1444</v>
      </c>
      <c r="I17" s="44" t="s">
        <v>235</v>
      </c>
      <c r="J17" s="107"/>
      <c r="K17" s="108" t="s">
        <v>1445</v>
      </c>
    </row>
    <row r="18" spans="1:11" ht="12.75">
      <c r="A18" s="99">
        <v>12</v>
      </c>
      <c r="B18" s="101" t="s">
        <v>1446</v>
      </c>
      <c r="C18" s="102" t="s">
        <v>1447</v>
      </c>
      <c r="D18" s="103" t="s">
        <v>1448</v>
      </c>
      <c r="E18" s="104" t="s">
        <v>780</v>
      </c>
      <c r="F18" s="50"/>
      <c r="G18" s="105" t="s">
        <v>781</v>
      </c>
      <c r="H18" s="44" t="s">
        <v>1449</v>
      </c>
      <c r="I18" s="44" t="s">
        <v>235</v>
      </c>
      <c r="J18" s="107"/>
      <c r="K18" s="108" t="s">
        <v>783</v>
      </c>
    </row>
    <row r="19" spans="1:11" ht="12.75">
      <c r="A19" s="99">
        <v>13</v>
      </c>
      <c r="B19" s="101" t="s">
        <v>1450</v>
      </c>
      <c r="C19" s="102" t="s">
        <v>1451</v>
      </c>
      <c r="D19" s="103" t="s">
        <v>1452</v>
      </c>
      <c r="E19" s="104" t="s">
        <v>599</v>
      </c>
      <c r="F19" s="50"/>
      <c r="G19" s="105" t="s">
        <v>600</v>
      </c>
      <c r="H19" s="44" t="s">
        <v>1453</v>
      </c>
      <c r="I19" s="44" t="s">
        <v>235</v>
      </c>
      <c r="J19" s="107"/>
      <c r="K19" s="108" t="s">
        <v>601</v>
      </c>
    </row>
    <row r="20" spans="1:11" ht="12.75">
      <c r="A20" s="99">
        <v>14</v>
      </c>
      <c r="B20" s="101" t="s">
        <v>280</v>
      </c>
      <c r="C20" s="102" t="s">
        <v>1454</v>
      </c>
      <c r="D20" s="103" t="s">
        <v>1455</v>
      </c>
      <c r="E20" s="104" t="s">
        <v>364</v>
      </c>
      <c r="F20" s="50" t="s">
        <v>365</v>
      </c>
      <c r="G20" s="105"/>
      <c r="H20" s="44" t="s">
        <v>1456</v>
      </c>
      <c r="I20" s="44" t="s">
        <v>235</v>
      </c>
      <c r="J20" s="107"/>
      <c r="K20" s="108" t="s">
        <v>366</v>
      </c>
    </row>
    <row r="21" spans="1:11" ht="12.75">
      <c r="A21" s="99">
        <v>15</v>
      </c>
      <c r="B21" s="101" t="s">
        <v>1457</v>
      </c>
      <c r="C21" s="102" t="s">
        <v>1458</v>
      </c>
      <c r="D21" s="103" t="s">
        <v>1459</v>
      </c>
      <c r="E21" s="104" t="s">
        <v>339</v>
      </c>
      <c r="F21" s="50" t="s">
        <v>340</v>
      </c>
      <c r="G21" s="105" t="s">
        <v>341</v>
      </c>
      <c r="H21" s="44" t="s">
        <v>1460</v>
      </c>
      <c r="I21" s="44" t="s">
        <v>235</v>
      </c>
      <c r="J21" s="107"/>
      <c r="K21" s="108" t="s">
        <v>1205</v>
      </c>
    </row>
    <row r="22" spans="1:11" ht="12.75">
      <c r="A22" s="99">
        <v>16</v>
      </c>
      <c r="B22" s="101" t="s">
        <v>1268</v>
      </c>
      <c r="C22" s="102" t="s">
        <v>1461</v>
      </c>
      <c r="D22" s="103" t="s">
        <v>1462</v>
      </c>
      <c r="E22" s="104" t="s">
        <v>826</v>
      </c>
      <c r="F22" s="50" t="s">
        <v>827</v>
      </c>
      <c r="G22" s="105"/>
      <c r="H22" s="44" t="s">
        <v>1463</v>
      </c>
      <c r="I22" s="44" t="s">
        <v>235</v>
      </c>
      <c r="J22" s="107"/>
      <c r="K22" s="108" t="s">
        <v>1429</v>
      </c>
    </row>
    <row r="23" spans="1:11" ht="12.75">
      <c r="A23" s="99">
        <v>17</v>
      </c>
      <c r="B23" s="101" t="s">
        <v>1464</v>
      </c>
      <c r="C23" s="102" t="s">
        <v>1465</v>
      </c>
      <c r="D23" s="103" t="s">
        <v>909</v>
      </c>
      <c r="E23" s="104" t="s">
        <v>599</v>
      </c>
      <c r="F23" s="50"/>
      <c r="G23" s="105" t="s">
        <v>600</v>
      </c>
      <c r="H23" s="44" t="s">
        <v>1466</v>
      </c>
      <c r="I23" s="44" t="s">
        <v>283</v>
      </c>
      <c r="J23" s="107"/>
      <c r="K23" s="108" t="s">
        <v>601</v>
      </c>
    </row>
    <row r="24" spans="1:11" ht="12.75">
      <c r="A24" s="99">
        <v>18</v>
      </c>
      <c r="B24" s="101" t="s">
        <v>417</v>
      </c>
      <c r="C24" s="102" t="s">
        <v>1467</v>
      </c>
      <c r="D24" s="103" t="s">
        <v>1468</v>
      </c>
      <c r="E24" s="104" t="s">
        <v>780</v>
      </c>
      <c r="F24" s="50"/>
      <c r="G24" s="105" t="s">
        <v>781</v>
      </c>
      <c r="H24" s="44" t="s">
        <v>1469</v>
      </c>
      <c r="I24" s="44" t="s">
        <v>283</v>
      </c>
      <c r="J24" s="107"/>
      <c r="K24" s="108" t="s">
        <v>783</v>
      </c>
    </row>
    <row r="25" spans="1:11" ht="12.75">
      <c r="A25" s="99">
        <v>19</v>
      </c>
      <c r="B25" s="101" t="s">
        <v>1176</v>
      </c>
      <c r="C25" s="102" t="s">
        <v>1470</v>
      </c>
      <c r="D25" s="103" t="s">
        <v>1471</v>
      </c>
      <c r="E25" s="104" t="s">
        <v>1313</v>
      </c>
      <c r="F25" s="50" t="s">
        <v>1314</v>
      </c>
      <c r="G25" s="105" t="s">
        <v>1315</v>
      </c>
      <c r="H25" s="44" t="s">
        <v>1472</v>
      </c>
      <c r="I25" s="44" t="s">
        <v>283</v>
      </c>
      <c r="J25" s="107"/>
      <c r="K25" s="108" t="s">
        <v>1372</v>
      </c>
    </row>
    <row r="26" spans="1:11" ht="12.75">
      <c r="A26" s="99">
        <v>20</v>
      </c>
      <c r="B26" s="101" t="s">
        <v>479</v>
      </c>
      <c r="C26" s="102" t="s">
        <v>1473</v>
      </c>
      <c r="D26" s="103" t="s">
        <v>1474</v>
      </c>
      <c r="E26" s="104" t="s">
        <v>780</v>
      </c>
      <c r="F26" s="50"/>
      <c r="G26" s="105" t="s">
        <v>781</v>
      </c>
      <c r="H26" s="44" t="s">
        <v>1475</v>
      </c>
      <c r="I26" s="44" t="s">
        <v>283</v>
      </c>
      <c r="J26" s="107"/>
      <c r="K26" s="108" t="s">
        <v>783</v>
      </c>
    </row>
    <row r="27" spans="1:11" ht="12.75">
      <c r="A27" s="99">
        <v>21</v>
      </c>
      <c r="B27" s="101" t="s">
        <v>452</v>
      </c>
      <c r="C27" s="102" t="s">
        <v>1211</v>
      </c>
      <c r="D27" s="103" t="s">
        <v>1476</v>
      </c>
      <c r="E27" s="104" t="s">
        <v>780</v>
      </c>
      <c r="F27" s="50"/>
      <c r="G27" s="105" t="s">
        <v>781</v>
      </c>
      <c r="H27" s="44" t="s">
        <v>1477</v>
      </c>
      <c r="I27" s="44" t="s">
        <v>283</v>
      </c>
      <c r="J27" s="107"/>
      <c r="K27" s="108" t="s">
        <v>783</v>
      </c>
    </row>
    <row r="28" spans="1:11" ht="12.75">
      <c r="A28" s="99">
        <v>22</v>
      </c>
      <c r="B28" s="101" t="s">
        <v>252</v>
      </c>
      <c r="C28" s="102" t="s">
        <v>1478</v>
      </c>
      <c r="D28" s="103" t="s">
        <v>1479</v>
      </c>
      <c r="E28" s="104" t="s">
        <v>599</v>
      </c>
      <c r="F28" s="50"/>
      <c r="G28" s="105" t="s">
        <v>600</v>
      </c>
      <c r="H28" s="44" t="s">
        <v>1480</v>
      </c>
      <c r="I28" s="44" t="s">
        <v>283</v>
      </c>
      <c r="J28" s="107"/>
      <c r="K28" s="108" t="s">
        <v>601</v>
      </c>
    </row>
    <row r="29" spans="1:11" ht="12.75">
      <c r="A29" s="99">
        <v>23</v>
      </c>
      <c r="B29" s="101" t="s">
        <v>1481</v>
      </c>
      <c r="C29" s="102" t="s">
        <v>1482</v>
      </c>
      <c r="D29" s="103" t="s">
        <v>1483</v>
      </c>
      <c r="E29" s="104" t="s">
        <v>769</v>
      </c>
      <c r="F29" s="50"/>
      <c r="G29" s="105" t="s">
        <v>770</v>
      </c>
      <c r="H29" s="44" t="s">
        <v>1484</v>
      </c>
      <c r="I29" s="44" t="s">
        <v>283</v>
      </c>
      <c r="J29" s="107"/>
      <c r="K29" s="108" t="s">
        <v>1485</v>
      </c>
    </row>
    <row r="30" spans="1:11" ht="12.75">
      <c r="A30" s="107" t="s">
        <v>421</v>
      </c>
      <c r="B30" s="101" t="s">
        <v>1486</v>
      </c>
      <c r="C30" s="102" t="s">
        <v>1487</v>
      </c>
      <c r="D30" s="103" t="s">
        <v>1488</v>
      </c>
      <c r="E30" s="104" t="s">
        <v>1489</v>
      </c>
      <c r="F30" s="50"/>
      <c r="G30" s="105"/>
      <c r="H30" s="44" t="s">
        <v>1490</v>
      </c>
      <c r="I30" s="44" t="s">
        <v>234</v>
      </c>
      <c r="J30" s="107" t="s">
        <v>421</v>
      </c>
      <c r="K30" s="108" t="s">
        <v>1491</v>
      </c>
    </row>
    <row r="31" spans="1:11" ht="12.75">
      <c r="A31" s="107" t="s">
        <v>421</v>
      </c>
      <c r="B31" s="101" t="s">
        <v>1492</v>
      </c>
      <c r="C31" s="102" t="s">
        <v>1493</v>
      </c>
      <c r="D31" s="103" t="s">
        <v>559</v>
      </c>
      <c r="E31" s="104" t="s">
        <v>1489</v>
      </c>
      <c r="F31" s="50"/>
      <c r="G31" s="105"/>
      <c r="H31" s="44" t="s">
        <v>1494</v>
      </c>
      <c r="I31" s="44" t="s">
        <v>234</v>
      </c>
      <c r="J31" s="107" t="s">
        <v>421</v>
      </c>
      <c r="K31" s="108" t="s">
        <v>1491</v>
      </c>
    </row>
    <row r="32" spans="1:11" ht="12.75">
      <c r="A32" s="107" t="s">
        <v>421</v>
      </c>
      <c r="B32" s="101" t="s">
        <v>1495</v>
      </c>
      <c r="C32" s="102" t="s">
        <v>1496</v>
      </c>
      <c r="D32" s="103" t="s">
        <v>1497</v>
      </c>
      <c r="E32" s="104" t="s">
        <v>1489</v>
      </c>
      <c r="F32" s="50"/>
      <c r="G32" s="105"/>
      <c r="H32" s="44" t="s">
        <v>1498</v>
      </c>
      <c r="I32" s="44" t="s">
        <v>234</v>
      </c>
      <c r="J32" s="107" t="s">
        <v>421</v>
      </c>
      <c r="K32" s="108" t="s">
        <v>1491</v>
      </c>
    </row>
    <row r="33" spans="1:11" ht="12.75">
      <c r="A33" s="107" t="s">
        <v>421</v>
      </c>
      <c r="B33" s="101" t="s">
        <v>1499</v>
      </c>
      <c r="C33" s="102" t="s">
        <v>1500</v>
      </c>
      <c r="D33" s="103" t="s">
        <v>1501</v>
      </c>
      <c r="E33" s="104" t="s">
        <v>1489</v>
      </c>
      <c r="F33" s="50"/>
      <c r="G33" s="105"/>
      <c r="H33" s="44" t="s">
        <v>1502</v>
      </c>
      <c r="I33" s="44" t="s">
        <v>234</v>
      </c>
      <c r="J33" s="107" t="s">
        <v>421</v>
      </c>
      <c r="K33" s="108" t="s">
        <v>1491</v>
      </c>
    </row>
    <row r="34" spans="1:11" ht="12.75">
      <c r="A34" s="99"/>
      <c r="B34" s="101" t="s">
        <v>1503</v>
      </c>
      <c r="C34" s="102" t="s">
        <v>1504</v>
      </c>
      <c r="D34" s="103" t="s">
        <v>1505</v>
      </c>
      <c r="E34" s="104" t="s">
        <v>339</v>
      </c>
      <c r="F34" s="50" t="s">
        <v>340</v>
      </c>
      <c r="G34" s="105" t="s">
        <v>359</v>
      </c>
      <c r="H34" s="44" t="s">
        <v>1387</v>
      </c>
      <c r="I34" s="44"/>
      <c r="J34" s="107"/>
      <c r="K34" s="108" t="s">
        <v>1205</v>
      </c>
    </row>
    <row r="35" spans="1:11" ht="12.75">
      <c r="A35" s="99"/>
      <c r="B35" s="101" t="s">
        <v>860</v>
      </c>
      <c r="C35" s="102" t="s">
        <v>1506</v>
      </c>
      <c r="D35" s="103" t="s">
        <v>1507</v>
      </c>
      <c r="E35" s="104" t="s">
        <v>192</v>
      </c>
      <c r="F35" s="50"/>
      <c r="G35" s="105" t="s">
        <v>781</v>
      </c>
      <c r="H35" s="44" t="s">
        <v>288</v>
      </c>
      <c r="I35" s="44"/>
      <c r="J35" s="107"/>
      <c r="K35" s="108" t="s">
        <v>783</v>
      </c>
    </row>
    <row r="36" spans="1:11" ht="12.75">
      <c r="A36" s="99"/>
      <c r="B36" s="101" t="s">
        <v>1398</v>
      </c>
      <c r="C36" s="102" t="s">
        <v>1508</v>
      </c>
      <c r="D36" s="103" t="s">
        <v>1509</v>
      </c>
      <c r="E36" s="104" t="s">
        <v>930</v>
      </c>
      <c r="F36" s="50" t="s">
        <v>931</v>
      </c>
      <c r="G36" s="105" t="s">
        <v>932</v>
      </c>
      <c r="H36" s="44" t="s">
        <v>288</v>
      </c>
      <c r="I36" s="44"/>
      <c r="J36" s="107"/>
      <c r="K36" s="108" t="s">
        <v>1131</v>
      </c>
    </row>
    <row r="37" spans="1:11" ht="12.75">
      <c r="A37" s="99"/>
      <c r="B37" s="101" t="s">
        <v>1304</v>
      </c>
      <c r="C37" s="102" t="s">
        <v>1510</v>
      </c>
      <c r="D37" s="103" t="s">
        <v>1511</v>
      </c>
      <c r="E37" s="104" t="s">
        <v>964</v>
      </c>
      <c r="F37" s="50"/>
      <c r="G37" s="105" t="s">
        <v>965</v>
      </c>
      <c r="H37" s="44" t="s">
        <v>288</v>
      </c>
      <c r="I37" s="44"/>
      <c r="J37" s="107"/>
      <c r="K37" s="108" t="s">
        <v>967</v>
      </c>
    </row>
    <row r="38" spans="1:11" ht="12.75">
      <c r="A38" s="99"/>
      <c r="B38" s="101" t="s">
        <v>394</v>
      </c>
      <c r="C38" s="102" t="s">
        <v>1512</v>
      </c>
      <c r="D38" s="103" t="s">
        <v>1513</v>
      </c>
      <c r="E38" s="104" t="s">
        <v>185</v>
      </c>
      <c r="F38" s="50"/>
      <c r="G38" s="105" t="s">
        <v>1164</v>
      </c>
      <c r="H38" s="44" t="s">
        <v>288</v>
      </c>
      <c r="I38" s="44"/>
      <c r="J38" s="107"/>
      <c r="K38" s="108" t="s">
        <v>1241</v>
      </c>
    </row>
    <row r="39" spans="1:11" ht="12.75">
      <c r="A39" s="99"/>
      <c r="B39" s="101" t="s">
        <v>1514</v>
      </c>
      <c r="C39" s="102" t="s">
        <v>1515</v>
      </c>
      <c r="D39" s="103" t="s">
        <v>1516</v>
      </c>
      <c r="E39" s="104" t="s">
        <v>185</v>
      </c>
      <c r="F39" s="50"/>
      <c r="G39" s="105" t="s">
        <v>1164</v>
      </c>
      <c r="H39" s="44" t="s">
        <v>288</v>
      </c>
      <c r="I39" s="44"/>
      <c r="J39" s="107"/>
      <c r="K39" s="108" t="s">
        <v>1241</v>
      </c>
    </row>
    <row r="40" spans="1:11" ht="12.75">
      <c r="A40" s="99"/>
      <c r="B40" s="101" t="s">
        <v>300</v>
      </c>
      <c r="C40" s="102" t="s">
        <v>1517</v>
      </c>
      <c r="D40" s="103" t="s">
        <v>414</v>
      </c>
      <c r="E40" s="104" t="s">
        <v>339</v>
      </c>
      <c r="F40" s="50" t="s">
        <v>340</v>
      </c>
      <c r="G40" s="105" t="s">
        <v>960</v>
      </c>
      <c r="H40" s="44" t="s">
        <v>288</v>
      </c>
      <c r="I40" s="44"/>
      <c r="J40" s="107"/>
      <c r="K40" s="108" t="s">
        <v>962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6.1406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2252</v>
      </c>
      <c r="D4" s="86" t="s">
        <v>673</v>
      </c>
      <c r="K4" s="19" t="s">
        <v>1785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3" ht="15" customHeight="1">
      <c r="A8" s="100">
        <v>1</v>
      </c>
      <c r="B8" s="101" t="s">
        <v>200</v>
      </c>
      <c r="C8" s="102" t="s">
        <v>1323</v>
      </c>
      <c r="D8" s="103" t="s">
        <v>1324</v>
      </c>
      <c r="E8" s="104" t="s">
        <v>339</v>
      </c>
      <c r="F8" s="50" t="s">
        <v>340</v>
      </c>
      <c r="G8" s="105" t="s">
        <v>877</v>
      </c>
      <c r="H8" s="107" t="s">
        <v>146</v>
      </c>
      <c r="I8" s="44" t="s">
        <v>233</v>
      </c>
      <c r="J8" s="107" t="s">
        <v>147</v>
      </c>
      <c r="K8" s="108" t="s">
        <v>1190</v>
      </c>
      <c r="M8" s="1"/>
    </row>
    <row r="9" spans="1:13" ht="15" customHeight="1">
      <c r="A9" s="100">
        <v>2</v>
      </c>
      <c r="B9" s="101" t="s">
        <v>539</v>
      </c>
      <c r="C9" s="102" t="s">
        <v>1037</v>
      </c>
      <c r="D9" s="103" t="s">
        <v>148</v>
      </c>
      <c r="E9" s="104" t="s">
        <v>179</v>
      </c>
      <c r="F9" s="50"/>
      <c r="G9" s="105" t="s">
        <v>877</v>
      </c>
      <c r="H9" s="107" t="s">
        <v>149</v>
      </c>
      <c r="I9" s="44" t="s">
        <v>233</v>
      </c>
      <c r="J9" s="107" t="s">
        <v>150</v>
      </c>
      <c r="K9" s="108" t="s">
        <v>2108</v>
      </c>
      <c r="M9" s="1"/>
    </row>
    <row r="10" spans="1:11" ht="12.75">
      <c r="A10" s="100">
        <v>3</v>
      </c>
      <c r="B10" s="101" t="s">
        <v>752</v>
      </c>
      <c r="C10" s="102" t="s">
        <v>1332</v>
      </c>
      <c r="D10" s="103" t="s">
        <v>1333</v>
      </c>
      <c r="E10" s="104" t="s">
        <v>192</v>
      </c>
      <c r="F10" s="50" t="s">
        <v>193</v>
      </c>
      <c r="G10" s="105" t="s">
        <v>359</v>
      </c>
      <c r="H10" s="107" t="s">
        <v>151</v>
      </c>
      <c r="I10" s="44" t="s">
        <v>234</v>
      </c>
      <c r="J10" s="107" t="s">
        <v>152</v>
      </c>
      <c r="K10" s="108" t="s">
        <v>1336</v>
      </c>
    </row>
    <row r="11" spans="1:13" ht="15" customHeight="1">
      <c r="A11" s="100">
        <v>4</v>
      </c>
      <c r="B11" s="101" t="s">
        <v>176</v>
      </c>
      <c r="C11" s="102" t="s">
        <v>1524</v>
      </c>
      <c r="D11" s="103" t="s">
        <v>800</v>
      </c>
      <c r="E11" s="104" t="s">
        <v>185</v>
      </c>
      <c r="F11" s="50"/>
      <c r="G11" s="105" t="s">
        <v>1164</v>
      </c>
      <c r="H11" s="107" t="s">
        <v>153</v>
      </c>
      <c r="I11" s="44" t="s">
        <v>234</v>
      </c>
      <c r="J11" s="107" t="s">
        <v>154</v>
      </c>
      <c r="K11" s="108" t="s">
        <v>1186</v>
      </c>
      <c r="M11" s="1"/>
    </row>
    <row r="12" spans="1:13" ht="15" customHeight="1">
      <c r="A12" s="100">
        <v>5</v>
      </c>
      <c r="B12" s="101" t="s">
        <v>1526</v>
      </c>
      <c r="C12" s="102" t="s">
        <v>1527</v>
      </c>
      <c r="D12" s="103" t="s">
        <v>1528</v>
      </c>
      <c r="E12" s="104" t="s">
        <v>339</v>
      </c>
      <c r="F12" s="50" t="s">
        <v>340</v>
      </c>
      <c r="G12" s="105"/>
      <c r="H12" s="107" t="s">
        <v>155</v>
      </c>
      <c r="I12" s="44" t="s">
        <v>235</v>
      </c>
      <c r="J12" s="107" t="s">
        <v>156</v>
      </c>
      <c r="K12" s="108" t="s">
        <v>1190</v>
      </c>
      <c r="M12" s="1"/>
    </row>
    <row r="13" spans="1:13" ht="15" customHeight="1">
      <c r="A13" s="100">
        <v>6</v>
      </c>
      <c r="B13" s="101" t="s">
        <v>1373</v>
      </c>
      <c r="C13" s="102" t="s">
        <v>1374</v>
      </c>
      <c r="D13" s="103" t="s">
        <v>1375</v>
      </c>
      <c r="E13" s="104" t="s">
        <v>1313</v>
      </c>
      <c r="F13" s="50" t="s">
        <v>1314</v>
      </c>
      <c r="G13" s="105" t="s">
        <v>1315</v>
      </c>
      <c r="H13" s="107" t="s">
        <v>157</v>
      </c>
      <c r="I13" s="44" t="s">
        <v>283</v>
      </c>
      <c r="J13" s="107" t="s">
        <v>158</v>
      </c>
      <c r="K13" s="108" t="s">
        <v>1372</v>
      </c>
      <c r="M13" s="1"/>
    </row>
    <row r="14" spans="1:13" ht="15" customHeight="1">
      <c r="A14" s="100">
        <v>7</v>
      </c>
      <c r="B14" s="101" t="s">
        <v>1368</v>
      </c>
      <c r="C14" s="102" t="s">
        <v>1369</v>
      </c>
      <c r="D14" s="103" t="s">
        <v>1370</v>
      </c>
      <c r="E14" s="104" t="s">
        <v>1313</v>
      </c>
      <c r="F14" s="50" t="s">
        <v>1314</v>
      </c>
      <c r="G14" s="105" t="s">
        <v>1315</v>
      </c>
      <c r="H14" s="107" t="s">
        <v>159</v>
      </c>
      <c r="I14" s="44"/>
      <c r="J14" s="107" t="s">
        <v>160</v>
      </c>
      <c r="K14" s="108" t="s">
        <v>1372</v>
      </c>
      <c r="M14" s="1"/>
    </row>
    <row r="15" spans="1:13" ht="12.75">
      <c r="A15" s="100">
        <v>8</v>
      </c>
      <c r="B15" s="101" t="s">
        <v>784</v>
      </c>
      <c r="C15" s="102" t="s">
        <v>1380</v>
      </c>
      <c r="D15" s="103" t="s">
        <v>1381</v>
      </c>
      <c r="E15" s="104" t="s">
        <v>780</v>
      </c>
      <c r="F15" s="50"/>
      <c r="G15" s="105" t="s">
        <v>781</v>
      </c>
      <c r="H15" s="107" t="s">
        <v>161</v>
      </c>
      <c r="I15" s="44"/>
      <c r="J15" s="107" t="s">
        <v>2265</v>
      </c>
      <c r="K15" s="108" t="s">
        <v>783</v>
      </c>
      <c r="M15" s="1"/>
    </row>
    <row r="16" spans="1:13" ht="15" customHeight="1">
      <c r="A16" s="100">
        <v>9</v>
      </c>
      <c r="B16" s="101" t="s">
        <v>1078</v>
      </c>
      <c r="C16" s="102" t="s">
        <v>1383</v>
      </c>
      <c r="D16" s="103" t="s">
        <v>1384</v>
      </c>
      <c r="E16" s="104" t="s">
        <v>1313</v>
      </c>
      <c r="F16" s="50" t="s">
        <v>1314</v>
      </c>
      <c r="G16" s="105" t="s">
        <v>1315</v>
      </c>
      <c r="H16" s="107" t="s">
        <v>162</v>
      </c>
      <c r="I16" s="44"/>
      <c r="J16" s="107"/>
      <c r="K16" s="108" t="s">
        <v>1372</v>
      </c>
      <c r="M16" s="1"/>
    </row>
    <row r="17" spans="1:13" ht="15" customHeight="1">
      <c r="A17" s="100"/>
      <c r="B17" s="101" t="s">
        <v>183</v>
      </c>
      <c r="C17" s="102" t="s">
        <v>1386</v>
      </c>
      <c r="D17" s="103" t="s">
        <v>653</v>
      </c>
      <c r="E17" s="104" t="s">
        <v>780</v>
      </c>
      <c r="F17" s="50"/>
      <c r="G17" s="105" t="s">
        <v>781</v>
      </c>
      <c r="H17" s="107" t="s">
        <v>288</v>
      </c>
      <c r="I17" s="44"/>
      <c r="J17" s="107"/>
      <c r="K17" s="108" t="s">
        <v>783</v>
      </c>
      <c r="M17" s="1"/>
    </row>
    <row r="18" spans="1:13" ht="15" customHeight="1">
      <c r="A18" s="100"/>
      <c r="B18" s="101" t="s">
        <v>1391</v>
      </c>
      <c r="C18" s="102" t="s">
        <v>1392</v>
      </c>
      <c r="D18" s="103" t="s">
        <v>1393</v>
      </c>
      <c r="E18" s="104" t="s">
        <v>780</v>
      </c>
      <c r="F18" s="50"/>
      <c r="G18" s="105" t="s">
        <v>781</v>
      </c>
      <c r="H18" s="107" t="s">
        <v>288</v>
      </c>
      <c r="I18" s="44"/>
      <c r="J18" s="107"/>
      <c r="K18" s="108" t="s">
        <v>783</v>
      </c>
      <c r="M18" s="1"/>
    </row>
    <row r="19" spans="1:13" ht="15" customHeight="1">
      <c r="A19" s="100"/>
      <c r="B19" s="101" t="s">
        <v>1519</v>
      </c>
      <c r="C19" s="102" t="s">
        <v>1520</v>
      </c>
      <c r="D19" s="103" t="s">
        <v>1521</v>
      </c>
      <c r="E19" s="104" t="s">
        <v>185</v>
      </c>
      <c r="F19" s="50"/>
      <c r="G19" s="105" t="s">
        <v>1164</v>
      </c>
      <c r="H19" s="107" t="s">
        <v>288</v>
      </c>
      <c r="I19" s="44"/>
      <c r="J19" s="107"/>
      <c r="K19" s="108" t="s">
        <v>1523</v>
      </c>
      <c r="M19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7.710937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2252</v>
      </c>
      <c r="D4" s="86" t="s">
        <v>788</v>
      </c>
      <c r="K4" s="19" t="s">
        <v>1785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3" ht="15" customHeight="1">
      <c r="A8" s="100">
        <v>1</v>
      </c>
      <c r="B8" s="101" t="s">
        <v>274</v>
      </c>
      <c r="C8" s="102" t="s">
        <v>2253</v>
      </c>
      <c r="D8" s="103" t="s">
        <v>2254</v>
      </c>
      <c r="E8" s="104" t="s">
        <v>179</v>
      </c>
      <c r="F8" s="50"/>
      <c r="G8" s="105" t="s">
        <v>877</v>
      </c>
      <c r="H8" s="107" t="s">
        <v>2255</v>
      </c>
      <c r="I8" s="44" t="s">
        <v>233</v>
      </c>
      <c r="J8" s="107" t="s">
        <v>2256</v>
      </c>
      <c r="K8" s="108" t="s">
        <v>1082</v>
      </c>
      <c r="M8" s="1"/>
    </row>
    <row r="9" spans="1:13" ht="15" customHeight="1">
      <c r="A9" s="100">
        <v>2</v>
      </c>
      <c r="B9" s="101" t="s">
        <v>1588</v>
      </c>
      <c r="C9" s="102" t="s">
        <v>1598</v>
      </c>
      <c r="D9" s="103" t="s">
        <v>1599</v>
      </c>
      <c r="E9" s="104" t="s">
        <v>192</v>
      </c>
      <c r="F9" s="50"/>
      <c r="G9" s="105"/>
      <c r="H9" s="107" t="s">
        <v>2257</v>
      </c>
      <c r="I9" s="44" t="s">
        <v>234</v>
      </c>
      <c r="J9" s="107" t="s">
        <v>388</v>
      </c>
      <c r="K9" s="108" t="s">
        <v>1600</v>
      </c>
      <c r="M9" s="1"/>
    </row>
    <row r="10" spans="1:13" ht="15" customHeight="1">
      <c r="A10" s="100">
        <v>3</v>
      </c>
      <c r="B10" s="101" t="s">
        <v>300</v>
      </c>
      <c r="C10" s="102" t="s">
        <v>1517</v>
      </c>
      <c r="D10" s="103" t="s">
        <v>414</v>
      </c>
      <c r="E10" s="104" t="s">
        <v>339</v>
      </c>
      <c r="F10" s="50" t="s">
        <v>340</v>
      </c>
      <c r="G10" s="105" t="s">
        <v>960</v>
      </c>
      <c r="H10" s="107" t="s">
        <v>2258</v>
      </c>
      <c r="I10" s="44" t="s">
        <v>235</v>
      </c>
      <c r="J10" s="107" t="s">
        <v>2259</v>
      </c>
      <c r="K10" s="108" t="s">
        <v>962</v>
      </c>
      <c r="M10" s="1"/>
    </row>
    <row r="11" spans="1:13" ht="15" customHeight="1">
      <c r="A11" s="100">
        <v>4</v>
      </c>
      <c r="B11" s="101" t="s">
        <v>1446</v>
      </c>
      <c r="C11" s="102" t="s">
        <v>1447</v>
      </c>
      <c r="D11" s="103" t="s">
        <v>1448</v>
      </c>
      <c r="E11" s="104" t="s">
        <v>780</v>
      </c>
      <c r="F11" s="50"/>
      <c r="G11" s="105" t="s">
        <v>781</v>
      </c>
      <c r="H11" s="107" t="s">
        <v>2260</v>
      </c>
      <c r="I11" s="44" t="s">
        <v>235</v>
      </c>
      <c r="J11" s="107" t="s">
        <v>2261</v>
      </c>
      <c r="K11" s="108" t="s">
        <v>783</v>
      </c>
      <c r="M11" s="1"/>
    </row>
    <row r="12" spans="1:13" ht="15" customHeight="1">
      <c r="A12" s="100">
        <v>5</v>
      </c>
      <c r="B12" s="101" t="s">
        <v>1421</v>
      </c>
      <c r="C12" s="102" t="s">
        <v>1422</v>
      </c>
      <c r="D12" s="103" t="s">
        <v>1423</v>
      </c>
      <c r="E12" s="104" t="s">
        <v>780</v>
      </c>
      <c r="F12" s="50"/>
      <c r="G12" s="105" t="s">
        <v>781</v>
      </c>
      <c r="H12" s="107" t="s">
        <v>2262</v>
      </c>
      <c r="I12" s="44" t="s">
        <v>235</v>
      </c>
      <c r="J12" s="107" t="s">
        <v>2263</v>
      </c>
      <c r="K12" s="108" t="s">
        <v>783</v>
      </c>
      <c r="M12" s="1"/>
    </row>
    <row r="13" spans="1:13" ht="15" customHeight="1">
      <c r="A13" s="100">
        <v>6</v>
      </c>
      <c r="B13" s="101" t="s">
        <v>479</v>
      </c>
      <c r="C13" s="102" t="s">
        <v>1473</v>
      </c>
      <c r="D13" s="103" t="s">
        <v>1474</v>
      </c>
      <c r="E13" s="104" t="s">
        <v>780</v>
      </c>
      <c r="F13" s="50"/>
      <c r="G13" s="105" t="s">
        <v>781</v>
      </c>
      <c r="H13" s="107" t="s">
        <v>2264</v>
      </c>
      <c r="I13" s="44"/>
      <c r="J13" s="107" t="s">
        <v>2265</v>
      </c>
      <c r="K13" s="108" t="s">
        <v>783</v>
      </c>
      <c r="M13" s="1"/>
    </row>
    <row r="14" spans="1:13" ht="15" customHeight="1">
      <c r="A14" s="100" t="s">
        <v>421</v>
      </c>
      <c r="B14" s="101" t="s">
        <v>1486</v>
      </c>
      <c r="C14" s="102" t="s">
        <v>1487</v>
      </c>
      <c r="D14" s="103" t="s">
        <v>1488</v>
      </c>
      <c r="E14" s="104" t="s">
        <v>1489</v>
      </c>
      <c r="F14" s="50"/>
      <c r="G14" s="105"/>
      <c r="H14" s="107" t="s">
        <v>2266</v>
      </c>
      <c r="I14" s="44" t="s">
        <v>234</v>
      </c>
      <c r="J14" s="107" t="s">
        <v>421</v>
      </c>
      <c r="K14" s="108" t="s">
        <v>1491</v>
      </c>
      <c r="M14" s="1"/>
    </row>
    <row r="15" spans="1:13" ht="15" customHeight="1">
      <c r="A15" s="100" t="s">
        <v>421</v>
      </c>
      <c r="B15" s="101" t="s">
        <v>1492</v>
      </c>
      <c r="C15" s="102" t="s">
        <v>1493</v>
      </c>
      <c r="D15" s="103" t="s">
        <v>559</v>
      </c>
      <c r="E15" s="104" t="s">
        <v>1489</v>
      </c>
      <c r="F15" s="50"/>
      <c r="G15" s="105"/>
      <c r="H15" s="107" t="s">
        <v>2267</v>
      </c>
      <c r="I15" s="44" t="s">
        <v>234</v>
      </c>
      <c r="J15" s="107" t="s">
        <v>421</v>
      </c>
      <c r="K15" s="108" t="s">
        <v>1491</v>
      </c>
      <c r="M15" s="1"/>
    </row>
    <row r="16" spans="1:13" ht="15" customHeight="1">
      <c r="A16" s="100" t="s">
        <v>421</v>
      </c>
      <c r="B16" s="101" t="s">
        <v>1495</v>
      </c>
      <c r="C16" s="102" t="s">
        <v>1496</v>
      </c>
      <c r="D16" s="103" t="s">
        <v>1497</v>
      </c>
      <c r="E16" s="104" t="s">
        <v>1489</v>
      </c>
      <c r="F16" s="50"/>
      <c r="G16" s="105"/>
      <c r="H16" s="107" t="s">
        <v>2268</v>
      </c>
      <c r="I16" s="44" t="s">
        <v>234</v>
      </c>
      <c r="J16" s="107" t="s">
        <v>421</v>
      </c>
      <c r="K16" s="108" t="s">
        <v>1491</v>
      </c>
      <c r="M16" s="1"/>
    </row>
    <row r="17" spans="1:13" ht="15" customHeight="1">
      <c r="A17" s="100" t="s">
        <v>421</v>
      </c>
      <c r="B17" s="101" t="s">
        <v>1602</v>
      </c>
      <c r="C17" s="102" t="s">
        <v>1603</v>
      </c>
      <c r="D17" s="103" t="s">
        <v>246</v>
      </c>
      <c r="E17" s="104" t="s">
        <v>1489</v>
      </c>
      <c r="F17" s="50"/>
      <c r="G17" s="105"/>
      <c r="H17" s="107" t="s">
        <v>2269</v>
      </c>
      <c r="I17" s="44" t="s">
        <v>235</v>
      </c>
      <c r="J17" s="107" t="s">
        <v>421</v>
      </c>
      <c r="K17" s="108" t="s">
        <v>1491</v>
      </c>
      <c r="M17" s="1"/>
    </row>
    <row r="18" spans="1:13" ht="15" customHeight="1">
      <c r="A18" s="100" t="s">
        <v>421</v>
      </c>
      <c r="B18" s="101" t="s">
        <v>1495</v>
      </c>
      <c r="C18" s="102" t="s">
        <v>2270</v>
      </c>
      <c r="D18" s="103" t="s">
        <v>2271</v>
      </c>
      <c r="E18" s="104" t="s">
        <v>1489</v>
      </c>
      <c r="F18" s="50"/>
      <c r="G18" s="105"/>
      <c r="H18" s="107" t="s">
        <v>288</v>
      </c>
      <c r="I18" s="44"/>
      <c r="J18" s="107" t="s">
        <v>421</v>
      </c>
      <c r="K18" s="108" t="s">
        <v>1491</v>
      </c>
      <c r="M18" s="1"/>
    </row>
    <row r="19" spans="1:13" ht="15" customHeight="1">
      <c r="A19" s="100" t="s">
        <v>421</v>
      </c>
      <c r="B19" s="101" t="s">
        <v>1495</v>
      </c>
      <c r="C19" s="102" t="s">
        <v>2272</v>
      </c>
      <c r="D19" s="103" t="s">
        <v>2273</v>
      </c>
      <c r="E19" s="104" t="s">
        <v>1489</v>
      </c>
      <c r="F19" s="50"/>
      <c r="G19" s="105"/>
      <c r="H19" s="107" t="s">
        <v>288</v>
      </c>
      <c r="I19" s="44"/>
      <c r="J19" s="107" t="s">
        <v>421</v>
      </c>
      <c r="K19" s="108" t="s">
        <v>1491</v>
      </c>
      <c r="M19" s="1"/>
    </row>
    <row r="20" spans="1:13" ht="15" customHeight="1">
      <c r="A20" s="100"/>
      <c r="B20" s="101" t="s">
        <v>860</v>
      </c>
      <c r="C20" s="102" t="s">
        <v>1506</v>
      </c>
      <c r="D20" s="103" t="s">
        <v>1507</v>
      </c>
      <c r="E20" s="104" t="s">
        <v>192</v>
      </c>
      <c r="F20" s="50"/>
      <c r="G20" s="105" t="s">
        <v>781</v>
      </c>
      <c r="H20" s="107" t="s">
        <v>288</v>
      </c>
      <c r="I20" s="44"/>
      <c r="J20" s="107"/>
      <c r="K20" s="108" t="s">
        <v>783</v>
      </c>
      <c r="M20" s="1"/>
    </row>
    <row r="21" spans="1:13" ht="15" customHeight="1">
      <c r="A21" s="100"/>
      <c r="B21" s="101" t="s">
        <v>1588</v>
      </c>
      <c r="C21" s="102" t="s">
        <v>1589</v>
      </c>
      <c r="D21" s="103" t="s">
        <v>1590</v>
      </c>
      <c r="E21" s="104" t="s">
        <v>333</v>
      </c>
      <c r="F21" s="50" t="s">
        <v>334</v>
      </c>
      <c r="G21" s="105"/>
      <c r="H21" s="107" t="s">
        <v>288</v>
      </c>
      <c r="I21" s="44"/>
      <c r="J21" s="107"/>
      <c r="K21" s="108" t="s">
        <v>335</v>
      </c>
      <c r="M21" s="1"/>
    </row>
    <row r="22" spans="1:13" ht="15" customHeight="1">
      <c r="A22" s="100"/>
      <c r="B22" s="101" t="s">
        <v>417</v>
      </c>
      <c r="C22" s="102" t="s">
        <v>1467</v>
      </c>
      <c r="D22" s="103" t="s">
        <v>1468</v>
      </c>
      <c r="E22" s="104" t="s">
        <v>780</v>
      </c>
      <c r="F22" s="50"/>
      <c r="G22" s="105" t="s">
        <v>781</v>
      </c>
      <c r="H22" s="107" t="s">
        <v>288</v>
      </c>
      <c r="I22" s="44"/>
      <c r="J22" s="107"/>
      <c r="K22" s="108" t="s">
        <v>783</v>
      </c>
      <c r="M22" s="1"/>
    </row>
    <row r="23" spans="1:13" ht="15" customHeight="1">
      <c r="A23" s="100"/>
      <c r="B23" s="101" t="s">
        <v>452</v>
      </c>
      <c r="C23" s="102" t="s">
        <v>1211</v>
      </c>
      <c r="D23" s="103" t="s">
        <v>1476</v>
      </c>
      <c r="E23" s="104" t="s">
        <v>780</v>
      </c>
      <c r="F23" s="50"/>
      <c r="G23" s="105" t="s">
        <v>781</v>
      </c>
      <c r="H23" s="107" t="s">
        <v>288</v>
      </c>
      <c r="I23" s="44"/>
      <c r="J23" s="107"/>
      <c r="K23" s="108" t="s">
        <v>783</v>
      </c>
      <c r="M23" s="1"/>
    </row>
    <row r="24" spans="1:13" ht="15" customHeight="1">
      <c r="A24" s="100"/>
      <c r="B24" s="101" t="s">
        <v>1402</v>
      </c>
      <c r="C24" s="102" t="s">
        <v>1403</v>
      </c>
      <c r="D24" s="103" t="s">
        <v>1404</v>
      </c>
      <c r="E24" s="104" t="s">
        <v>192</v>
      </c>
      <c r="F24" s="50" t="s">
        <v>193</v>
      </c>
      <c r="G24" s="105" t="s">
        <v>203</v>
      </c>
      <c r="H24" s="107" t="s">
        <v>288</v>
      </c>
      <c r="I24" s="44"/>
      <c r="J24" s="107"/>
      <c r="K24" s="108" t="s">
        <v>1407</v>
      </c>
      <c r="M24" s="1"/>
    </row>
    <row r="25" spans="1:13" ht="15" customHeight="1">
      <c r="A25" s="100"/>
      <c r="B25" s="101" t="s">
        <v>1410</v>
      </c>
      <c r="C25" s="102" t="s">
        <v>1585</v>
      </c>
      <c r="D25" s="103" t="s">
        <v>1586</v>
      </c>
      <c r="E25" s="104" t="s">
        <v>339</v>
      </c>
      <c r="F25" s="50" t="s">
        <v>340</v>
      </c>
      <c r="G25" s="105" t="s">
        <v>359</v>
      </c>
      <c r="H25" s="107" t="s">
        <v>288</v>
      </c>
      <c r="I25" s="44"/>
      <c r="J25" s="107"/>
      <c r="K25" s="108" t="s">
        <v>1205</v>
      </c>
      <c r="M25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14"/>
  <sheetViews>
    <sheetView workbookViewId="0" topLeftCell="A1">
      <selection activeCell="A3" sqref="A3"/>
    </sheetView>
  </sheetViews>
  <sheetFormatPr defaultColWidth="9.140625" defaultRowHeight="12.75"/>
  <cols>
    <col min="1" max="1" width="6.2812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7109375" style="64" customWidth="1"/>
    <col min="7" max="7" width="13.421875" style="64" customWidth="1"/>
    <col min="8" max="8" width="8.42187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219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1518</v>
      </c>
      <c r="D4" s="86" t="s">
        <v>673</v>
      </c>
      <c r="K4" s="19" t="s">
        <v>216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83" s="98" customFormat="1" ht="15" customHeight="1">
      <c r="A8" s="99">
        <v>1</v>
      </c>
      <c r="B8" s="101" t="s">
        <v>1519</v>
      </c>
      <c r="C8" s="102" t="s">
        <v>1520</v>
      </c>
      <c r="D8" s="103" t="s">
        <v>1521</v>
      </c>
      <c r="E8" s="104" t="s">
        <v>185</v>
      </c>
      <c r="F8" s="104"/>
      <c r="G8" s="105" t="s">
        <v>1164</v>
      </c>
      <c r="H8" s="106" t="s">
        <v>1522</v>
      </c>
      <c r="I8" s="44" t="s">
        <v>234</v>
      </c>
      <c r="J8" s="107" t="s">
        <v>1745</v>
      </c>
      <c r="K8" s="108" t="s">
        <v>1523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</row>
    <row r="9" spans="1:83" s="98" customFormat="1" ht="15" customHeight="1">
      <c r="A9" s="99">
        <v>2</v>
      </c>
      <c r="B9" s="101" t="s">
        <v>176</v>
      </c>
      <c r="C9" s="102" t="s">
        <v>1524</v>
      </c>
      <c r="D9" s="103" t="s">
        <v>800</v>
      </c>
      <c r="E9" s="104" t="s">
        <v>185</v>
      </c>
      <c r="F9" s="104"/>
      <c r="G9" s="105" t="s">
        <v>1164</v>
      </c>
      <c r="H9" s="106" t="s">
        <v>1525</v>
      </c>
      <c r="I9" s="44" t="s">
        <v>234</v>
      </c>
      <c r="J9" s="107" t="s">
        <v>843</v>
      </c>
      <c r="K9" s="108" t="s">
        <v>1186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</row>
    <row r="10" spans="1:83" s="98" customFormat="1" ht="15" customHeight="1">
      <c r="A10" s="99">
        <v>3</v>
      </c>
      <c r="B10" s="101" t="s">
        <v>1526</v>
      </c>
      <c r="C10" s="102" t="s">
        <v>1527</v>
      </c>
      <c r="D10" s="103" t="s">
        <v>1528</v>
      </c>
      <c r="E10" s="104" t="s">
        <v>339</v>
      </c>
      <c r="F10" s="104" t="s">
        <v>340</v>
      </c>
      <c r="G10" s="105"/>
      <c r="H10" s="106" t="s">
        <v>1529</v>
      </c>
      <c r="I10" s="44" t="s">
        <v>235</v>
      </c>
      <c r="J10" s="107" t="s">
        <v>1746</v>
      </c>
      <c r="K10" s="108" t="s">
        <v>1190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</row>
    <row r="11" spans="1:83" s="98" customFormat="1" ht="15" customHeight="1">
      <c r="A11" s="99">
        <v>4</v>
      </c>
      <c r="B11" s="101" t="s">
        <v>1530</v>
      </c>
      <c r="C11" s="102" t="s">
        <v>1531</v>
      </c>
      <c r="D11" s="103" t="s">
        <v>1532</v>
      </c>
      <c r="E11" s="104" t="s">
        <v>593</v>
      </c>
      <c r="F11" s="104"/>
      <c r="G11" s="105" t="s">
        <v>594</v>
      </c>
      <c r="H11" s="106" t="s">
        <v>1533</v>
      </c>
      <c r="I11" s="44" t="s">
        <v>235</v>
      </c>
      <c r="J11" s="107" t="s">
        <v>1747</v>
      </c>
      <c r="K11" s="108" t="s">
        <v>766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</row>
    <row r="12" spans="1:83" s="98" customFormat="1" ht="15" customHeight="1">
      <c r="A12" s="99">
        <v>5</v>
      </c>
      <c r="B12" s="101" t="s">
        <v>208</v>
      </c>
      <c r="C12" s="102" t="s">
        <v>1534</v>
      </c>
      <c r="D12" s="103" t="s">
        <v>1535</v>
      </c>
      <c r="E12" s="104" t="s">
        <v>1300</v>
      </c>
      <c r="F12" s="104" t="s">
        <v>1300</v>
      </c>
      <c r="G12" s="105" t="s">
        <v>658</v>
      </c>
      <c r="H12" s="106" t="s">
        <v>1536</v>
      </c>
      <c r="I12" s="44" t="s">
        <v>283</v>
      </c>
      <c r="J12" s="107" t="s">
        <v>1748</v>
      </c>
      <c r="K12" s="108" t="s">
        <v>1342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</row>
    <row r="13" spans="1:83" s="98" customFormat="1" ht="15" customHeight="1">
      <c r="A13" s="99"/>
      <c r="B13" s="101" t="s">
        <v>1537</v>
      </c>
      <c r="C13" s="102" t="s">
        <v>1538</v>
      </c>
      <c r="D13" s="103" t="s">
        <v>1539</v>
      </c>
      <c r="E13" s="104" t="s">
        <v>1433</v>
      </c>
      <c r="F13" s="104" t="s">
        <v>1540</v>
      </c>
      <c r="G13" s="105"/>
      <c r="H13" s="106" t="s">
        <v>288</v>
      </c>
      <c r="I13" s="44"/>
      <c r="J13" s="107"/>
      <c r="K13" s="108" t="s">
        <v>1435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</row>
    <row r="14" spans="1:83" s="98" customFormat="1" ht="15" customHeight="1">
      <c r="A14" s="99"/>
      <c r="B14" s="101" t="s">
        <v>330</v>
      </c>
      <c r="C14" s="102" t="s">
        <v>1541</v>
      </c>
      <c r="D14" s="103" t="s">
        <v>1542</v>
      </c>
      <c r="E14" s="104" t="s">
        <v>185</v>
      </c>
      <c r="F14" s="104" t="s">
        <v>346</v>
      </c>
      <c r="G14" s="105"/>
      <c r="H14" s="106" t="s">
        <v>288</v>
      </c>
      <c r="I14" s="44"/>
      <c r="J14" s="107"/>
      <c r="K14" s="108" t="s">
        <v>1543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3" sqref="A3"/>
    </sheetView>
  </sheetViews>
  <sheetFormatPr defaultColWidth="9.140625" defaultRowHeight="12.75"/>
  <cols>
    <col min="1" max="1" width="5.2812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4.28125" style="64" bestFit="1" customWidth="1"/>
    <col min="6" max="6" width="13.140625" style="64" customWidth="1"/>
    <col min="7" max="7" width="13.421875" style="64" customWidth="1"/>
    <col min="8" max="8" width="7.421875" style="84" customWidth="1"/>
    <col min="9" max="9" width="4.421875" style="74" customWidth="1"/>
    <col min="10" max="10" width="6.140625" style="74" customWidth="1"/>
    <col min="11" max="11" width="27.42187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997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1518</v>
      </c>
      <c r="D4" s="86" t="s">
        <v>788</v>
      </c>
      <c r="K4" s="19" t="s">
        <v>216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2" ht="12.75">
      <c r="A8" s="99">
        <v>1</v>
      </c>
      <c r="B8" s="101" t="s">
        <v>412</v>
      </c>
      <c r="C8" s="102" t="s">
        <v>1544</v>
      </c>
      <c r="D8" s="103" t="s">
        <v>1545</v>
      </c>
      <c r="E8" s="104" t="s">
        <v>364</v>
      </c>
      <c r="F8" s="50" t="s">
        <v>365</v>
      </c>
      <c r="G8" s="105"/>
      <c r="H8" s="44" t="s">
        <v>1546</v>
      </c>
      <c r="I8" s="44" t="s">
        <v>234</v>
      </c>
      <c r="J8" s="107" t="s">
        <v>1547</v>
      </c>
      <c r="K8" s="108" t="s">
        <v>1548</v>
      </c>
      <c r="L8" s="1"/>
    </row>
    <row r="9" spans="1:12" ht="12.75">
      <c r="A9" s="99">
        <v>2</v>
      </c>
      <c r="B9" s="101" t="s">
        <v>438</v>
      </c>
      <c r="C9" s="102" t="s">
        <v>1549</v>
      </c>
      <c r="D9" s="103" t="s">
        <v>1550</v>
      </c>
      <c r="E9" s="104" t="s">
        <v>185</v>
      </c>
      <c r="F9" s="50"/>
      <c r="G9" s="105" t="s">
        <v>1164</v>
      </c>
      <c r="H9" s="44" t="s">
        <v>1551</v>
      </c>
      <c r="I9" s="44" t="s">
        <v>235</v>
      </c>
      <c r="J9" s="107" t="s">
        <v>1552</v>
      </c>
      <c r="K9" s="108" t="s">
        <v>1523</v>
      </c>
      <c r="L9" s="1"/>
    </row>
    <row r="10" spans="1:12" ht="12.75">
      <c r="A10" s="99">
        <v>3</v>
      </c>
      <c r="B10" s="101" t="s">
        <v>624</v>
      </c>
      <c r="C10" s="102" t="s">
        <v>1553</v>
      </c>
      <c r="D10" s="103" t="s">
        <v>1554</v>
      </c>
      <c r="E10" s="104" t="s">
        <v>1313</v>
      </c>
      <c r="F10" s="50" t="s">
        <v>1314</v>
      </c>
      <c r="G10" s="105" t="s">
        <v>1315</v>
      </c>
      <c r="H10" s="44" t="s">
        <v>1555</v>
      </c>
      <c r="I10" s="44" t="s">
        <v>235</v>
      </c>
      <c r="J10" s="107" t="s">
        <v>1556</v>
      </c>
      <c r="K10" s="108" t="s">
        <v>1372</v>
      </c>
      <c r="L10" s="1"/>
    </row>
    <row r="11" spans="1:12" ht="12.75">
      <c r="A11" s="99">
        <v>4</v>
      </c>
      <c r="B11" s="101" t="s">
        <v>1017</v>
      </c>
      <c r="C11" s="102" t="s">
        <v>1557</v>
      </c>
      <c r="D11" s="103" t="s">
        <v>1558</v>
      </c>
      <c r="E11" s="104" t="s">
        <v>1247</v>
      </c>
      <c r="F11" s="50"/>
      <c r="G11" s="105" t="s">
        <v>1248</v>
      </c>
      <c r="H11" s="44" t="s">
        <v>1559</v>
      </c>
      <c r="I11" s="44" t="s">
        <v>235</v>
      </c>
      <c r="J11" s="107" t="s">
        <v>1560</v>
      </c>
      <c r="K11" s="108" t="s">
        <v>1250</v>
      </c>
      <c r="L11" s="1"/>
    </row>
    <row r="12" spans="1:12" ht="12.75">
      <c r="A12" s="99">
        <v>5</v>
      </c>
      <c r="B12" s="101" t="s">
        <v>1561</v>
      </c>
      <c r="C12" s="102" t="s">
        <v>1562</v>
      </c>
      <c r="D12" s="103" t="s">
        <v>1563</v>
      </c>
      <c r="E12" s="104" t="s">
        <v>1564</v>
      </c>
      <c r="F12" s="50" t="s">
        <v>931</v>
      </c>
      <c r="G12" s="105" t="s">
        <v>932</v>
      </c>
      <c r="H12" s="44" t="s">
        <v>1565</v>
      </c>
      <c r="I12" s="44" t="s">
        <v>235</v>
      </c>
      <c r="J12" s="107" t="s">
        <v>1566</v>
      </c>
      <c r="K12" s="108" t="s">
        <v>1567</v>
      </c>
      <c r="L12" s="1"/>
    </row>
    <row r="13" spans="1:12" ht="12.75">
      <c r="A13" s="99">
        <v>6</v>
      </c>
      <c r="B13" s="101" t="s">
        <v>1568</v>
      </c>
      <c r="C13" s="102" t="s">
        <v>1569</v>
      </c>
      <c r="D13" s="103" t="s">
        <v>1570</v>
      </c>
      <c r="E13" s="104" t="s">
        <v>185</v>
      </c>
      <c r="F13" s="50"/>
      <c r="G13" s="105" t="s">
        <v>1164</v>
      </c>
      <c r="H13" s="44" t="s">
        <v>1571</v>
      </c>
      <c r="I13" s="44" t="s">
        <v>235</v>
      </c>
      <c r="J13" s="107" t="s">
        <v>1572</v>
      </c>
      <c r="K13" s="108" t="s">
        <v>1241</v>
      </c>
      <c r="L13" s="1"/>
    </row>
    <row r="14" spans="1:12" ht="12.75">
      <c r="A14" s="99">
        <v>7</v>
      </c>
      <c r="B14" s="101" t="s">
        <v>896</v>
      </c>
      <c r="C14" s="102" t="s">
        <v>1573</v>
      </c>
      <c r="D14" s="103" t="s">
        <v>1574</v>
      </c>
      <c r="E14" s="104" t="s">
        <v>964</v>
      </c>
      <c r="F14" s="50"/>
      <c r="G14" s="105" t="s">
        <v>965</v>
      </c>
      <c r="H14" s="44" t="s">
        <v>1575</v>
      </c>
      <c r="I14" s="44" t="s">
        <v>283</v>
      </c>
      <c r="J14" s="107" t="s">
        <v>1576</v>
      </c>
      <c r="K14" s="108" t="s">
        <v>967</v>
      </c>
      <c r="L14" s="1"/>
    </row>
    <row r="15" spans="1:12" ht="12.75">
      <c r="A15" s="99">
        <v>8</v>
      </c>
      <c r="B15" s="101" t="s">
        <v>1577</v>
      </c>
      <c r="C15" s="102" t="s">
        <v>1578</v>
      </c>
      <c r="D15" s="103" t="s">
        <v>1579</v>
      </c>
      <c r="E15" s="104" t="s">
        <v>339</v>
      </c>
      <c r="F15" s="50" t="s">
        <v>340</v>
      </c>
      <c r="G15" s="105" t="s">
        <v>341</v>
      </c>
      <c r="H15" s="44" t="s">
        <v>1580</v>
      </c>
      <c r="I15" s="44" t="s">
        <v>283</v>
      </c>
      <c r="J15" s="107" t="s">
        <v>1581</v>
      </c>
      <c r="K15" s="108" t="s">
        <v>1205</v>
      </c>
      <c r="L15" s="1"/>
    </row>
    <row r="16" spans="1:12" ht="12.75">
      <c r="A16" s="99">
        <v>9</v>
      </c>
      <c r="B16" s="101" t="s">
        <v>417</v>
      </c>
      <c r="C16" s="102" t="s">
        <v>1582</v>
      </c>
      <c r="D16" s="103" t="s">
        <v>1583</v>
      </c>
      <c r="E16" s="104" t="s">
        <v>826</v>
      </c>
      <c r="F16" s="50" t="s">
        <v>827</v>
      </c>
      <c r="G16" s="105"/>
      <c r="H16" s="44" t="s">
        <v>1584</v>
      </c>
      <c r="I16" s="44" t="s">
        <v>283</v>
      </c>
      <c r="J16" s="107"/>
      <c r="K16" s="108" t="s">
        <v>1429</v>
      </c>
      <c r="L16" s="1"/>
    </row>
    <row r="17" spans="1:12" ht="12.75">
      <c r="A17" s="99">
        <v>10</v>
      </c>
      <c r="B17" s="101" t="s">
        <v>1410</v>
      </c>
      <c r="C17" s="102" t="s">
        <v>1585</v>
      </c>
      <c r="D17" s="103" t="s">
        <v>1586</v>
      </c>
      <c r="E17" s="104" t="s">
        <v>339</v>
      </c>
      <c r="F17" s="50" t="s">
        <v>340</v>
      </c>
      <c r="G17" s="105" t="s">
        <v>359</v>
      </c>
      <c r="H17" s="44" t="s">
        <v>1587</v>
      </c>
      <c r="I17" s="44" t="s">
        <v>283</v>
      </c>
      <c r="J17" s="107"/>
      <c r="K17" s="108" t="s">
        <v>1205</v>
      </c>
      <c r="L17" s="1"/>
    </row>
    <row r="18" spans="1:12" ht="12.75">
      <c r="A18" s="99">
        <v>11</v>
      </c>
      <c r="B18" s="101" t="s">
        <v>1588</v>
      </c>
      <c r="C18" s="102" t="s">
        <v>1589</v>
      </c>
      <c r="D18" s="103" t="s">
        <v>1590</v>
      </c>
      <c r="E18" s="104" t="s">
        <v>333</v>
      </c>
      <c r="F18" s="50" t="s">
        <v>334</v>
      </c>
      <c r="G18" s="105"/>
      <c r="H18" s="44" t="s">
        <v>1591</v>
      </c>
      <c r="I18" s="44" t="s">
        <v>283</v>
      </c>
      <c r="J18" s="107"/>
      <c r="K18" s="108" t="s">
        <v>335</v>
      </c>
      <c r="L18" s="1"/>
    </row>
    <row r="19" spans="1:12" ht="12.75">
      <c r="A19" s="99">
        <v>12</v>
      </c>
      <c r="B19" s="101" t="s">
        <v>412</v>
      </c>
      <c r="C19" s="102" t="s">
        <v>1592</v>
      </c>
      <c r="D19" s="103" t="s">
        <v>1535</v>
      </c>
      <c r="E19" s="104" t="s">
        <v>1355</v>
      </c>
      <c r="F19" s="50"/>
      <c r="G19" s="105"/>
      <c r="H19" s="44" t="s">
        <v>1593</v>
      </c>
      <c r="I19" s="44" t="s">
        <v>283</v>
      </c>
      <c r="J19" s="107"/>
      <c r="K19" s="108" t="s">
        <v>1358</v>
      </c>
      <c r="L19" s="1"/>
    </row>
    <row r="20" spans="1:12" ht="12.75">
      <c r="A20" s="99"/>
      <c r="B20" s="101" t="s">
        <v>452</v>
      </c>
      <c r="C20" s="102" t="s">
        <v>1592</v>
      </c>
      <c r="D20" s="103" t="s">
        <v>1594</v>
      </c>
      <c r="E20" s="104" t="s">
        <v>1355</v>
      </c>
      <c r="F20" s="50"/>
      <c r="G20" s="105"/>
      <c r="H20" s="44" t="s">
        <v>1387</v>
      </c>
      <c r="I20" s="44"/>
      <c r="J20" s="107"/>
      <c r="K20" s="108" t="s">
        <v>1358</v>
      </c>
      <c r="L20" s="1"/>
    </row>
    <row r="21" spans="1:12" ht="12.75">
      <c r="A21" s="99"/>
      <c r="B21" s="101" t="s">
        <v>1595</v>
      </c>
      <c r="C21" s="102" t="s">
        <v>1596</v>
      </c>
      <c r="D21" s="103" t="s">
        <v>1597</v>
      </c>
      <c r="E21" s="104" t="s">
        <v>1247</v>
      </c>
      <c r="F21" s="50"/>
      <c r="G21" s="105" t="s">
        <v>1248</v>
      </c>
      <c r="H21" s="44" t="s">
        <v>1387</v>
      </c>
      <c r="I21" s="44"/>
      <c r="J21" s="107"/>
      <c r="K21" s="108" t="s">
        <v>1250</v>
      </c>
      <c r="L21" s="1"/>
    </row>
    <row r="22" spans="1:12" ht="12.75">
      <c r="A22" s="99"/>
      <c r="B22" s="101" t="s">
        <v>1398</v>
      </c>
      <c r="C22" s="102" t="s">
        <v>1508</v>
      </c>
      <c r="D22" s="103" t="s">
        <v>1509</v>
      </c>
      <c r="E22" s="104" t="s">
        <v>930</v>
      </c>
      <c r="F22" s="50" t="s">
        <v>931</v>
      </c>
      <c r="G22" s="105" t="s">
        <v>932</v>
      </c>
      <c r="H22" s="44" t="s">
        <v>288</v>
      </c>
      <c r="I22" s="44"/>
      <c r="J22" s="107"/>
      <c r="K22" s="108" t="s">
        <v>1131</v>
      </c>
      <c r="L22" s="1"/>
    </row>
    <row r="23" spans="1:12" ht="12.75">
      <c r="A23" s="99"/>
      <c r="B23" s="101" t="s">
        <v>1588</v>
      </c>
      <c r="C23" s="102" t="s">
        <v>1598</v>
      </c>
      <c r="D23" s="103" t="s">
        <v>1599</v>
      </c>
      <c r="E23" s="104" t="s">
        <v>192</v>
      </c>
      <c r="F23" s="50"/>
      <c r="G23" s="105"/>
      <c r="H23" s="44" t="s">
        <v>288</v>
      </c>
      <c r="I23" s="44"/>
      <c r="J23" s="107" t="s">
        <v>388</v>
      </c>
      <c r="K23" s="108" t="s">
        <v>1600</v>
      </c>
      <c r="L23" s="1"/>
    </row>
    <row r="24" spans="1:12" ht="12.75">
      <c r="A24" s="99"/>
      <c r="B24" s="101" t="s">
        <v>380</v>
      </c>
      <c r="C24" s="102" t="s">
        <v>1601</v>
      </c>
      <c r="D24" s="103" t="s">
        <v>1360</v>
      </c>
      <c r="E24" s="104" t="s">
        <v>593</v>
      </c>
      <c r="F24" s="50"/>
      <c r="G24" s="105" t="s">
        <v>594</v>
      </c>
      <c r="H24" s="44" t="s">
        <v>288</v>
      </c>
      <c r="I24" s="44"/>
      <c r="J24" s="107"/>
      <c r="K24" s="108" t="s">
        <v>766</v>
      </c>
      <c r="L24" s="1"/>
    </row>
    <row r="25" spans="1:12" ht="12.75">
      <c r="A25" s="99"/>
      <c r="B25" s="101" t="s">
        <v>1602</v>
      </c>
      <c r="C25" s="102" t="s">
        <v>1603</v>
      </c>
      <c r="D25" s="103" t="s">
        <v>246</v>
      </c>
      <c r="E25" s="104" t="s">
        <v>1489</v>
      </c>
      <c r="F25" s="50"/>
      <c r="G25" s="105"/>
      <c r="H25" s="44" t="s">
        <v>288</v>
      </c>
      <c r="I25" s="44"/>
      <c r="J25" s="107" t="s">
        <v>1604</v>
      </c>
      <c r="K25" s="108" t="s">
        <v>1491</v>
      </c>
      <c r="L25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H12"/>
  <sheetViews>
    <sheetView workbookViewId="0" topLeftCell="A1">
      <selection activeCell="A4" sqref="A4"/>
    </sheetView>
  </sheetViews>
  <sheetFormatPr defaultColWidth="9.140625" defaultRowHeight="12.75"/>
  <cols>
    <col min="1" max="1" width="4.57421875" style="5" customWidth="1"/>
    <col min="2" max="2" width="9.421875" style="82" customWidth="1"/>
    <col min="3" max="3" width="12.140625" style="64" customWidth="1"/>
    <col min="4" max="4" width="9.140625" style="83" customWidth="1"/>
    <col min="5" max="5" width="8.8515625" style="64" customWidth="1"/>
    <col min="6" max="6" width="13.7109375" style="64" customWidth="1"/>
    <col min="7" max="7" width="13.28125" style="64" customWidth="1"/>
    <col min="8" max="8" width="7.140625" style="84" customWidth="1"/>
    <col min="9" max="9" width="4.28125" style="74" customWidth="1"/>
    <col min="10" max="10" width="6.8515625" style="84" customWidth="1"/>
    <col min="11" max="11" width="5.28125" style="74" customWidth="1"/>
    <col min="12" max="12" width="4.421875" style="74" customWidth="1"/>
    <col min="13" max="13" width="6.140625" style="74" customWidth="1"/>
    <col min="14" max="14" width="22.57421875" style="64" bestFit="1" customWidth="1"/>
    <col min="15" max="16384" width="9.140625" style="64" customWidth="1"/>
  </cols>
  <sheetData>
    <row r="1" spans="1:13" s="71" customFormat="1" ht="20.25">
      <c r="A1" s="20" t="s">
        <v>217</v>
      </c>
      <c r="B1" s="70"/>
      <c r="D1" s="72"/>
      <c r="H1" s="73"/>
      <c r="I1" s="74"/>
      <c r="J1" s="73"/>
      <c r="K1" s="74"/>
      <c r="L1" s="74"/>
      <c r="M1" s="74"/>
    </row>
    <row r="2" spans="1:13" s="77" customFormat="1" ht="14.25" customHeight="1">
      <c r="A2" s="22" t="s">
        <v>972</v>
      </c>
      <c r="B2" s="76"/>
      <c r="D2" s="78"/>
      <c r="H2" s="79"/>
      <c r="I2" s="80"/>
      <c r="J2" s="79"/>
      <c r="K2" s="80"/>
      <c r="L2" s="80"/>
      <c r="M2" s="80"/>
    </row>
    <row r="3" ht="8.25" customHeight="1">
      <c r="A3" s="81"/>
    </row>
    <row r="4" spans="3:14" ht="15.75" customHeight="1">
      <c r="C4" s="125" t="s">
        <v>973</v>
      </c>
      <c r="D4" s="86"/>
      <c r="E4" s="86" t="s">
        <v>673</v>
      </c>
      <c r="N4" s="19" t="s">
        <v>216</v>
      </c>
    </row>
    <row r="5" ht="7.5" customHeight="1"/>
    <row r="6" spans="2:5" ht="13.5" thickBot="1">
      <c r="B6" s="87"/>
      <c r="C6" s="126"/>
      <c r="D6" s="111"/>
      <c r="E6" s="89"/>
    </row>
    <row r="7" spans="1:14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677</v>
      </c>
      <c r="I7" s="93" t="s">
        <v>678</v>
      </c>
      <c r="J7" s="95" t="s">
        <v>974</v>
      </c>
      <c r="K7" s="93" t="s">
        <v>680</v>
      </c>
      <c r="L7" s="96" t="s">
        <v>231</v>
      </c>
      <c r="M7" s="96" t="s">
        <v>232</v>
      </c>
      <c r="N7" s="97" t="s">
        <v>168</v>
      </c>
    </row>
    <row r="8" spans="1:86" s="98" customFormat="1" ht="15" customHeight="1">
      <c r="A8" s="99">
        <v>1</v>
      </c>
      <c r="B8" s="101" t="s">
        <v>708</v>
      </c>
      <c r="C8" s="102" t="s">
        <v>709</v>
      </c>
      <c r="D8" s="103" t="s">
        <v>710</v>
      </c>
      <c r="E8" s="104" t="s">
        <v>192</v>
      </c>
      <c r="F8" s="104" t="s">
        <v>193</v>
      </c>
      <c r="G8" s="105" t="s">
        <v>199</v>
      </c>
      <c r="H8" s="63" t="s">
        <v>975</v>
      </c>
      <c r="I8" s="44" t="s">
        <v>821</v>
      </c>
      <c r="J8" s="106" t="s">
        <v>976</v>
      </c>
      <c r="K8" s="44" t="s">
        <v>977</v>
      </c>
      <c r="L8" s="44" t="s">
        <v>317</v>
      </c>
      <c r="M8" s="107" t="s">
        <v>978</v>
      </c>
      <c r="N8" s="108" t="s">
        <v>567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</row>
    <row r="9" spans="1:86" s="98" customFormat="1" ht="15" customHeight="1">
      <c r="A9" s="99">
        <v>2</v>
      </c>
      <c r="B9" s="101" t="s">
        <v>979</v>
      </c>
      <c r="C9" s="102" t="s">
        <v>980</v>
      </c>
      <c r="D9" s="103" t="s">
        <v>981</v>
      </c>
      <c r="E9" s="104" t="s">
        <v>185</v>
      </c>
      <c r="F9" s="104" t="s">
        <v>346</v>
      </c>
      <c r="G9" s="105" t="s">
        <v>982</v>
      </c>
      <c r="H9" s="63" t="s">
        <v>983</v>
      </c>
      <c r="I9" s="44" t="s">
        <v>821</v>
      </c>
      <c r="J9" s="106" t="s">
        <v>984</v>
      </c>
      <c r="K9" s="44" t="s">
        <v>977</v>
      </c>
      <c r="L9" s="44" t="s">
        <v>234</v>
      </c>
      <c r="M9" s="107" t="s">
        <v>985</v>
      </c>
      <c r="N9" s="108" t="s">
        <v>986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</row>
    <row r="10" spans="1:86" s="98" customFormat="1" ht="15" customHeight="1">
      <c r="A10" s="99">
        <v>3</v>
      </c>
      <c r="B10" s="101" t="s">
        <v>367</v>
      </c>
      <c r="C10" s="102" t="s">
        <v>987</v>
      </c>
      <c r="D10" s="103" t="s">
        <v>988</v>
      </c>
      <c r="E10" s="104" t="s">
        <v>542</v>
      </c>
      <c r="F10" s="104" t="s">
        <v>543</v>
      </c>
      <c r="G10" s="105"/>
      <c r="H10" s="63" t="s">
        <v>989</v>
      </c>
      <c r="I10" s="44" t="s">
        <v>821</v>
      </c>
      <c r="J10" s="106" t="s">
        <v>990</v>
      </c>
      <c r="K10" s="44" t="s">
        <v>977</v>
      </c>
      <c r="L10" s="44" t="s">
        <v>235</v>
      </c>
      <c r="M10" s="107" t="s">
        <v>991</v>
      </c>
      <c r="N10" s="108" t="s">
        <v>544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</row>
    <row r="11" spans="1:86" s="98" customFormat="1" ht="15" customHeight="1">
      <c r="A11" s="99">
        <v>4</v>
      </c>
      <c r="B11" s="101" t="s">
        <v>761</v>
      </c>
      <c r="C11" s="102" t="s">
        <v>992</v>
      </c>
      <c r="D11" s="103" t="s">
        <v>993</v>
      </c>
      <c r="E11" s="104" t="s">
        <v>339</v>
      </c>
      <c r="F11" s="104" t="s">
        <v>340</v>
      </c>
      <c r="G11" s="105" t="s">
        <v>341</v>
      </c>
      <c r="H11" s="63" t="s">
        <v>994</v>
      </c>
      <c r="I11" s="44" t="s">
        <v>821</v>
      </c>
      <c r="J11" s="106" t="s">
        <v>995</v>
      </c>
      <c r="K11" s="44" t="s">
        <v>977</v>
      </c>
      <c r="L11" s="44" t="s">
        <v>235</v>
      </c>
      <c r="M11" s="107" t="s">
        <v>996</v>
      </c>
      <c r="N11" s="108" t="s">
        <v>688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</row>
    <row r="12" spans="1:86" s="98" customFormat="1" ht="15" customHeight="1">
      <c r="A12" s="99"/>
      <c r="B12" s="101" t="s">
        <v>318</v>
      </c>
      <c r="C12" s="102" t="s">
        <v>585</v>
      </c>
      <c r="D12" s="103" t="s">
        <v>586</v>
      </c>
      <c r="E12" s="104" t="s">
        <v>192</v>
      </c>
      <c r="F12" s="104" t="s">
        <v>387</v>
      </c>
      <c r="G12" s="105" t="s">
        <v>587</v>
      </c>
      <c r="H12" s="63" t="s">
        <v>288</v>
      </c>
      <c r="I12" s="44"/>
      <c r="J12" s="106"/>
      <c r="K12" s="44"/>
      <c r="L12" s="44"/>
      <c r="M12" s="107"/>
      <c r="N12" s="108" t="s">
        <v>588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</row>
  </sheetData>
  <sheetProtection/>
  <printOptions horizontalCentered="1"/>
  <pageMargins left="0.2362204724409449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H13"/>
  <sheetViews>
    <sheetView workbookViewId="0" topLeftCell="A1">
      <selection activeCell="A3" sqref="A3"/>
    </sheetView>
  </sheetViews>
  <sheetFormatPr defaultColWidth="9.140625" defaultRowHeight="12.75"/>
  <cols>
    <col min="1" max="1" width="5.28125" style="5" customWidth="1"/>
    <col min="2" max="2" width="9.00390625" style="82" customWidth="1"/>
    <col min="3" max="3" width="10.140625" style="64" customWidth="1"/>
    <col min="4" max="4" width="9.7109375" style="83" customWidth="1"/>
    <col min="5" max="5" width="11.140625" style="64" customWidth="1"/>
    <col min="6" max="6" width="14.140625" style="64" customWidth="1"/>
    <col min="7" max="7" width="9.421875" style="64" bestFit="1" customWidth="1"/>
    <col min="8" max="8" width="7.140625" style="84" customWidth="1"/>
    <col min="9" max="9" width="4.28125" style="74" customWidth="1"/>
    <col min="10" max="10" width="6.8515625" style="84" customWidth="1"/>
    <col min="11" max="11" width="5.28125" style="74" customWidth="1"/>
    <col min="12" max="12" width="4.421875" style="74" customWidth="1"/>
    <col min="13" max="13" width="6.140625" style="74" customWidth="1"/>
    <col min="14" max="14" width="25.28125" style="64" customWidth="1"/>
    <col min="15" max="16384" width="9.140625" style="64" customWidth="1"/>
  </cols>
  <sheetData>
    <row r="1" spans="1:13" s="71" customFormat="1" ht="20.25">
      <c r="A1" s="20" t="s">
        <v>217</v>
      </c>
      <c r="B1" s="70"/>
      <c r="D1" s="72"/>
      <c r="H1" s="73"/>
      <c r="I1" s="74"/>
      <c r="J1" s="73"/>
      <c r="K1" s="74"/>
      <c r="L1" s="74"/>
      <c r="M1" s="74"/>
    </row>
    <row r="2" spans="1:13" s="77" customFormat="1" ht="14.25" customHeight="1">
      <c r="A2" s="75" t="s">
        <v>997</v>
      </c>
      <c r="B2" s="76"/>
      <c r="D2" s="78"/>
      <c r="H2" s="79"/>
      <c r="I2" s="80"/>
      <c r="J2" s="79"/>
      <c r="K2" s="80"/>
      <c r="L2" s="80"/>
      <c r="M2" s="80"/>
    </row>
    <row r="3" ht="8.25" customHeight="1">
      <c r="A3" s="81"/>
    </row>
    <row r="4" spans="3:14" ht="15.75" customHeight="1">
      <c r="C4" s="125" t="s">
        <v>998</v>
      </c>
      <c r="E4" s="26" t="s">
        <v>788</v>
      </c>
      <c r="N4" s="19" t="s">
        <v>216</v>
      </c>
    </row>
    <row r="5" ht="7.5" customHeight="1"/>
    <row r="6" spans="2:5" ht="12" customHeight="1" thickBot="1">
      <c r="B6" s="87"/>
      <c r="C6" s="126"/>
      <c r="D6" s="111"/>
      <c r="E6" s="89"/>
    </row>
    <row r="7" spans="1:14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677</v>
      </c>
      <c r="I7" s="93" t="s">
        <v>678</v>
      </c>
      <c r="J7" s="95" t="s">
        <v>974</v>
      </c>
      <c r="K7" s="93" t="s">
        <v>680</v>
      </c>
      <c r="L7" s="96" t="s">
        <v>231</v>
      </c>
      <c r="M7" s="96" t="s">
        <v>232</v>
      </c>
      <c r="N7" s="97" t="s">
        <v>168</v>
      </c>
    </row>
    <row r="8" spans="1:86" s="98" customFormat="1" ht="15" customHeight="1">
      <c r="A8" s="99">
        <v>1</v>
      </c>
      <c r="B8" s="101" t="s">
        <v>999</v>
      </c>
      <c r="C8" s="102" t="s">
        <v>1000</v>
      </c>
      <c r="D8" s="103" t="s">
        <v>1001</v>
      </c>
      <c r="E8" s="104" t="s">
        <v>369</v>
      </c>
      <c r="F8" s="104" t="s">
        <v>370</v>
      </c>
      <c r="G8" s="105"/>
      <c r="H8" s="63" t="s">
        <v>1002</v>
      </c>
      <c r="I8" s="44" t="s">
        <v>1003</v>
      </c>
      <c r="J8" s="106" t="s">
        <v>1004</v>
      </c>
      <c r="K8" s="44" t="s">
        <v>451</v>
      </c>
      <c r="L8" s="44" t="s">
        <v>233</v>
      </c>
      <c r="M8" s="107" t="s">
        <v>1005</v>
      </c>
      <c r="N8" s="108" t="s">
        <v>1006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</row>
    <row r="9" spans="1:86" s="98" customFormat="1" ht="15" customHeight="1">
      <c r="A9" s="99">
        <v>2</v>
      </c>
      <c r="B9" s="101" t="s">
        <v>1007</v>
      </c>
      <c r="C9" s="102" t="s">
        <v>1008</v>
      </c>
      <c r="D9" s="103" t="s">
        <v>1009</v>
      </c>
      <c r="E9" s="104" t="s">
        <v>339</v>
      </c>
      <c r="F9" s="104" t="s">
        <v>340</v>
      </c>
      <c r="G9" s="105" t="s">
        <v>359</v>
      </c>
      <c r="H9" s="63" t="s">
        <v>1010</v>
      </c>
      <c r="I9" s="44" t="s">
        <v>1003</v>
      </c>
      <c r="J9" s="106" t="s">
        <v>983</v>
      </c>
      <c r="K9" s="44" t="s">
        <v>451</v>
      </c>
      <c r="L9" s="44" t="s">
        <v>233</v>
      </c>
      <c r="M9" s="107" t="s">
        <v>1011</v>
      </c>
      <c r="N9" s="108" t="s">
        <v>1012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</row>
    <row r="10" spans="1:86" s="98" customFormat="1" ht="15" customHeight="1">
      <c r="A10" s="99">
        <v>3</v>
      </c>
      <c r="B10" s="101" t="s">
        <v>300</v>
      </c>
      <c r="C10" s="102" t="s">
        <v>418</v>
      </c>
      <c r="D10" s="103" t="s">
        <v>1013</v>
      </c>
      <c r="E10" s="104" t="s">
        <v>185</v>
      </c>
      <c r="F10" s="104" t="s">
        <v>186</v>
      </c>
      <c r="G10" s="105" t="s">
        <v>187</v>
      </c>
      <c r="H10" s="63" t="s">
        <v>1014</v>
      </c>
      <c r="I10" s="44" t="s">
        <v>1003</v>
      </c>
      <c r="J10" s="106" t="s">
        <v>1015</v>
      </c>
      <c r="K10" s="44" t="s">
        <v>451</v>
      </c>
      <c r="L10" s="44" t="s">
        <v>233</v>
      </c>
      <c r="M10" s="107" t="s">
        <v>1016</v>
      </c>
      <c r="N10" s="108" t="s">
        <v>188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</row>
    <row r="11" spans="1:86" s="98" customFormat="1" ht="15" customHeight="1">
      <c r="A11" s="99">
        <v>4</v>
      </c>
      <c r="B11" s="101" t="s">
        <v>1017</v>
      </c>
      <c r="C11" s="102" t="s">
        <v>1018</v>
      </c>
      <c r="D11" s="103" t="s">
        <v>1019</v>
      </c>
      <c r="E11" s="104" t="s">
        <v>185</v>
      </c>
      <c r="F11" s="104" t="s">
        <v>186</v>
      </c>
      <c r="G11" s="105" t="s">
        <v>187</v>
      </c>
      <c r="H11" s="63" t="s">
        <v>1020</v>
      </c>
      <c r="I11" s="44" t="s">
        <v>1003</v>
      </c>
      <c r="J11" s="106" t="s">
        <v>1021</v>
      </c>
      <c r="K11" s="44" t="s">
        <v>451</v>
      </c>
      <c r="L11" s="44" t="s">
        <v>234</v>
      </c>
      <c r="M11" s="107" t="s">
        <v>1022</v>
      </c>
      <c r="N11" s="108" t="s">
        <v>188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</row>
    <row r="12" spans="1:86" s="98" customFormat="1" ht="15" customHeight="1">
      <c r="A12" s="99">
        <v>5</v>
      </c>
      <c r="B12" s="101" t="s">
        <v>303</v>
      </c>
      <c r="C12" s="102" t="s">
        <v>1023</v>
      </c>
      <c r="D12" s="103" t="s">
        <v>1024</v>
      </c>
      <c r="E12" s="104" t="s">
        <v>192</v>
      </c>
      <c r="F12" s="104"/>
      <c r="G12" s="105"/>
      <c r="H12" s="63" t="s">
        <v>1025</v>
      </c>
      <c r="I12" s="44" t="s">
        <v>1003</v>
      </c>
      <c r="J12" s="106" t="s">
        <v>1026</v>
      </c>
      <c r="K12" s="44" t="s">
        <v>451</v>
      </c>
      <c r="L12" s="44" t="s">
        <v>234</v>
      </c>
      <c r="M12" s="107" t="s">
        <v>1027</v>
      </c>
      <c r="N12" s="108" t="s">
        <v>1028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</row>
    <row r="13" spans="1:86" s="98" customFormat="1" ht="15" customHeight="1">
      <c r="A13" s="99">
        <v>6</v>
      </c>
      <c r="B13" s="101" t="s">
        <v>1029</v>
      </c>
      <c r="C13" s="102" t="s">
        <v>1030</v>
      </c>
      <c r="D13" s="103" t="s">
        <v>1031</v>
      </c>
      <c r="E13" s="104" t="s">
        <v>339</v>
      </c>
      <c r="F13" s="104" t="s">
        <v>340</v>
      </c>
      <c r="G13" s="105" t="s">
        <v>359</v>
      </c>
      <c r="H13" s="63" t="s">
        <v>1032</v>
      </c>
      <c r="I13" s="44" t="s">
        <v>1003</v>
      </c>
      <c r="J13" s="106" t="s">
        <v>1033</v>
      </c>
      <c r="K13" s="44" t="s">
        <v>451</v>
      </c>
      <c r="L13" s="44" t="s">
        <v>235</v>
      </c>
      <c r="M13" s="107" t="s">
        <v>1034</v>
      </c>
      <c r="N13" s="108" t="s">
        <v>474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3" sqref="A3"/>
    </sheetView>
  </sheetViews>
  <sheetFormatPr defaultColWidth="9.140625" defaultRowHeight="12.75"/>
  <cols>
    <col min="1" max="1" width="5.0039062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19.42187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1976</v>
      </c>
      <c r="D4" s="86" t="s">
        <v>673</v>
      </c>
      <c r="K4" s="19" t="s">
        <v>1785</v>
      </c>
    </row>
    <row r="5" ht="7.5" customHeight="1"/>
    <row r="6" spans="2:5" ht="9.75" customHeight="1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2" ht="12.75">
      <c r="A8" s="100">
        <v>1</v>
      </c>
      <c r="B8" s="101" t="s">
        <v>713</v>
      </c>
      <c r="C8" s="102" t="s">
        <v>1057</v>
      </c>
      <c r="D8" s="103" t="s">
        <v>1058</v>
      </c>
      <c r="E8" s="104" t="s">
        <v>339</v>
      </c>
      <c r="F8" s="50" t="s">
        <v>340</v>
      </c>
      <c r="G8" s="105" t="s">
        <v>877</v>
      </c>
      <c r="H8" s="44" t="s">
        <v>1977</v>
      </c>
      <c r="I8" s="44" t="s">
        <v>233</v>
      </c>
      <c r="J8" s="107" t="s">
        <v>1978</v>
      </c>
      <c r="K8" s="108" t="s">
        <v>1061</v>
      </c>
      <c r="L8" s="1"/>
    </row>
    <row r="9" spans="1:12" ht="12.75">
      <c r="A9" s="100">
        <v>2</v>
      </c>
      <c r="B9" s="101" t="s">
        <v>200</v>
      </c>
      <c r="C9" s="102" t="s">
        <v>551</v>
      </c>
      <c r="D9" s="103" t="s">
        <v>1979</v>
      </c>
      <c r="E9" s="104" t="s">
        <v>192</v>
      </c>
      <c r="F9" s="50" t="s">
        <v>193</v>
      </c>
      <c r="G9" s="105" t="s">
        <v>181</v>
      </c>
      <c r="H9" s="44" t="s">
        <v>1980</v>
      </c>
      <c r="I9" s="44" t="s">
        <v>234</v>
      </c>
      <c r="J9" s="107" t="s">
        <v>1016</v>
      </c>
      <c r="K9" s="108" t="s">
        <v>524</v>
      </c>
      <c r="L9" s="1"/>
    </row>
    <row r="10" spans="1:12" ht="12.75">
      <c r="A10" s="100">
        <v>3</v>
      </c>
      <c r="B10" s="101" t="s">
        <v>1981</v>
      </c>
      <c r="C10" s="102" t="s">
        <v>1982</v>
      </c>
      <c r="D10" s="103" t="s">
        <v>1983</v>
      </c>
      <c r="E10" s="104" t="s">
        <v>185</v>
      </c>
      <c r="F10" s="50" t="s">
        <v>346</v>
      </c>
      <c r="G10" s="105" t="s">
        <v>982</v>
      </c>
      <c r="H10" s="44" t="s">
        <v>1984</v>
      </c>
      <c r="I10" s="44" t="s">
        <v>234</v>
      </c>
      <c r="J10" s="107" t="s">
        <v>1770</v>
      </c>
      <c r="K10" s="108" t="s">
        <v>986</v>
      </c>
      <c r="L10" s="1"/>
    </row>
    <row r="11" spans="1:12" ht="12.75">
      <c r="A11" s="100">
        <v>4</v>
      </c>
      <c r="B11" s="101" t="s">
        <v>376</v>
      </c>
      <c r="C11" s="102" t="s">
        <v>1985</v>
      </c>
      <c r="D11" s="103" t="s">
        <v>1986</v>
      </c>
      <c r="E11" s="104" t="s">
        <v>185</v>
      </c>
      <c r="F11" s="50" t="s">
        <v>186</v>
      </c>
      <c r="G11" s="105" t="s">
        <v>187</v>
      </c>
      <c r="H11" s="44" t="s">
        <v>1987</v>
      </c>
      <c r="I11" s="44" t="s">
        <v>234</v>
      </c>
      <c r="J11" s="107" t="s">
        <v>1988</v>
      </c>
      <c r="K11" s="108" t="s">
        <v>188</v>
      </c>
      <c r="L11" s="1"/>
    </row>
    <row r="12" spans="1:12" ht="12.75">
      <c r="A12" s="100">
        <v>5</v>
      </c>
      <c r="B12" s="101" t="s">
        <v>1073</v>
      </c>
      <c r="C12" s="102" t="s">
        <v>1074</v>
      </c>
      <c r="D12" s="103" t="s">
        <v>1075</v>
      </c>
      <c r="E12" s="104" t="s">
        <v>500</v>
      </c>
      <c r="F12" s="50" t="s">
        <v>501</v>
      </c>
      <c r="G12" s="105"/>
      <c r="H12" s="44" t="s">
        <v>1989</v>
      </c>
      <c r="I12" s="44" t="s">
        <v>234</v>
      </c>
      <c r="J12" s="107" t="s">
        <v>1990</v>
      </c>
      <c r="K12" s="108" t="s">
        <v>506</v>
      </c>
      <c r="L12" s="1"/>
    </row>
    <row r="13" spans="1:12" ht="12.75">
      <c r="A13" s="100">
        <v>6</v>
      </c>
      <c r="B13" s="101" t="s">
        <v>1991</v>
      </c>
      <c r="C13" s="102" t="s">
        <v>1992</v>
      </c>
      <c r="D13" s="103" t="s">
        <v>1993</v>
      </c>
      <c r="E13" s="104" t="s">
        <v>923</v>
      </c>
      <c r="F13" s="50"/>
      <c r="G13" s="105"/>
      <c r="H13" s="44" t="s">
        <v>1994</v>
      </c>
      <c r="I13" s="44" t="s">
        <v>234</v>
      </c>
      <c r="J13" s="107" t="s">
        <v>1746</v>
      </c>
      <c r="K13" s="108" t="s">
        <v>1995</v>
      </c>
      <c r="L13" s="1"/>
    </row>
    <row r="14" spans="1:12" ht="12.75">
      <c r="A14" s="100">
        <v>7</v>
      </c>
      <c r="B14" s="101" t="s">
        <v>767</v>
      </c>
      <c r="C14" s="102" t="s">
        <v>1106</v>
      </c>
      <c r="D14" s="103" t="s">
        <v>1107</v>
      </c>
      <c r="E14" s="104" t="s">
        <v>192</v>
      </c>
      <c r="F14" s="50" t="s">
        <v>193</v>
      </c>
      <c r="G14" s="105" t="s">
        <v>194</v>
      </c>
      <c r="H14" s="44" t="s">
        <v>1996</v>
      </c>
      <c r="I14" s="44" t="s">
        <v>235</v>
      </c>
      <c r="J14" s="107" t="s">
        <v>1997</v>
      </c>
      <c r="K14" s="108" t="s">
        <v>1109</v>
      </c>
      <c r="L14" s="1"/>
    </row>
    <row r="15" spans="1:12" ht="12.75">
      <c r="A15" s="100">
        <v>8</v>
      </c>
      <c r="B15" s="101" t="s">
        <v>1998</v>
      </c>
      <c r="C15" s="102" t="s">
        <v>1999</v>
      </c>
      <c r="D15" s="103" t="s">
        <v>866</v>
      </c>
      <c r="E15" s="104" t="s">
        <v>192</v>
      </c>
      <c r="F15" s="50" t="s">
        <v>193</v>
      </c>
      <c r="G15" s="105" t="s">
        <v>566</v>
      </c>
      <c r="H15" s="44" t="s">
        <v>2000</v>
      </c>
      <c r="I15" s="44" t="s">
        <v>235</v>
      </c>
      <c r="J15" s="107" t="s">
        <v>2001</v>
      </c>
      <c r="K15" s="108" t="s">
        <v>567</v>
      </c>
      <c r="L15" s="1"/>
    </row>
    <row r="16" spans="1:12" ht="12.75">
      <c r="A16" s="100">
        <v>9</v>
      </c>
      <c r="B16" s="101" t="s">
        <v>1122</v>
      </c>
      <c r="C16" s="102" t="s">
        <v>1123</v>
      </c>
      <c r="D16" s="103" t="s">
        <v>1124</v>
      </c>
      <c r="E16" s="104" t="s">
        <v>192</v>
      </c>
      <c r="F16" s="50"/>
      <c r="G16" s="105"/>
      <c r="H16" s="44" t="s">
        <v>2002</v>
      </c>
      <c r="I16" s="44" t="s">
        <v>235</v>
      </c>
      <c r="J16" s="107"/>
      <c r="K16" s="108" t="s">
        <v>1126</v>
      </c>
      <c r="L16" s="1"/>
    </row>
    <row r="17" spans="1:12" ht="12.75">
      <c r="A17" s="100">
        <v>10</v>
      </c>
      <c r="B17" s="101" t="s">
        <v>1368</v>
      </c>
      <c r="C17" s="102" t="s">
        <v>577</v>
      </c>
      <c r="D17" s="103" t="s">
        <v>2003</v>
      </c>
      <c r="E17" s="104" t="s">
        <v>495</v>
      </c>
      <c r="F17" s="50" t="s">
        <v>496</v>
      </c>
      <c r="G17" s="105" t="s">
        <v>497</v>
      </c>
      <c r="H17" s="44" t="s">
        <v>2004</v>
      </c>
      <c r="I17" s="44" t="s">
        <v>235</v>
      </c>
      <c r="J17" s="107"/>
      <c r="K17" s="108" t="s">
        <v>579</v>
      </c>
      <c r="L17" s="1"/>
    </row>
    <row r="18" spans="1:12" ht="12.75">
      <c r="A18" s="100">
        <v>11</v>
      </c>
      <c r="B18" s="101" t="s">
        <v>1110</v>
      </c>
      <c r="C18" s="102" t="s">
        <v>1111</v>
      </c>
      <c r="D18" s="103" t="s">
        <v>1112</v>
      </c>
      <c r="E18" s="104" t="s">
        <v>179</v>
      </c>
      <c r="F18" s="50" t="s">
        <v>605</v>
      </c>
      <c r="G18" s="105" t="s">
        <v>877</v>
      </c>
      <c r="H18" s="44" t="s">
        <v>2005</v>
      </c>
      <c r="I18" s="44" t="s">
        <v>235</v>
      </c>
      <c r="J18" s="107"/>
      <c r="K18" s="108" t="s">
        <v>1098</v>
      </c>
      <c r="L18" s="1"/>
    </row>
    <row r="19" spans="1:12" ht="12.75">
      <c r="A19" s="100">
        <v>12</v>
      </c>
      <c r="B19" s="101" t="s">
        <v>2006</v>
      </c>
      <c r="C19" s="102" t="s">
        <v>2007</v>
      </c>
      <c r="D19" s="103" t="s">
        <v>2008</v>
      </c>
      <c r="E19" s="104" t="s">
        <v>192</v>
      </c>
      <c r="F19" s="50" t="s">
        <v>193</v>
      </c>
      <c r="G19" s="105" t="s">
        <v>194</v>
      </c>
      <c r="H19" s="44" t="s">
        <v>2009</v>
      </c>
      <c r="I19" s="44" t="s">
        <v>235</v>
      </c>
      <c r="J19" s="107"/>
      <c r="K19" s="108" t="s">
        <v>2010</v>
      </c>
      <c r="L19" s="1"/>
    </row>
    <row r="20" spans="1:12" ht="12.75">
      <c r="A20" s="100"/>
      <c r="B20" s="101" t="s">
        <v>2011</v>
      </c>
      <c r="C20" s="102" t="s">
        <v>2012</v>
      </c>
      <c r="D20" s="103" t="s">
        <v>2013</v>
      </c>
      <c r="E20" s="104" t="s">
        <v>339</v>
      </c>
      <c r="F20" s="50" t="s">
        <v>340</v>
      </c>
      <c r="G20" s="105"/>
      <c r="H20" s="44" t="s">
        <v>1387</v>
      </c>
      <c r="I20" s="44"/>
      <c r="J20" s="107"/>
      <c r="K20" s="108" t="s">
        <v>1190</v>
      </c>
      <c r="L20" s="1"/>
    </row>
    <row r="21" spans="1:12" ht="12.75">
      <c r="A21" s="100"/>
      <c r="B21" s="101" t="s">
        <v>767</v>
      </c>
      <c r="C21" s="102" t="s">
        <v>1153</v>
      </c>
      <c r="D21" s="103" t="s">
        <v>1154</v>
      </c>
      <c r="E21" s="104" t="s">
        <v>339</v>
      </c>
      <c r="F21" s="50" t="s">
        <v>340</v>
      </c>
      <c r="G21" s="105" t="s">
        <v>341</v>
      </c>
      <c r="H21" s="44" t="s">
        <v>1387</v>
      </c>
      <c r="I21" s="44"/>
      <c r="J21" s="107"/>
      <c r="K21" s="108" t="s">
        <v>574</v>
      </c>
      <c r="L21" s="1"/>
    </row>
    <row r="22" spans="1:12" ht="12.75">
      <c r="A22" s="100"/>
      <c r="B22" s="101" t="s">
        <v>318</v>
      </c>
      <c r="C22" s="102" t="s">
        <v>2014</v>
      </c>
      <c r="D22" s="103" t="s">
        <v>2015</v>
      </c>
      <c r="E22" s="104" t="s">
        <v>364</v>
      </c>
      <c r="F22" s="50" t="s">
        <v>365</v>
      </c>
      <c r="G22" s="105"/>
      <c r="H22" s="44" t="s">
        <v>288</v>
      </c>
      <c r="I22" s="44"/>
      <c r="J22" s="107"/>
      <c r="K22" s="108" t="s">
        <v>366</v>
      </c>
      <c r="L22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3" sqref="A3"/>
    </sheetView>
  </sheetViews>
  <sheetFormatPr defaultColWidth="9.140625" defaultRowHeight="12.75"/>
  <cols>
    <col min="1" max="1" width="5.14062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1976</v>
      </c>
      <c r="D4" s="86" t="s">
        <v>788</v>
      </c>
      <c r="K4" s="19" t="s">
        <v>1785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3" ht="12.75">
      <c r="A8" s="100">
        <v>1</v>
      </c>
      <c r="B8" s="101" t="s">
        <v>2016</v>
      </c>
      <c r="C8" s="102" t="s">
        <v>2017</v>
      </c>
      <c r="D8" s="103" t="s">
        <v>2018</v>
      </c>
      <c r="E8" s="104" t="s">
        <v>179</v>
      </c>
      <c r="F8" s="50"/>
      <c r="G8" s="105" t="s">
        <v>877</v>
      </c>
      <c r="H8" s="44" t="s">
        <v>2019</v>
      </c>
      <c r="I8" s="44" t="s">
        <v>233</v>
      </c>
      <c r="J8" s="107" t="s">
        <v>1335</v>
      </c>
      <c r="K8" s="108" t="s">
        <v>1056</v>
      </c>
      <c r="M8" s="1"/>
    </row>
    <row r="9" spans="1:13" ht="12.75">
      <c r="A9" s="100">
        <v>2</v>
      </c>
      <c r="B9" s="101" t="s">
        <v>2020</v>
      </c>
      <c r="C9" s="102" t="s">
        <v>2021</v>
      </c>
      <c r="D9" s="103" t="s">
        <v>2022</v>
      </c>
      <c r="E9" s="104" t="s">
        <v>179</v>
      </c>
      <c r="F9" s="50" t="s">
        <v>180</v>
      </c>
      <c r="G9" s="105" t="s">
        <v>199</v>
      </c>
      <c r="H9" s="44" t="s">
        <v>2023</v>
      </c>
      <c r="I9" s="44" t="s">
        <v>233</v>
      </c>
      <c r="J9" s="107" t="s">
        <v>1397</v>
      </c>
      <c r="K9" s="108" t="s">
        <v>571</v>
      </c>
      <c r="M9" s="1"/>
    </row>
    <row r="10" spans="1:13" ht="12.75">
      <c r="A10" s="100">
        <v>3</v>
      </c>
      <c r="B10" s="101" t="s">
        <v>471</v>
      </c>
      <c r="C10" s="102" t="s">
        <v>2024</v>
      </c>
      <c r="D10" s="103" t="s">
        <v>2025</v>
      </c>
      <c r="E10" s="104" t="s">
        <v>192</v>
      </c>
      <c r="F10" s="50" t="s">
        <v>193</v>
      </c>
      <c r="G10" s="105" t="s">
        <v>194</v>
      </c>
      <c r="H10" s="44" t="s">
        <v>2026</v>
      </c>
      <c r="I10" s="44" t="s">
        <v>233</v>
      </c>
      <c r="J10" s="107" t="s">
        <v>1745</v>
      </c>
      <c r="K10" s="108" t="s">
        <v>1109</v>
      </c>
      <c r="M10" s="1"/>
    </row>
    <row r="11" spans="1:13" ht="12.75">
      <c r="A11" s="100">
        <v>4</v>
      </c>
      <c r="B11" s="101" t="s">
        <v>1007</v>
      </c>
      <c r="C11" s="102" t="s">
        <v>1008</v>
      </c>
      <c r="D11" s="103" t="s">
        <v>1009</v>
      </c>
      <c r="E11" s="104" t="s">
        <v>339</v>
      </c>
      <c r="F11" s="50" t="s">
        <v>340</v>
      </c>
      <c r="G11" s="105" t="s">
        <v>359</v>
      </c>
      <c r="H11" s="44" t="s">
        <v>2027</v>
      </c>
      <c r="I11" s="44" t="s">
        <v>234</v>
      </c>
      <c r="J11" s="107" t="s">
        <v>822</v>
      </c>
      <c r="K11" s="108" t="s">
        <v>2028</v>
      </c>
      <c r="M11" s="1"/>
    </row>
    <row r="12" spans="1:13" ht="12.75">
      <c r="A12" s="100">
        <v>5</v>
      </c>
      <c r="B12" s="101" t="s">
        <v>888</v>
      </c>
      <c r="C12" s="102" t="s">
        <v>1197</v>
      </c>
      <c r="D12" s="103" t="s">
        <v>1198</v>
      </c>
      <c r="E12" s="104" t="s">
        <v>495</v>
      </c>
      <c r="F12" s="50" t="s">
        <v>923</v>
      </c>
      <c r="G12" s="105" t="s">
        <v>497</v>
      </c>
      <c r="H12" s="44" t="s">
        <v>2029</v>
      </c>
      <c r="I12" s="44" t="s">
        <v>234</v>
      </c>
      <c r="J12" s="107" t="s">
        <v>2030</v>
      </c>
      <c r="K12" s="108" t="s">
        <v>1200</v>
      </c>
      <c r="M12" s="1"/>
    </row>
    <row r="13" spans="1:13" ht="12.75">
      <c r="A13" s="100">
        <v>6</v>
      </c>
      <c r="B13" s="101" t="s">
        <v>300</v>
      </c>
      <c r="C13" s="102" t="s">
        <v>418</v>
      </c>
      <c r="D13" s="103" t="s">
        <v>1013</v>
      </c>
      <c r="E13" s="104" t="s">
        <v>185</v>
      </c>
      <c r="F13" s="50" t="s">
        <v>186</v>
      </c>
      <c r="G13" s="105" t="s">
        <v>187</v>
      </c>
      <c r="H13" s="44" t="s">
        <v>2031</v>
      </c>
      <c r="I13" s="44" t="s">
        <v>234</v>
      </c>
      <c r="J13" s="107" t="s">
        <v>836</v>
      </c>
      <c r="K13" s="108" t="s">
        <v>188</v>
      </c>
      <c r="M13" s="1"/>
    </row>
    <row r="14" spans="1:13" ht="12.75">
      <c r="A14" s="100">
        <v>7</v>
      </c>
      <c r="B14" s="101" t="s">
        <v>2032</v>
      </c>
      <c r="C14" s="102" t="s">
        <v>2033</v>
      </c>
      <c r="D14" s="103" t="s">
        <v>2034</v>
      </c>
      <c r="E14" s="104" t="s">
        <v>185</v>
      </c>
      <c r="F14" s="50" t="s">
        <v>186</v>
      </c>
      <c r="G14" s="105" t="s">
        <v>187</v>
      </c>
      <c r="H14" s="44" t="s">
        <v>2035</v>
      </c>
      <c r="I14" s="44" t="s">
        <v>234</v>
      </c>
      <c r="J14" s="107" t="s">
        <v>1022</v>
      </c>
      <c r="K14" s="108" t="s">
        <v>188</v>
      </c>
      <c r="M14" s="1"/>
    </row>
    <row r="15" spans="1:13" ht="12.75">
      <c r="A15" s="100">
        <v>8</v>
      </c>
      <c r="B15" s="101" t="s">
        <v>1258</v>
      </c>
      <c r="C15" s="102" t="s">
        <v>2036</v>
      </c>
      <c r="D15" s="103" t="s">
        <v>1225</v>
      </c>
      <c r="E15" s="104" t="s">
        <v>179</v>
      </c>
      <c r="F15" s="50" t="s">
        <v>180</v>
      </c>
      <c r="G15" s="105" t="s">
        <v>181</v>
      </c>
      <c r="H15" s="44" t="s">
        <v>2037</v>
      </c>
      <c r="I15" s="44" t="s">
        <v>234</v>
      </c>
      <c r="J15" s="107" t="s">
        <v>2038</v>
      </c>
      <c r="K15" s="108" t="s">
        <v>2039</v>
      </c>
      <c r="M15" s="1"/>
    </row>
    <row r="16" spans="1:13" ht="12.75">
      <c r="A16" s="100">
        <v>9</v>
      </c>
      <c r="B16" s="101" t="s">
        <v>1223</v>
      </c>
      <c r="C16" s="102" t="s">
        <v>1224</v>
      </c>
      <c r="D16" s="103" t="s">
        <v>1225</v>
      </c>
      <c r="E16" s="104" t="s">
        <v>179</v>
      </c>
      <c r="F16" s="50" t="s">
        <v>605</v>
      </c>
      <c r="G16" s="105" t="s">
        <v>877</v>
      </c>
      <c r="H16" s="44" t="s">
        <v>2040</v>
      </c>
      <c r="I16" s="44" t="s">
        <v>235</v>
      </c>
      <c r="J16" s="107"/>
      <c r="K16" s="108" t="s">
        <v>1098</v>
      </c>
      <c r="M16" s="1"/>
    </row>
    <row r="17" spans="1:13" ht="12.75">
      <c r="A17" s="100">
        <v>10</v>
      </c>
      <c r="B17" s="101" t="s">
        <v>1029</v>
      </c>
      <c r="C17" s="102" t="s">
        <v>1030</v>
      </c>
      <c r="D17" s="103" t="s">
        <v>1031</v>
      </c>
      <c r="E17" s="104" t="s">
        <v>339</v>
      </c>
      <c r="F17" s="50" t="s">
        <v>340</v>
      </c>
      <c r="G17" s="105" t="s">
        <v>359</v>
      </c>
      <c r="H17" s="44" t="s">
        <v>2041</v>
      </c>
      <c r="I17" s="44" t="s">
        <v>283</v>
      </c>
      <c r="J17" s="107"/>
      <c r="K17" s="108" t="s">
        <v>474</v>
      </c>
      <c r="M17" s="1"/>
    </row>
    <row r="18" spans="1:13" ht="12.75">
      <c r="A18" s="100">
        <v>11</v>
      </c>
      <c r="B18" s="101" t="s">
        <v>2042</v>
      </c>
      <c r="C18" s="102" t="s">
        <v>2043</v>
      </c>
      <c r="D18" s="103" t="s">
        <v>2044</v>
      </c>
      <c r="E18" s="104" t="s">
        <v>333</v>
      </c>
      <c r="F18" s="50" t="s">
        <v>334</v>
      </c>
      <c r="G18" s="105"/>
      <c r="H18" s="44" t="s">
        <v>2045</v>
      </c>
      <c r="I18" s="44" t="s">
        <v>283</v>
      </c>
      <c r="J18" s="107" t="s">
        <v>388</v>
      </c>
      <c r="K18" s="108" t="s">
        <v>335</v>
      </c>
      <c r="M18" s="1"/>
    </row>
    <row r="19" spans="1:13" ht="12.75">
      <c r="A19" s="99"/>
      <c r="B19" s="101" t="s">
        <v>460</v>
      </c>
      <c r="C19" s="102" t="s">
        <v>1238</v>
      </c>
      <c r="D19" s="103" t="s">
        <v>1239</v>
      </c>
      <c r="E19" s="104" t="s">
        <v>185</v>
      </c>
      <c r="F19" s="50"/>
      <c r="G19" s="105" t="s">
        <v>1164</v>
      </c>
      <c r="H19" s="44" t="s">
        <v>1387</v>
      </c>
      <c r="I19" s="44"/>
      <c r="J19" s="107"/>
      <c r="K19" s="108" t="s">
        <v>1241</v>
      </c>
      <c r="M19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2148</v>
      </c>
      <c r="D4" s="86" t="s">
        <v>673</v>
      </c>
      <c r="K4" s="19" t="s">
        <v>1785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3" ht="15" customHeight="1">
      <c r="A8" s="100">
        <v>1</v>
      </c>
      <c r="B8" s="101" t="s">
        <v>1368</v>
      </c>
      <c r="C8" s="102" t="s">
        <v>2149</v>
      </c>
      <c r="D8" s="103" t="s">
        <v>2150</v>
      </c>
      <c r="E8" s="104" t="s">
        <v>192</v>
      </c>
      <c r="F8" s="50" t="s">
        <v>193</v>
      </c>
      <c r="G8" s="105" t="s">
        <v>194</v>
      </c>
      <c r="H8" s="107" t="s">
        <v>2151</v>
      </c>
      <c r="I8" s="44" t="s">
        <v>235</v>
      </c>
      <c r="J8" s="107" t="s">
        <v>80</v>
      </c>
      <c r="K8" s="108" t="s">
        <v>2010</v>
      </c>
      <c r="M8" s="1"/>
    </row>
    <row r="9" spans="1:13" ht="15" customHeight="1">
      <c r="A9" s="100">
        <v>2</v>
      </c>
      <c r="B9" s="101" t="s">
        <v>208</v>
      </c>
      <c r="C9" s="102" t="s">
        <v>1534</v>
      </c>
      <c r="D9" s="103" t="s">
        <v>1535</v>
      </c>
      <c r="E9" s="104" t="s">
        <v>1300</v>
      </c>
      <c r="F9" s="50" t="s">
        <v>1300</v>
      </c>
      <c r="G9" s="105" t="s">
        <v>658</v>
      </c>
      <c r="H9" s="107" t="s">
        <v>2152</v>
      </c>
      <c r="I9" s="44" t="s">
        <v>283</v>
      </c>
      <c r="J9" s="107" t="s">
        <v>2259</v>
      </c>
      <c r="K9" s="108" t="s">
        <v>1342</v>
      </c>
      <c r="M9" s="1"/>
    </row>
    <row r="10" spans="1:13" ht="15" customHeight="1">
      <c r="A10" s="100">
        <v>3</v>
      </c>
      <c r="B10" s="101" t="s">
        <v>2153</v>
      </c>
      <c r="C10" s="102" t="s">
        <v>2154</v>
      </c>
      <c r="D10" s="103" t="s">
        <v>2155</v>
      </c>
      <c r="E10" s="104" t="s">
        <v>1300</v>
      </c>
      <c r="F10" s="50" t="s">
        <v>1300</v>
      </c>
      <c r="G10" s="105" t="s">
        <v>658</v>
      </c>
      <c r="H10" s="107" t="s">
        <v>2156</v>
      </c>
      <c r="I10" s="44" t="s">
        <v>283</v>
      </c>
      <c r="J10" s="107" t="s">
        <v>81</v>
      </c>
      <c r="K10" s="108" t="s">
        <v>1342</v>
      </c>
      <c r="M10" s="1"/>
    </row>
    <row r="11" spans="1:13" ht="15" customHeight="1">
      <c r="A11" s="100"/>
      <c r="B11" s="101" t="s">
        <v>2157</v>
      </c>
      <c r="C11" s="102" t="s">
        <v>2158</v>
      </c>
      <c r="D11" s="103" t="s">
        <v>2159</v>
      </c>
      <c r="E11" s="104" t="s">
        <v>185</v>
      </c>
      <c r="F11" s="50"/>
      <c r="G11" s="105" t="s">
        <v>1164</v>
      </c>
      <c r="H11" s="107" t="s">
        <v>1387</v>
      </c>
      <c r="I11" s="44"/>
      <c r="J11" s="184"/>
      <c r="K11" s="108" t="s">
        <v>1241</v>
      </c>
      <c r="M11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5"/>
  <sheetViews>
    <sheetView workbookViewId="0" topLeftCell="A1">
      <selection activeCell="A4" sqref="A4"/>
    </sheetView>
  </sheetViews>
  <sheetFormatPr defaultColWidth="9.140625" defaultRowHeight="12.75"/>
  <cols>
    <col min="1" max="1" width="4.851562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3.57421875" style="64" customWidth="1"/>
    <col min="6" max="6" width="12.421875" style="64" customWidth="1"/>
    <col min="7" max="7" width="15.00390625" style="64" customWidth="1"/>
    <col min="8" max="8" width="7.140625" style="84" customWidth="1"/>
    <col min="9" max="9" width="4.28125" style="74" customWidth="1"/>
    <col min="10" max="10" width="6.8515625" style="84" customWidth="1"/>
    <col min="11" max="11" width="5.28125" style="74" customWidth="1"/>
    <col min="12" max="12" width="4.421875" style="74" customWidth="1"/>
    <col min="13" max="13" width="6.140625" style="74" customWidth="1"/>
    <col min="14" max="14" width="23.140625" style="64" customWidth="1"/>
    <col min="15" max="16384" width="9.140625" style="64" customWidth="1"/>
  </cols>
  <sheetData>
    <row r="1" spans="1:13" s="71" customFormat="1" ht="20.25">
      <c r="A1" s="20" t="s">
        <v>217</v>
      </c>
      <c r="B1" s="70"/>
      <c r="D1" s="72"/>
      <c r="H1" s="73"/>
      <c r="I1" s="74"/>
      <c r="J1" s="73"/>
      <c r="K1" s="74"/>
      <c r="L1" s="74"/>
      <c r="M1" s="74"/>
    </row>
    <row r="2" spans="1:13" s="77" customFormat="1" ht="14.25" customHeight="1">
      <c r="A2" s="75" t="s">
        <v>219</v>
      </c>
      <c r="B2" s="76"/>
      <c r="D2" s="78"/>
      <c r="H2" s="79"/>
      <c r="I2" s="80"/>
      <c r="J2" s="79"/>
      <c r="K2" s="80"/>
      <c r="L2" s="80"/>
      <c r="M2" s="80"/>
    </row>
    <row r="3" ht="8.25" customHeight="1">
      <c r="A3" s="81"/>
    </row>
    <row r="4" spans="3:14" ht="15.75" customHeight="1">
      <c r="C4" s="85" t="s">
        <v>672</v>
      </c>
      <c r="D4" s="86" t="s">
        <v>788</v>
      </c>
      <c r="N4" s="19" t="s">
        <v>216</v>
      </c>
    </row>
    <row r="5" ht="7.5" customHeight="1"/>
    <row r="6" spans="2:5" ht="13.5" thickBot="1">
      <c r="B6" s="87"/>
      <c r="C6" s="110" t="s">
        <v>674</v>
      </c>
      <c r="D6" s="111" t="s">
        <v>789</v>
      </c>
      <c r="E6" s="89"/>
    </row>
    <row r="7" spans="1:14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677</v>
      </c>
      <c r="I7" s="93" t="s">
        <v>678</v>
      </c>
      <c r="J7" s="95" t="s">
        <v>790</v>
      </c>
      <c r="K7" s="93" t="s">
        <v>680</v>
      </c>
      <c r="L7" s="96" t="s">
        <v>231</v>
      </c>
      <c r="M7" s="96" t="s">
        <v>232</v>
      </c>
      <c r="N7" s="97" t="s">
        <v>168</v>
      </c>
    </row>
    <row r="8" spans="1:86" s="98" customFormat="1" ht="15" customHeight="1">
      <c r="A8" s="99">
        <v>1</v>
      </c>
      <c r="B8" s="101" t="s">
        <v>492</v>
      </c>
      <c r="C8" s="102" t="s">
        <v>791</v>
      </c>
      <c r="D8" s="103" t="s">
        <v>792</v>
      </c>
      <c r="E8" s="104" t="s">
        <v>192</v>
      </c>
      <c r="F8" s="50" t="s">
        <v>193</v>
      </c>
      <c r="G8" s="105" t="s">
        <v>203</v>
      </c>
      <c r="H8" s="63" t="s">
        <v>793</v>
      </c>
      <c r="I8" s="44" t="s">
        <v>794</v>
      </c>
      <c r="J8" s="106" t="s">
        <v>795</v>
      </c>
      <c r="K8" s="44" t="s">
        <v>796</v>
      </c>
      <c r="L8" s="44" t="s">
        <v>317</v>
      </c>
      <c r="M8" s="107" t="s">
        <v>797</v>
      </c>
      <c r="N8" s="108" t="s">
        <v>798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</row>
    <row r="9" spans="1:86" s="98" customFormat="1" ht="15" customHeight="1">
      <c r="A9" s="99">
        <v>2</v>
      </c>
      <c r="B9" s="101" t="s">
        <v>390</v>
      </c>
      <c r="C9" s="102" t="s">
        <v>799</v>
      </c>
      <c r="D9" s="103" t="s">
        <v>800</v>
      </c>
      <c r="E9" s="104" t="s">
        <v>192</v>
      </c>
      <c r="F9" s="50" t="s">
        <v>193</v>
      </c>
      <c r="G9" s="105" t="s">
        <v>203</v>
      </c>
      <c r="H9" s="63" t="s">
        <v>801</v>
      </c>
      <c r="I9" s="44" t="s">
        <v>739</v>
      </c>
      <c r="J9" s="106" t="s">
        <v>802</v>
      </c>
      <c r="K9" s="44" t="s">
        <v>796</v>
      </c>
      <c r="L9" s="44" t="s">
        <v>317</v>
      </c>
      <c r="M9" s="107" t="s">
        <v>803</v>
      </c>
      <c r="N9" s="108" t="s">
        <v>804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</row>
    <row r="10" spans="1:86" s="98" customFormat="1" ht="15" customHeight="1">
      <c r="A10" s="99">
        <v>3</v>
      </c>
      <c r="B10" s="101" t="s">
        <v>646</v>
      </c>
      <c r="C10" s="102" t="s">
        <v>805</v>
      </c>
      <c r="D10" s="103" t="s">
        <v>806</v>
      </c>
      <c r="E10" s="104" t="s">
        <v>807</v>
      </c>
      <c r="F10" s="50" t="s">
        <v>193</v>
      </c>
      <c r="G10" s="105" t="s">
        <v>203</v>
      </c>
      <c r="H10" s="63" t="s">
        <v>808</v>
      </c>
      <c r="I10" s="44" t="s">
        <v>809</v>
      </c>
      <c r="J10" s="106" t="s">
        <v>802</v>
      </c>
      <c r="K10" s="44" t="s">
        <v>796</v>
      </c>
      <c r="L10" s="44" t="s">
        <v>317</v>
      </c>
      <c r="M10" s="107" t="s">
        <v>810</v>
      </c>
      <c r="N10" s="108" t="s">
        <v>811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</row>
    <row r="11" spans="1:86" s="98" customFormat="1" ht="15" customHeight="1">
      <c r="A11" s="99">
        <v>4</v>
      </c>
      <c r="B11" s="101" t="s">
        <v>812</v>
      </c>
      <c r="C11" s="102" t="s">
        <v>813</v>
      </c>
      <c r="D11" s="103" t="s">
        <v>814</v>
      </c>
      <c r="E11" s="104" t="s">
        <v>192</v>
      </c>
      <c r="F11" s="50" t="s">
        <v>193</v>
      </c>
      <c r="G11" s="105" t="s">
        <v>203</v>
      </c>
      <c r="H11" s="63" t="s">
        <v>815</v>
      </c>
      <c r="I11" s="44" t="s">
        <v>739</v>
      </c>
      <c r="J11" s="106" t="s">
        <v>816</v>
      </c>
      <c r="K11" s="44" t="s">
        <v>796</v>
      </c>
      <c r="L11" s="44" t="s">
        <v>234</v>
      </c>
      <c r="M11" s="107" t="s">
        <v>817</v>
      </c>
      <c r="N11" s="108" t="s">
        <v>441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</row>
    <row r="12" spans="1:86" s="98" customFormat="1" ht="15" customHeight="1">
      <c r="A12" s="99">
        <v>5</v>
      </c>
      <c r="B12" s="101" t="s">
        <v>818</v>
      </c>
      <c r="C12" s="102" t="s">
        <v>819</v>
      </c>
      <c r="D12" s="103" t="s">
        <v>820</v>
      </c>
      <c r="E12" s="104" t="s">
        <v>179</v>
      </c>
      <c r="F12" s="50" t="s">
        <v>463</v>
      </c>
      <c r="G12" s="105" t="s">
        <v>432</v>
      </c>
      <c r="H12" s="63" t="s">
        <v>816</v>
      </c>
      <c r="I12" s="44" t="s">
        <v>821</v>
      </c>
      <c r="J12" s="106" t="s">
        <v>816</v>
      </c>
      <c r="K12" s="44" t="s">
        <v>796</v>
      </c>
      <c r="L12" s="44" t="s">
        <v>234</v>
      </c>
      <c r="M12" s="107" t="s">
        <v>822</v>
      </c>
      <c r="N12" s="108" t="s">
        <v>515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</row>
    <row r="13" spans="1:86" s="98" customFormat="1" ht="15" customHeight="1">
      <c r="A13" s="99">
        <v>6</v>
      </c>
      <c r="B13" s="101" t="s">
        <v>823</v>
      </c>
      <c r="C13" s="102" t="s">
        <v>824</v>
      </c>
      <c r="D13" s="103" t="s">
        <v>825</v>
      </c>
      <c r="E13" s="104" t="s">
        <v>826</v>
      </c>
      <c r="F13" s="50" t="s">
        <v>827</v>
      </c>
      <c r="G13" s="105"/>
      <c r="H13" s="63" t="s">
        <v>828</v>
      </c>
      <c r="I13" s="44" t="s">
        <v>809</v>
      </c>
      <c r="J13" s="106" t="s">
        <v>829</v>
      </c>
      <c r="K13" s="44" t="s">
        <v>796</v>
      </c>
      <c r="L13" s="44" t="s">
        <v>234</v>
      </c>
      <c r="M13" s="107" t="s">
        <v>830</v>
      </c>
      <c r="N13" s="108" t="s">
        <v>831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</row>
    <row r="14" spans="1:86" s="98" customFormat="1" ht="15" customHeight="1">
      <c r="A14" s="99">
        <v>7</v>
      </c>
      <c r="B14" s="101" t="s">
        <v>832</v>
      </c>
      <c r="C14" s="102" t="s">
        <v>833</v>
      </c>
      <c r="D14" s="103" t="s">
        <v>834</v>
      </c>
      <c r="E14" s="104" t="s">
        <v>185</v>
      </c>
      <c r="F14" s="50" t="s">
        <v>346</v>
      </c>
      <c r="G14" s="105" t="s">
        <v>347</v>
      </c>
      <c r="H14" s="63" t="s">
        <v>835</v>
      </c>
      <c r="I14" s="44" t="s">
        <v>794</v>
      </c>
      <c r="J14" s="106" t="s">
        <v>829</v>
      </c>
      <c r="K14" s="44" t="s">
        <v>796</v>
      </c>
      <c r="L14" s="44" t="s">
        <v>234</v>
      </c>
      <c r="M14" s="107" t="s">
        <v>836</v>
      </c>
      <c r="N14" s="108" t="s">
        <v>470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</row>
    <row r="15" spans="1:86" s="98" customFormat="1" ht="15" customHeight="1">
      <c r="A15" s="99">
        <v>8</v>
      </c>
      <c r="B15" s="101" t="s">
        <v>837</v>
      </c>
      <c r="C15" s="102" t="s">
        <v>838</v>
      </c>
      <c r="D15" s="103" t="s">
        <v>839</v>
      </c>
      <c r="E15" s="104" t="s">
        <v>179</v>
      </c>
      <c r="F15" s="50"/>
      <c r="G15" s="105" t="s">
        <v>432</v>
      </c>
      <c r="H15" s="63" t="s">
        <v>840</v>
      </c>
      <c r="I15" s="44" t="s">
        <v>841</v>
      </c>
      <c r="J15" s="106" t="s">
        <v>842</v>
      </c>
      <c r="K15" s="44" t="s">
        <v>796</v>
      </c>
      <c r="L15" s="44" t="s">
        <v>234</v>
      </c>
      <c r="M15" s="107" t="s">
        <v>843</v>
      </c>
      <c r="N15" s="108" t="s">
        <v>844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</row>
    <row r="16" spans="1:86" s="98" customFormat="1" ht="7.5" customHeight="1">
      <c r="A16" s="112"/>
      <c r="B16" s="113"/>
      <c r="C16" s="114"/>
      <c r="D16" s="115"/>
      <c r="E16" s="116"/>
      <c r="F16" s="24"/>
      <c r="G16" s="117"/>
      <c r="H16" s="25"/>
      <c r="I16" s="118"/>
      <c r="J16" s="119"/>
      <c r="K16" s="118"/>
      <c r="L16" s="120"/>
      <c r="M16" s="121"/>
      <c r="N16" s="122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</row>
    <row r="17" spans="1:86" s="98" customFormat="1" ht="15" customHeight="1" thickBot="1">
      <c r="A17" s="112"/>
      <c r="B17" s="113"/>
      <c r="C17" s="110" t="s">
        <v>733</v>
      </c>
      <c r="D17" s="115"/>
      <c r="E17" s="116"/>
      <c r="F17" s="24"/>
      <c r="G17" s="117"/>
      <c r="H17" s="25"/>
      <c r="I17" s="118"/>
      <c r="J17" s="119"/>
      <c r="K17" s="118"/>
      <c r="L17" s="120"/>
      <c r="M17" s="121"/>
      <c r="N17" s="122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</row>
    <row r="18" spans="1:14" s="98" customFormat="1" ht="13.5" thickBot="1">
      <c r="A18" s="90" t="s">
        <v>163</v>
      </c>
      <c r="B18" s="91" t="s">
        <v>164</v>
      </c>
      <c r="C18" s="92" t="s">
        <v>165</v>
      </c>
      <c r="D18" s="93" t="s">
        <v>675</v>
      </c>
      <c r="E18" s="94" t="s">
        <v>169</v>
      </c>
      <c r="F18" s="94" t="s">
        <v>676</v>
      </c>
      <c r="G18" s="94" t="s">
        <v>174</v>
      </c>
      <c r="H18" s="95" t="s">
        <v>677</v>
      </c>
      <c r="I18" s="93" t="s">
        <v>678</v>
      </c>
      <c r="J18" s="95" t="s">
        <v>845</v>
      </c>
      <c r="K18" s="93" t="s">
        <v>680</v>
      </c>
      <c r="L18" s="96" t="s">
        <v>231</v>
      </c>
      <c r="M18" s="96" t="s">
        <v>232</v>
      </c>
      <c r="N18" s="97" t="s">
        <v>168</v>
      </c>
    </row>
    <row r="19" spans="1:86" s="98" customFormat="1" ht="15" customHeight="1">
      <c r="A19" s="99">
        <v>9</v>
      </c>
      <c r="B19" s="101" t="s">
        <v>846</v>
      </c>
      <c r="C19" s="102" t="s">
        <v>847</v>
      </c>
      <c r="D19" s="103" t="s">
        <v>848</v>
      </c>
      <c r="E19" s="104" t="s">
        <v>826</v>
      </c>
      <c r="F19" s="50" t="s">
        <v>827</v>
      </c>
      <c r="G19" s="105"/>
      <c r="H19" s="63" t="s">
        <v>849</v>
      </c>
      <c r="I19" s="44" t="s">
        <v>821</v>
      </c>
      <c r="J19" s="106" t="s">
        <v>849</v>
      </c>
      <c r="K19" s="44" t="s">
        <v>850</v>
      </c>
      <c r="L19" s="44" t="s">
        <v>234</v>
      </c>
      <c r="M19" s="107"/>
      <c r="N19" s="108" t="s">
        <v>851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</row>
    <row r="20" spans="1:86" s="98" customFormat="1" ht="15" customHeight="1">
      <c r="A20" s="99">
        <v>10</v>
      </c>
      <c r="B20" s="101" t="s">
        <v>274</v>
      </c>
      <c r="C20" s="102" t="s">
        <v>852</v>
      </c>
      <c r="D20" s="103" t="s">
        <v>853</v>
      </c>
      <c r="E20" s="104" t="s">
        <v>826</v>
      </c>
      <c r="F20" s="50" t="s">
        <v>827</v>
      </c>
      <c r="G20" s="105"/>
      <c r="H20" s="63" t="s">
        <v>854</v>
      </c>
      <c r="I20" s="44" t="s">
        <v>739</v>
      </c>
      <c r="J20" s="106" t="s">
        <v>854</v>
      </c>
      <c r="K20" s="44" t="s">
        <v>850</v>
      </c>
      <c r="L20" s="44" t="s">
        <v>234</v>
      </c>
      <c r="M20" s="107"/>
      <c r="N20" s="108" t="s">
        <v>851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</row>
    <row r="21" spans="1:86" s="98" customFormat="1" ht="15" customHeight="1">
      <c r="A21" s="99">
        <v>11</v>
      </c>
      <c r="B21" s="101" t="s">
        <v>855</v>
      </c>
      <c r="C21" s="102" t="s">
        <v>856</v>
      </c>
      <c r="D21" s="103" t="s">
        <v>857</v>
      </c>
      <c r="E21" s="104" t="s">
        <v>333</v>
      </c>
      <c r="F21" s="50" t="s">
        <v>334</v>
      </c>
      <c r="G21" s="105"/>
      <c r="H21" s="63" t="s">
        <v>858</v>
      </c>
      <c r="I21" s="44" t="s">
        <v>841</v>
      </c>
      <c r="J21" s="106" t="s">
        <v>859</v>
      </c>
      <c r="K21" s="44" t="s">
        <v>850</v>
      </c>
      <c r="L21" s="44" t="s">
        <v>234</v>
      </c>
      <c r="M21" s="107"/>
      <c r="N21" s="108" t="s">
        <v>335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</row>
    <row r="22" spans="1:86" s="98" customFormat="1" ht="15" customHeight="1">
      <c r="A22" s="99">
        <v>12</v>
      </c>
      <c r="B22" s="101" t="s">
        <v>860</v>
      </c>
      <c r="C22" s="102" t="s">
        <v>861</v>
      </c>
      <c r="D22" s="103" t="s">
        <v>862</v>
      </c>
      <c r="E22" s="104" t="s">
        <v>192</v>
      </c>
      <c r="F22" s="50" t="s">
        <v>193</v>
      </c>
      <c r="G22" s="105" t="s">
        <v>203</v>
      </c>
      <c r="H22" s="63" t="s">
        <v>858</v>
      </c>
      <c r="I22" s="44" t="s">
        <v>809</v>
      </c>
      <c r="J22" s="106" t="s">
        <v>859</v>
      </c>
      <c r="K22" s="44" t="s">
        <v>850</v>
      </c>
      <c r="L22" s="44" t="s">
        <v>234</v>
      </c>
      <c r="M22" s="107"/>
      <c r="N22" s="108" t="s">
        <v>863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</row>
    <row r="23" spans="1:86" s="98" customFormat="1" ht="15" customHeight="1">
      <c r="A23" s="99">
        <v>13</v>
      </c>
      <c r="B23" s="101" t="s">
        <v>864</v>
      </c>
      <c r="C23" s="102" t="s">
        <v>865</v>
      </c>
      <c r="D23" s="103" t="s">
        <v>866</v>
      </c>
      <c r="E23" s="104" t="s">
        <v>179</v>
      </c>
      <c r="F23" s="50" t="s">
        <v>180</v>
      </c>
      <c r="G23" s="105" t="s">
        <v>199</v>
      </c>
      <c r="H23" s="63" t="s">
        <v>867</v>
      </c>
      <c r="I23" s="44" t="s">
        <v>794</v>
      </c>
      <c r="J23" s="106" t="s">
        <v>868</v>
      </c>
      <c r="K23" s="44" t="s">
        <v>850</v>
      </c>
      <c r="L23" s="44" t="s">
        <v>234</v>
      </c>
      <c r="M23" s="107"/>
      <c r="N23" s="108" t="s">
        <v>869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</row>
    <row r="24" spans="1:86" s="98" customFormat="1" ht="15" customHeight="1">
      <c r="A24" s="99">
        <v>14</v>
      </c>
      <c r="B24" s="101" t="s">
        <v>662</v>
      </c>
      <c r="C24" s="102" t="s">
        <v>870</v>
      </c>
      <c r="D24" s="103" t="s">
        <v>871</v>
      </c>
      <c r="E24" s="104" t="s">
        <v>185</v>
      </c>
      <c r="F24" s="50" t="s">
        <v>186</v>
      </c>
      <c r="G24" s="105" t="s">
        <v>187</v>
      </c>
      <c r="H24" s="63" t="s">
        <v>872</v>
      </c>
      <c r="I24" s="44" t="s">
        <v>739</v>
      </c>
      <c r="J24" s="106" t="s">
        <v>873</v>
      </c>
      <c r="K24" s="44" t="s">
        <v>850</v>
      </c>
      <c r="L24" s="44" t="s">
        <v>234</v>
      </c>
      <c r="M24" s="107"/>
      <c r="N24" s="108" t="s">
        <v>188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</row>
    <row r="25" spans="1:86" s="98" customFormat="1" ht="15" customHeight="1">
      <c r="A25" s="99">
        <v>15</v>
      </c>
      <c r="B25" s="101" t="s">
        <v>874</v>
      </c>
      <c r="C25" s="102" t="s">
        <v>875</v>
      </c>
      <c r="D25" s="103" t="s">
        <v>876</v>
      </c>
      <c r="E25" s="104" t="s">
        <v>179</v>
      </c>
      <c r="F25" s="50"/>
      <c r="G25" s="105" t="s">
        <v>877</v>
      </c>
      <c r="H25" s="63" t="s">
        <v>878</v>
      </c>
      <c r="I25" s="44" t="s">
        <v>794</v>
      </c>
      <c r="J25" s="106" t="s">
        <v>879</v>
      </c>
      <c r="K25" s="44" t="s">
        <v>850</v>
      </c>
      <c r="L25" s="44" t="s">
        <v>234</v>
      </c>
      <c r="M25" s="107"/>
      <c r="N25" s="108" t="s">
        <v>880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</row>
    <row r="26" spans="1:86" s="98" customFormat="1" ht="15" customHeight="1">
      <c r="A26" s="99">
        <v>16</v>
      </c>
      <c r="B26" s="101" t="s">
        <v>881</v>
      </c>
      <c r="C26" s="102" t="s">
        <v>882</v>
      </c>
      <c r="D26" s="103" t="s">
        <v>883</v>
      </c>
      <c r="E26" s="104" t="s">
        <v>339</v>
      </c>
      <c r="F26" s="50" t="s">
        <v>340</v>
      </c>
      <c r="G26" s="105" t="s">
        <v>341</v>
      </c>
      <c r="H26" s="63" t="s">
        <v>884</v>
      </c>
      <c r="I26" s="44" t="s">
        <v>739</v>
      </c>
      <c r="J26" s="106" t="s">
        <v>288</v>
      </c>
      <c r="K26" s="44"/>
      <c r="L26" s="44" t="s">
        <v>234</v>
      </c>
      <c r="M26" s="107"/>
      <c r="N26" s="108" t="s">
        <v>574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</row>
    <row r="27" spans="1:86" s="98" customFormat="1" ht="10.5" customHeight="1" thickBot="1">
      <c r="A27" s="112"/>
      <c r="B27" s="113"/>
      <c r="C27" s="123"/>
      <c r="D27" s="115"/>
      <c r="E27" s="116"/>
      <c r="F27" s="24"/>
      <c r="G27" s="117"/>
      <c r="H27" s="25"/>
      <c r="I27" s="118"/>
      <c r="J27" s="119"/>
      <c r="K27" s="118"/>
      <c r="L27" s="120"/>
      <c r="M27" s="121"/>
      <c r="N27" s="122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</row>
    <row r="28" spans="1:14" s="98" customFormat="1" ht="13.5" thickBot="1">
      <c r="A28" s="90" t="s">
        <v>163</v>
      </c>
      <c r="B28" s="91" t="s">
        <v>164</v>
      </c>
      <c r="C28" s="92" t="s">
        <v>165</v>
      </c>
      <c r="D28" s="93" t="s">
        <v>675</v>
      </c>
      <c r="E28" s="94" t="s">
        <v>169</v>
      </c>
      <c r="F28" s="94" t="s">
        <v>676</v>
      </c>
      <c r="G28" s="94" t="s">
        <v>174</v>
      </c>
      <c r="H28" s="95" t="s">
        <v>677</v>
      </c>
      <c r="I28" s="93" t="s">
        <v>678</v>
      </c>
      <c r="J28" s="95" t="s">
        <v>790</v>
      </c>
      <c r="K28" s="93" t="s">
        <v>680</v>
      </c>
      <c r="L28" s="96" t="s">
        <v>231</v>
      </c>
      <c r="M28" s="96" t="s">
        <v>232</v>
      </c>
      <c r="N28" s="97" t="s">
        <v>168</v>
      </c>
    </row>
    <row r="29" spans="1:86" s="98" customFormat="1" ht="15" customHeight="1">
      <c r="A29" s="99">
        <v>17</v>
      </c>
      <c r="B29" s="101" t="s">
        <v>885</v>
      </c>
      <c r="C29" s="102" t="s">
        <v>865</v>
      </c>
      <c r="D29" s="103" t="s">
        <v>886</v>
      </c>
      <c r="E29" s="104" t="s">
        <v>179</v>
      </c>
      <c r="F29" s="50" t="s">
        <v>180</v>
      </c>
      <c r="G29" s="105" t="s">
        <v>181</v>
      </c>
      <c r="H29" s="63" t="s">
        <v>887</v>
      </c>
      <c r="I29" s="44" t="s">
        <v>809</v>
      </c>
      <c r="J29" s="106"/>
      <c r="K29" s="44"/>
      <c r="L29" s="44" t="s">
        <v>234</v>
      </c>
      <c r="M29" s="124" t="s">
        <v>388</v>
      </c>
      <c r="N29" s="108" t="s">
        <v>869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</row>
    <row r="30" spans="1:86" s="98" customFormat="1" ht="15" customHeight="1">
      <c r="A30" s="99">
        <v>18</v>
      </c>
      <c r="B30" s="101" t="s">
        <v>888</v>
      </c>
      <c r="C30" s="102" t="s">
        <v>889</v>
      </c>
      <c r="D30" s="103" t="s">
        <v>890</v>
      </c>
      <c r="E30" s="104" t="s">
        <v>277</v>
      </c>
      <c r="F30" s="50"/>
      <c r="G30" s="105"/>
      <c r="H30" s="63" t="s">
        <v>891</v>
      </c>
      <c r="I30" s="44" t="s">
        <v>794</v>
      </c>
      <c r="J30" s="106"/>
      <c r="K30" s="44"/>
      <c r="L30" s="44" t="s">
        <v>235</v>
      </c>
      <c r="M30" s="107"/>
      <c r="N30" s="108" t="s">
        <v>892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</row>
    <row r="31" spans="1:86" s="98" customFormat="1" ht="15" customHeight="1">
      <c r="A31" s="99">
        <v>19</v>
      </c>
      <c r="B31" s="101" t="s">
        <v>417</v>
      </c>
      <c r="C31" s="102" t="s">
        <v>893</v>
      </c>
      <c r="D31" s="103" t="s">
        <v>894</v>
      </c>
      <c r="E31" s="104" t="s">
        <v>192</v>
      </c>
      <c r="F31" s="50" t="s">
        <v>193</v>
      </c>
      <c r="G31" s="105" t="s">
        <v>203</v>
      </c>
      <c r="H31" s="63" t="s">
        <v>895</v>
      </c>
      <c r="I31" s="44" t="s">
        <v>794</v>
      </c>
      <c r="J31" s="106"/>
      <c r="K31" s="44"/>
      <c r="L31" s="44" t="s">
        <v>235</v>
      </c>
      <c r="M31" s="107"/>
      <c r="N31" s="108" t="s">
        <v>441</v>
      </c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</row>
    <row r="32" spans="1:86" s="98" customFormat="1" ht="15" customHeight="1">
      <c r="A32" s="99">
        <v>20</v>
      </c>
      <c r="B32" s="101" t="s">
        <v>896</v>
      </c>
      <c r="C32" s="102" t="s">
        <v>897</v>
      </c>
      <c r="D32" s="103" t="s">
        <v>898</v>
      </c>
      <c r="E32" s="104" t="s">
        <v>339</v>
      </c>
      <c r="F32" s="50" t="s">
        <v>340</v>
      </c>
      <c r="G32" s="105" t="s">
        <v>341</v>
      </c>
      <c r="H32" s="63" t="s">
        <v>899</v>
      </c>
      <c r="I32" s="44" t="s">
        <v>739</v>
      </c>
      <c r="J32" s="106"/>
      <c r="K32" s="44"/>
      <c r="L32" s="44" t="s">
        <v>235</v>
      </c>
      <c r="M32" s="107"/>
      <c r="N32" s="108" t="s">
        <v>574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</row>
    <row r="33" spans="1:86" s="98" customFormat="1" ht="15" customHeight="1">
      <c r="A33" s="99">
        <v>21</v>
      </c>
      <c r="B33" s="101" t="s">
        <v>408</v>
      </c>
      <c r="C33" s="102" t="s">
        <v>900</v>
      </c>
      <c r="D33" s="103" t="s">
        <v>901</v>
      </c>
      <c r="E33" s="104" t="s">
        <v>192</v>
      </c>
      <c r="F33" s="50" t="s">
        <v>193</v>
      </c>
      <c r="G33" s="105" t="s">
        <v>203</v>
      </c>
      <c r="H33" s="63" t="s">
        <v>902</v>
      </c>
      <c r="I33" s="44" t="s">
        <v>809</v>
      </c>
      <c r="J33" s="106"/>
      <c r="K33" s="44"/>
      <c r="L33" s="44" t="s">
        <v>235</v>
      </c>
      <c r="M33" s="107"/>
      <c r="N33" s="108" t="s">
        <v>903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</row>
    <row r="34" spans="1:86" s="98" customFormat="1" ht="15" customHeight="1">
      <c r="A34" s="99">
        <v>22</v>
      </c>
      <c r="B34" s="101" t="s">
        <v>260</v>
      </c>
      <c r="C34" s="102" t="s">
        <v>904</v>
      </c>
      <c r="D34" s="103" t="s">
        <v>905</v>
      </c>
      <c r="E34" s="104" t="s">
        <v>780</v>
      </c>
      <c r="F34" s="50"/>
      <c r="G34" s="105" t="s">
        <v>781</v>
      </c>
      <c r="H34" s="63" t="s">
        <v>906</v>
      </c>
      <c r="I34" s="44" t="s">
        <v>794</v>
      </c>
      <c r="J34" s="106"/>
      <c r="K34" s="44"/>
      <c r="L34" s="44" t="s">
        <v>235</v>
      </c>
      <c r="M34" s="107"/>
      <c r="N34" s="108" t="s">
        <v>783</v>
      </c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</row>
    <row r="35" spans="1:86" s="98" customFormat="1" ht="15" customHeight="1">
      <c r="A35" s="99">
        <v>23</v>
      </c>
      <c r="B35" s="101" t="s">
        <v>907</v>
      </c>
      <c r="C35" s="102" t="s">
        <v>908</v>
      </c>
      <c r="D35" s="103" t="s">
        <v>909</v>
      </c>
      <c r="E35" s="104" t="s">
        <v>910</v>
      </c>
      <c r="F35" s="50" t="s">
        <v>321</v>
      </c>
      <c r="G35" s="105" t="s">
        <v>432</v>
      </c>
      <c r="H35" s="63" t="s">
        <v>911</v>
      </c>
      <c r="I35" s="44" t="s">
        <v>821</v>
      </c>
      <c r="J35" s="106"/>
      <c r="K35" s="44"/>
      <c r="L35" s="44" t="s">
        <v>235</v>
      </c>
      <c r="M35" s="107"/>
      <c r="N35" s="108" t="s">
        <v>912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</row>
    <row r="36" spans="1:86" s="98" customFormat="1" ht="15" customHeight="1">
      <c r="A36" s="99">
        <v>24</v>
      </c>
      <c r="B36" s="101" t="s">
        <v>417</v>
      </c>
      <c r="C36" s="102" t="s">
        <v>913</v>
      </c>
      <c r="D36" s="103" t="s">
        <v>914</v>
      </c>
      <c r="E36" s="104" t="s">
        <v>192</v>
      </c>
      <c r="F36" s="50"/>
      <c r="G36" s="105" t="s">
        <v>203</v>
      </c>
      <c r="H36" s="63" t="s">
        <v>915</v>
      </c>
      <c r="I36" s="44" t="s">
        <v>821</v>
      </c>
      <c r="J36" s="106"/>
      <c r="K36" s="44"/>
      <c r="L36" s="44" t="s">
        <v>235</v>
      </c>
      <c r="M36" s="107"/>
      <c r="N36" s="108" t="s">
        <v>916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</row>
    <row r="37" spans="3:14" ht="15.75" customHeight="1">
      <c r="C37" s="85" t="s">
        <v>672</v>
      </c>
      <c r="D37" s="86" t="s">
        <v>788</v>
      </c>
      <c r="N37" s="19" t="s">
        <v>216</v>
      </c>
    </row>
    <row r="38" ht="7.5" customHeight="1"/>
    <row r="39" spans="2:5" ht="13.5" thickBot="1">
      <c r="B39" s="87"/>
      <c r="D39" s="110" t="s">
        <v>917</v>
      </c>
      <c r="E39" s="89"/>
    </row>
    <row r="40" spans="1:14" s="98" customFormat="1" ht="13.5" thickBot="1">
      <c r="A40" s="90" t="s">
        <v>163</v>
      </c>
      <c r="B40" s="91" t="s">
        <v>164</v>
      </c>
      <c r="C40" s="92" t="s">
        <v>165</v>
      </c>
      <c r="D40" s="93" t="s">
        <v>675</v>
      </c>
      <c r="E40" s="94" t="s">
        <v>169</v>
      </c>
      <c r="F40" s="94" t="s">
        <v>676</v>
      </c>
      <c r="G40" s="94" t="s">
        <v>174</v>
      </c>
      <c r="H40" s="95" t="s">
        <v>677</v>
      </c>
      <c r="I40" s="93" t="s">
        <v>678</v>
      </c>
      <c r="J40" s="95" t="s">
        <v>790</v>
      </c>
      <c r="K40" s="93" t="s">
        <v>680</v>
      </c>
      <c r="L40" s="96" t="s">
        <v>231</v>
      </c>
      <c r="M40" s="96" t="s">
        <v>232</v>
      </c>
      <c r="N40" s="97" t="s">
        <v>168</v>
      </c>
    </row>
    <row r="41" spans="1:86" s="98" customFormat="1" ht="15" customHeight="1">
      <c r="A41" s="99">
        <v>25</v>
      </c>
      <c r="B41" s="101" t="s">
        <v>390</v>
      </c>
      <c r="C41" s="102" t="s">
        <v>918</v>
      </c>
      <c r="D41" s="103" t="s">
        <v>919</v>
      </c>
      <c r="E41" s="104" t="s">
        <v>192</v>
      </c>
      <c r="F41" s="50" t="s">
        <v>193</v>
      </c>
      <c r="G41" s="105" t="s">
        <v>203</v>
      </c>
      <c r="H41" s="63" t="s">
        <v>920</v>
      </c>
      <c r="I41" s="44" t="s">
        <v>841</v>
      </c>
      <c r="J41" s="106"/>
      <c r="K41" s="44"/>
      <c r="L41" s="44" t="s">
        <v>235</v>
      </c>
      <c r="M41" s="107"/>
      <c r="N41" s="108" t="s">
        <v>207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</row>
    <row r="42" spans="1:86" s="98" customFormat="1" ht="15" customHeight="1">
      <c r="A42" s="99">
        <v>26</v>
      </c>
      <c r="B42" s="101" t="s">
        <v>244</v>
      </c>
      <c r="C42" s="102" t="s">
        <v>921</v>
      </c>
      <c r="D42" s="103" t="s">
        <v>922</v>
      </c>
      <c r="E42" s="104" t="s">
        <v>923</v>
      </c>
      <c r="F42" s="50"/>
      <c r="G42" s="105"/>
      <c r="H42" s="63" t="s">
        <v>924</v>
      </c>
      <c r="I42" s="44" t="s">
        <v>809</v>
      </c>
      <c r="J42" s="106"/>
      <c r="K42" s="44"/>
      <c r="L42" s="44" t="s">
        <v>235</v>
      </c>
      <c r="M42" s="107"/>
      <c r="N42" s="108" t="s">
        <v>925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</row>
    <row r="43" spans="1:86" s="98" customFormat="1" ht="15" customHeight="1">
      <c r="A43" s="99">
        <v>27</v>
      </c>
      <c r="B43" s="101" t="s">
        <v>384</v>
      </c>
      <c r="C43" s="102" t="s">
        <v>926</v>
      </c>
      <c r="D43" s="103" t="s">
        <v>927</v>
      </c>
      <c r="E43" s="104" t="s">
        <v>192</v>
      </c>
      <c r="F43" s="50" t="s">
        <v>193</v>
      </c>
      <c r="G43" s="105" t="s">
        <v>203</v>
      </c>
      <c r="H43" s="63" t="s">
        <v>924</v>
      </c>
      <c r="I43" s="44" t="s">
        <v>841</v>
      </c>
      <c r="J43" s="106"/>
      <c r="K43" s="44"/>
      <c r="L43" s="44" t="s">
        <v>235</v>
      </c>
      <c r="M43" s="107"/>
      <c r="N43" s="108" t="s">
        <v>207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</row>
    <row r="44" spans="1:86" s="98" customFormat="1" ht="15" customHeight="1">
      <c r="A44" s="99">
        <v>28</v>
      </c>
      <c r="B44" s="101" t="s">
        <v>274</v>
      </c>
      <c r="C44" s="102" t="s">
        <v>928</v>
      </c>
      <c r="D44" s="103" t="s">
        <v>929</v>
      </c>
      <c r="E44" s="104" t="s">
        <v>930</v>
      </c>
      <c r="F44" s="50" t="s">
        <v>931</v>
      </c>
      <c r="G44" s="105" t="s">
        <v>932</v>
      </c>
      <c r="H44" s="63" t="s">
        <v>933</v>
      </c>
      <c r="I44" s="44" t="s">
        <v>821</v>
      </c>
      <c r="J44" s="106"/>
      <c r="K44" s="44"/>
      <c r="L44" s="44" t="s">
        <v>235</v>
      </c>
      <c r="M44" s="107"/>
      <c r="N44" s="108" t="s">
        <v>934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</row>
    <row r="45" spans="1:86" s="98" customFormat="1" ht="15" customHeight="1">
      <c r="A45" s="99">
        <v>29</v>
      </c>
      <c r="B45" s="101" t="s">
        <v>935</v>
      </c>
      <c r="C45" s="102" t="s">
        <v>936</v>
      </c>
      <c r="D45" s="103" t="s">
        <v>937</v>
      </c>
      <c r="E45" s="104" t="s">
        <v>179</v>
      </c>
      <c r="F45" s="50"/>
      <c r="G45" s="105"/>
      <c r="H45" s="63" t="s">
        <v>938</v>
      </c>
      <c r="I45" s="44" t="s">
        <v>809</v>
      </c>
      <c r="J45" s="106"/>
      <c r="K45" s="44"/>
      <c r="L45" s="44" t="s">
        <v>235</v>
      </c>
      <c r="M45" s="107"/>
      <c r="N45" s="108" t="s">
        <v>939</v>
      </c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</row>
    <row r="46" spans="1:86" s="98" customFormat="1" ht="15" customHeight="1">
      <c r="A46" s="99">
        <v>30</v>
      </c>
      <c r="B46" s="101" t="s">
        <v>274</v>
      </c>
      <c r="C46" s="102" t="s">
        <v>940</v>
      </c>
      <c r="D46" s="103" t="s">
        <v>941</v>
      </c>
      <c r="E46" s="104" t="s">
        <v>780</v>
      </c>
      <c r="F46" s="50"/>
      <c r="G46" s="105" t="s">
        <v>781</v>
      </c>
      <c r="H46" s="63" t="s">
        <v>942</v>
      </c>
      <c r="I46" s="44" t="s">
        <v>841</v>
      </c>
      <c r="J46" s="106"/>
      <c r="K46" s="44"/>
      <c r="L46" s="44" t="s">
        <v>235</v>
      </c>
      <c r="M46" s="107"/>
      <c r="N46" s="108" t="s">
        <v>783</v>
      </c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</row>
    <row r="47" spans="1:86" s="98" customFormat="1" ht="15" customHeight="1">
      <c r="A47" s="99">
        <v>31</v>
      </c>
      <c r="B47" s="101" t="s">
        <v>394</v>
      </c>
      <c r="C47" s="102" t="s">
        <v>943</v>
      </c>
      <c r="D47" s="103" t="s">
        <v>944</v>
      </c>
      <c r="E47" s="104" t="s">
        <v>500</v>
      </c>
      <c r="F47" s="50" t="s">
        <v>501</v>
      </c>
      <c r="G47" s="105"/>
      <c r="H47" s="63" t="s">
        <v>945</v>
      </c>
      <c r="I47" s="44" t="s">
        <v>739</v>
      </c>
      <c r="J47" s="106"/>
      <c r="K47" s="44"/>
      <c r="L47" s="44" t="s">
        <v>235</v>
      </c>
      <c r="M47" s="107"/>
      <c r="N47" s="108" t="s">
        <v>502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</row>
    <row r="48" spans="1:86" s="98" customFormat="1" ht="15" customHeight="1">
      <c r="A48" s="99">
        <v>32</v>
      </c>
      <c r="B48" s="101" t="s">
        <v>946</v>
      </c>
      <c r="C48" s="102" t="s">
        <v>947</v>
      </c>
      <c r="D48" s="103" t="s">
        <v>948</v>
      </c>
      <c r="E48" s="104" t="s">
        <v>192</v>
      </c>
      <c r="F48" s="50" t="s">
        <v>387</v>
      </c>
      <c r="G48" s="105" t="s">
        <v>587</v>
      </c>
      <c r="H48" s="63" t="s">
        <v>699</v>
      </c>
      <c r="I48" s="44" t="s">
        <v>841</v>
      </c>
      <c r="J48" s="106"/>
      <c r="K48" s="44"/>
      <c r="L48" s="44" t="s">
        <v>235</v>
      </c>
      <c r="M48" s="107"/>
      <c r="N48" s="108" t="s">
        <v>588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</row>
    <row r="49" spans="1:86" s="98" customFormat="1" ht="15" customHeight="1">
      <c r="A49" s="99">
        <v>33</v>
      </c>
      <c r="B49" s="101" t="s">
        <v>492</v>
      </c>
      <c r="C49" s="102" t="s">
        <v>949</v>
      </c>
      <c r="D49" s="103" t="s">
        <v>950</v>
      </c>
      <c r="E49" s="104" t="s">
        <v>192</v>
      </c>
      <c r="F49" s="50" t="s">
        <v>193</v>
      </c>
      <c r="G49" s="105" t="s">
        <v>951</v>
      </c>
      <c r="H49" s="63" t="s">
        <v>952</v>
      </c>
      <c r="I49" s="44" t="s">
        <v>821</v>
      </c>
      <c r="J49" s="106"/>
      <c r="K49" s="44"/>
      <c r="L49" s="44" t="s">
        <v>235</v>
      </c>
      <c r="M49" s="107"/>
      <c r="N49" s="108" t="s">
        <v>953</v>
      </c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</row>
    <row r="50" spans="1:86" s="98" customFormat="1" ht="15" customHeight="1">
      <c r="A50" s="99">
        <v>34</v>
      </c>
      <c r="B50" s="101" t="s">
        <v>384</v>
      </c>
      <c r="C50" s="102" t="s">
        <v>954</v>
      </c>
      <c r="D50" s="103" t="s">
        <v>955</v>
      </c>
      <c r="E50" s="104" t="s">
        <v>826</v>
      </c>
      <c r="F50" s="50" t="s">
        <v>827</v>
      </c>
      <c r="G50" s="105"/>
      <c r="H50" s="63" t="s">
        <v>956</v>
      </c>
      <c r="I50" s="44" t="s">
        <v>794</v>
      </c>
      <c r="J50" s="106"/>
      <c r="K50" s="44"/>
      <c r="L50" s="44" t="s">
        <v>235</v>
      </c>
      <c r="M50" s="107"/>
      <c r="N50" s="108" t="s">
        <v>851</v>
      </c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</row>
    <row r="51" spans="1:86" s="98" customFormat="1" ht="15" customHeight="1">
      <c r="A51" s="99">
        <v>35</v>
      </c>
      <c r="B51" s="101" t="s">
        <v>957</v>
      </c>
      <c r="C51" s="102" t="s">
        <v>958</v>
      </c>
      <c r="D51" s="103" t="s">
        <v>959</v>
      </c>
      <c r="E51" s="104" t="s">
        <v>339</v>
      </c>
      <c r="F51" s="50" t="s">
        <v>340</v>
      </c>
      <c r="G51" s="105" t="s">
        <v>960</v>
      </c>
      <c r="H51" s="63" t="s">
        <v>961</v>
      </c>
      <c r="I51" s="44" t="s">
        <v>841</v>
      </c>
      <c r="J51" s="106"/>
      <c r="K51" s="44"/>
      <c r="L51" s="44" t="s">
        <v>283</v>
      </c>
      <c r="M51" s="107"/>
      <c r="N51" s="108" t="s">
        <v>962</v>
      </c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</row>
    <row r="52" spans="1:86" s="98" customFormat="1" ht="15" customHeight="1">
      <c r="A52" s="99">
        <v>36</v>
      </c>
      <c r="B52" s="101" t="s">
        <v>946</v>
      </c>
      <c r="C52" s="102" t="s">
        <v>963</v>
      </c>
      <c r="D52" s="103" t="s">
        <v>929</v>
      </c>
      <c r="E52" s="104" t="s">
        <v>964</v>
      </c>
      <c r="F52" s="50"/>
      <c r="G52" s="105" t="s">
        <v>965</v>
      </c>
      <c r="H52" s="63" t="s">
        <v>966</v>
      </c>
      <c r="I52" s="44" t="s">
        <v>821</v>
      </c>
      <c r="J52" s="106"/>
      <c r="K52" s="44"/>
      <c r="L52" s="44" t="s">
        <v>283</v>
      </c>
      <c r="M52" s="107"/>
      <c r="N52" s="108" t="s">
        <v>967</v>
      </c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</row>
    <row r="53" spans="1:86" s="98" customFormat="1" ht="15" customHeight="1">
      <c r="A53" s="99">
        <v>37</v>
      </c>
      <c r="B53" s="101" t="s">
        <v>662</v>
      </c>
      <c r="C53" s="102" t="s">
        <v>968</v>
      </c>
      <c r="D53" s="103" t="s">
        <v>969</v>
      </c>
      <c r="E53" s="104" t="s">
        <v>192</v>
      </c>
      <c r="F53" s="50" t="s">
        <v>193</v>
      </c>
      <c r="G53" s="105" t="s">
        <v>951</v>
      </c>
      <c r="H53" s="63" t="s">
        <v>970</v>
      </c>
      <c r="I53" s="44" t="s">
        <v>809</v>
      </c>
      <c r="J53" s="106"/>
      <c r="K53" s="44"/>
      <c r="L53" s="44" t="s">
        <v>283</v>
      </c>
      <c r="M53" s="107"/>
      <c r="N53" s="108" t="s">
        <v>971</v>
      </c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</row>
    <row r="54" spans="1:86" s="98" customFormat="1" ht="15" customHeight="1">
      <c r="A54" s="99"/>
      <c r="B54" s="101" t="s">
        <v>492</v>
      </c>
      <c r="C54" s="102" t="s">
        <v>493</v>
      </c>
      <c r="D54" s="103" t="s">
        <v>494</v>
      </c>
      <c r="E54" s="104" t="s">
        <v>495</v>
      </c>
      <c r="F54" s="50" t="s">
        <v>496</v>
      </c>
      <c r="G54" s="105" t="s">
        <v>497</v>
      </c>
      <c r="H54" s="63" t="s">
        <v>288</v>
      </c>
      <c r="I54" s="44"/>
      <c r="J54" s="106"/>
      <c r="K54" s="44"/>
      <c r="L54" s="44"/>
      <c r="M54" s="107"/>
      <c r="N54" s="108" t="s">
        <v>498</v>
      </c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</row>
    <row r="55" spans="1:86" s="98" customFormat="1" ht="15" customHeight="1">
      <c r="A55" s="99"/>
      <c r="B55" s="101" t="s">
        <v>300</v>
      </c>
      <c r="C55" s="102" t="s">
        <v>499</v>
      </c>
      <c r="D55" s="103" t="s">
        <v>191</v>
      </c>
      <c r="E55" s="104" t="s">
        <v>500</v>
      </c>
      <c r="F55" s="50" t="s">
        <v>501</v>
      </c>
      <c r="G55" s="105"/>
      <c r="H55" s="63" t="s">
        <v>288</v>
      </c>
      <c r="I55" s="44"/>
      <c r="J55" s="106"/>
      <c r="K55" s="44"/>
      <c r="L55" s="44"/>
      <c r="M55" s="107"/>
      <c r="N55" s="108" t="s">
        <v>502</v>
      </c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35" sqref="G35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7.14062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2148</v>
      </c>
      <c r="D4" s="86" t="s">
        <v>788</v>
      </c>
      <c r="K4" s="19" t="s">
        <v>1785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3" ht="15" customHeight="1">
      <c r="A8" s="100">
        <v>1</v>
      </c>
      <c r="B8" s="101" t="s">
        <v>1398</v>
      </c>
      <c r="C8" s="102" t="s">
        <v>1399</v>
      </c>
      <c r="D8" s="103" t="s">
        <v>1400</v>
      </c>
      <c r="E8" s="104" t="s">
        <v>179</v>
      </c>
      <c r="F8" s="50"/>
      <c r="G8" s="105" t="s">
        <v>877</v>
      </c>
      <c r="H8" s="44" t="s">
        <v>2160</v>
      </c>
      <c r="I8" s="44" t="s">
        <v>234</v>
      </c>
      <c r="J8" s="107" t="s">
        <v>1933</v>
      </c>
      <c r="K8" s="108" t="s">
        <v>1056</v>
      </c>
      <c r="M8" s="1"/>
    </row>
    <row r="9" spans="1:13" ht="15" customHeight="1">
      <c r="A9" s="100">
        <v>2</v>
      </c>
      <c r="B9" s="101" t="s">
        <v>624</v>
      </c>
      <c r="C9" s="102" t="s">
        <v>1553</v>
      </c>
      <c r="D9" s="103" t="s">
        <v>1554</v>
      </c>
      <c r="E9" s="104" t="s">
        <v>1313</v>
      </c>
      <c r="F9" s="50" t="s">
        <v>1314</v>
      </c>
      <c r="G9" s="105" t="s">
        <v>1315</v>
      </c>
      <c r="H9" s="44" t="s">
        <v>2161</v>
      </c>
      <c r="I9" s="44" t="s">
        <v>235</v>
      </c>
      <c r="J9" s="107" t="s">
        <v>2162</v>
      </c>
      <c r="K9" s="108" t="s">
        <v>1372</v>
      </c>
      <c r="M9" s="1"/>
    </row>
    <row r="10" spans="1:13" ht="15" customHeight="1">
      <c r="A10" s="100">
        <v>3</v>
      </c>
      <c r="B10" s="101" t="s">
        <v>289</v>
      </c>
      <c r="C10" s="102" t="s">
        <v>2163</v>
      </c>
      <c r="D10" s="103" t="s">
        <v>2164</v>
      </c>
      <c r="E10" s="104" t="s">
        <v>185</v>
      </c>
      <c r="F10" s="50"/>
      <c r="G10" s="105" t="s">
        <v>1164</v>
      </c>
      <c r="H10" s="44" t="s">
        <v>2165</v>
      </c>
      <c r="I10" s="44" t="s">
        <v>235</v>
      </c>
      <c r="J10" s="107" t="s">
        <v>2166</v>
      </c>
      <c r="K10" s="108" t="s">
        <v>1241</v>
      </c>
      <c r="M10" s="1"/>
    </row>
    <row r="11" spans="1:13" ht="15" customHeight="1">
      <c r="A11" s="100">
        <v>4</v>
      </c>
      <c r="B11" s="101" t="s">
        <v>1450</v>
      </c>
      <c r="C11" s="102" t="s">
        <v>1451</v>
      </c>
      <c r="D11" s="103" t="s">
        <v>1452</v>
      </c>
      <c r="E11" s="104" t="s">
        <v>599</v>
      </c>
      <c r="F11" s="50"/>
      <c r="G11" s="105" t="s">
        <v>600</v>
      </c>
      <c r="H11" s="44" t="s">
        <v>2167</v>
      </c>
      <c r="I11" s="44" t="s">
        <v>283</v>
      </c>
      <c r="J11" s="107" t="s">
        <v>2168</v>
      </c>
      <c r="K11" s="108" t="s">
        <v>601</v>
      </c>
      <c r="M11" s="1"/>
    </row>
    <row r="12" spans="1:13" ht="15" customHeight="1">
      <c r="A12" s="100">
        <v>5</v>
      </c>
      <c r="B12" s="101" t="s">
        <v>1457</v>
      </c>
      <c r="C12" s="102" t="s">
        <v>1458</v>
      </c>
      <c r="D12" s="103" t="s">
        <v>1459</v>
      </c>
      <c r="E12" s="104" t="s">
        <v>339</v>
      </c>
      <c r="F12" s="50" t="s">
        <v>340</v>
      </c>
      <c r="G12" s="105" t="s">
        <v>341</v>
      </c>
      <c r="H12" s="44" t="s">
        <v>2169</v>
      </c>
      <c r="I12" s="44" t="s">
        <v>283</v>
      </c>
      <c r="J12" s="107" t="s">
        <v>388</v>
      </c>
      <c r="K12" s="108" t="s">
        <v>1205</v>
      </c>
      <c r="M12" s="1"/>
    </row>
    <row r="13" spans="1:13" ht="15" customHeight="1">
      <c r="A13" s="100">
        <v>6</v>
      </c>
      <c r="B13" s="101" t="s">
        <v>412</v>
      </c>
      <c r="C13" s="102" t="s">
        <v>2170</v>
      </c>
      <c r="D13" s="103" t="s">
        <v>2171</v>
      </c>
      <c r="E13" s="104" t="s">
        <v>964</v>
      </c>
      <c r="F13" s="50"/>
      <c r="G13" s="105" t="s">
        <v>965</v>
      </c>
      <c r="H13" s="44" t="s">
        <v>2172</v>
      </c>
      <c r="I13" s="44" t="s">
        <v>283</v>
      </c>
      <c r="J13" s="107" t="s">
        <v>2173</v>
      </c>
      <c r="K13" s="108" t="s">
        <v>531</v>
      </c>
      <c r="M13" s="1"/>
    </row>
    <row r="14" spans="1:13" ht="15" customHeight="1">
      <c r="A14" s="100">
        <v>7</v>
      </c>
      <c r="B14" s="101" t="s">
        <v>1268</v>
      </c>
      <c r="C14" s="102" t="s">
        <v>1461</v>
      </c>
      <c r="D14" s="103" t="s">
        <v>1462</v>
      </c>
      <c r="E14" s="104" t="s">
        <v>826</v>
      </c>
      <c r="F14" s="50" t="s">
        <v>827</v>
      </c>
      <c r="G14" s="105"/>
      <c r="H14" s="44" t="s">
        <v>2174</v>
      </c>
      <c r="I14" s="44" t="s">
        <v>283</v>
      </c>
      <c r="J14" s="107" t="s">
        <v>388</v>
      </c>
      <c r="K14" s="108" t="s">
        <v>1429</v>
      </c>
      <c r="M14" s="1"/>
    </row>
    <row r="15" spans="1:13" ht="15" customHeight="1">
      <c r="A15" s="100" t="s">
        <v>421</v>
      </c>
      <c r="B15" s="101" t="s">
        <v>1486</v>
      </c>
      <c r="C15" s="102" t="s">
        <v>2175</v>
      </c>
      <c r="D15" s="103" t="s">
        <v>2176</v>
      </c>
      <c r="E15" s="104" t="s">
        <v>1489</v>
      </c>
      <c r="F15" s="50"/>
      <c r="G15" s="105"/>
      <c r="H15" s="44" t="s">
        <v>2177</v>
      </c>
      <c r="I15" s="44" t="s">
        <v>234</v>
      </c>
      <c r="J15" s="107" t="s">
        <v>1604</v>
      </c>
      <c r="K15" s="108" t="s">
        <v>1491</v>
      </c>
      <c r="M15" s="1"/>
    </row>
    <row r="16" spans="1:13" ht="15" customHeight="1">
      <c r="A16" s="100" t="s">
        <v>421</v>
      </c>
      <c r="B16" s="101" t="s">
        <v>1499</v>
      </c>
      <c r="C16" s="102" t="s">
        <v>1500</v>
      </c>
      <c r="D16" s="103" t="s">
        <v>1501</v>
      </c>
      <c r="E16" s="104" t="s">
        <v>1489</v>
      </c>
      <c r="F16" s="50"/>
      <c r="G16" s="105"/>
      <c r="H16" s="44" t="s">
        <v>2178</v>
      </c>
      <c r="I16" s="44" t="s">
        <v>234</v>
      </c>
      <c r="J16" s="107" t="s">
        <v>1604</v>
      </c>
      <c r="K16" s="108" t="s">
        <v>1491</v>
      </c>
      <c r="M16" s="1"/>
    </row>
    <row r="17" spans="1:13" ht="15" customHeight="1">
      <c r="A17" s="100"/>
      <c r="B17" s="101" t="s">
        <v>274</v>
      </c>
      <c r="C17" s="102" t="s">
        <v>2179</v>
      </c>
      <c r="D17" s="103" t="s">
        <v>2180</v>
      </c>
      <c r="E17" s="104" t="s">
        <v>192</v>
      </c>
      <c r="F17" s="50" t="s">
        <v>387</v>
      </c>
      <c r="G17" s="105" t="s">
        <v>951</v>
      </c>
      <c r="H17" s="44" t="s">
        <v>288</v>
      </c>
      <c r="I17" s="44"/>
      <c r="J17" s="107"/>
      <c r="K17" s="108" t="s">
        <v>1147</v>
      </c>
      <c r="M17" s="1"/>
    </row>
    <row r="18" spans="1:13" ht="15" customHeight="1">
      <c r="A18" s="100"/>
      <c r="B18" s="101" t="s">
        <v>300</v>
      </c>
      <c r="C18" s="102" t="s">
        <v>2181</v>
      </c>
      <c r="D18" s="103" t="s">
        <v>2182</v>
      </c>
      <c r="E18" s="104" t="s">
        <v>593</v>
      </c>
      <c r="F18" s="50"/>
      <c r="G18" s="105" t="s">
        <v>594</v>
      </c>
      <c r="H18" s="44" t="s">
        <v>288</v>
      </c>
      <c r="I18" s="44"/>
      <c r="J18" s="107"/>
      <c r="K18" s="108" t="s">
        <v>766</v>
      </c>
      <c r="M18" s="1"/>
    </row>
    <row r="19" spans="1:13" ht="15" customHeight="1">
      <c r="A19" s="100"/>
      <c r="B19" s="101" t="s">
        <v>2016</v>
      </c>
      <c r="C19" s="102" t="s">
        <v>2183</v>
      </c>
      <c r="D19" s="103" t="s">
        <v>2184</v>
      </c>
      <c r="E19" s="104" t="s">
        <v>657</v>
      </c>
      <c r="F19" s="50" t="s">
        <v>1300</v>
      </c>
      <c r="G19" s="105" t="s">
        <v>658</v>
      </c>
      <c r="H19" s="44" t="s">
        <v>288</v>
      </c>
      <c r="I19" s="44"/>
      <c r="J19" s="107"/>
      <c r="K19" s="108" t="s">
        <v>1342</v>
      </c>
      <c r="M19" s="1"/>
    </row>
    <row r="20" spans="1:13" ht="15" customHeight="1">
      <c r="A20" s="100"/>
      <c r="B20" s="101" t="s">
        <v>394</v>
      </c>
      <c r="C20" s="102" t="s">
        <v>1512</v>
      </c>
      <c r="D20" s="103" t="s">
        <v>1513</v>
      </c>
      <c r="E20" s="104" t="s">
        <v>185</v>
      </c>
      <c r="F20" s="50"/>
      <c r="G20" s="105" t="s">
        <v>1164</v>
      </c>
      <c r="H20" s="44" t="s">
        <v>288</v>
      </c>
      <c r="I20" s="44"/>
      <c r="J20" s="107"/>
      <c r="K20" s="108" t="s">
        <v>1241</v>
      </c>
      <c r="M20" s="1"/>
    </row>
    <row r="21" spans="1:13" ht="15" customHeight="1">
      <c r="A21" s="100"/>
      <c r="B21" s="101" t="s">
        <v>438</v>
      </c>
      <c r="C21" s="102" t="s">
        <v>1549</v>
      </c>
      <c r="D21" s="103" t="s">
        <v>1550</v>
      </c>
      <c r="E21" s="104" t="s">
        <v>185</v>
      </c>
      <c r="F21" s="50"/>
      <c r="G21" s="105" t="s">
        <v>1164</v>
      </c>
      <c r="H21" s="44" t="s">
        <v>288</v>
      </c>
      <c r="I21" s="44"/>
      <c r="J21" s="107"/>
      <c r="K21" s="108" t="s">
        <v>1523</v>
      </c>
      <c r="M21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65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4" customWidth="1"/>
    <col min="2" max="2" width="8.57421875" style="5" customWidth="1"/>
    <col min="3" max="3" width="12.57421875" style="5" bestFit="1" customWidth="1"/>
    <col min="4" max="4" width="9.00390625" style="5" bestFit="1" customWidth="1"/>
    <col min="5" max="5" width="8.00390625" style="5" bestFit="1" customWidth="1"/>
    <col min="6" max="6" width="10.140625" style="5" bestFit="1" customWidth="1"/>
    <col min="7" max="7" width="11.7109375" style="5" bestFit="1" customWidth="1"/>
    <col min="8" max="31" width="1.7109375" style="4" customWidth="1"/>
    <col min="32" max="32" width="4.57421875" style="5" customWidth="1"/>
    <col min="33" max="34" width="5.00390625" style="5" bestFit="1" customWidth="1"/>
    <col min="35" max="35" width="20.57421875" style="15" customWidth="1"/>
    <col min="36" max="16384" width="9.140625" style="5" customWidth="1"/>
  </cols>
  <sheetData>
    <row r="1" spans="1:9" s="1" customFormat="1" ht="20.25">
      <c r="A1" s="20" t="s">
        <v>217</v>
      </c>
      <c r="D1" s="2"/>
      <c r="E1" s="2"/>
      <c r="F1" s="2"/>
      <c r="G1" s="2"/>
      <c r="I1" s="3"/>
    </row>
    <row r="2" spans="1:7" s="1" customFormat="1" ht="18.75">
      <c r="A2" s="22" t="s">
        <v>219</v>
      </c>
      <c r="D2" s="2"/>
      <c r="E2" s="2"/>
      <c r="F2" s="2"/>
      <c r="G2" s="2"/>
    </row>
    <row r="3" spans="1:35" s="1" customFormat="1" ht="15" customHeight="1">
      <c r="A3" s="17"/>
      <c r="D3" s="2"/>
      <c r="E3" s="2"/>
      <c r="F3" s="2"/>
      <c r="G3" s="2"/>
      <c r="AI3" s="18"/>
    </row>
    <row r="4" spans="2:35" ht="18.75">
      <c r="B4" s="21" t="s">
        <v>218</v>
      </c>
      <c r="H4" s="16"/>
      <c r="AI4" s="19" t="s">
        <v>216</v>
      </c>
    </row>
    <row r="5" spans="1:31" s="8" customFormat="1" ht="6" thickBot="1">
      <c r="A5" s="6"/>
      <c r="B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5" ht="12.75">
      <c r="A6" s="212" t="s">
        <v>163</v>
      </c>
      <c r="B6" s="214" t="s">
        <v>164</v>
      </c>
      <c r="C6" s="216" t="s">
        <v>165</v>
      </c>
      <c r="D6" s="218" t="s">
        <v>166</v>
      </c>
      <c r="E6" s="218" t="s">
        <v>169</v>
      </c>
      <c r="F6" s="218" t="s">
        <v>175</v>
      </c>
      <c r="G6" s="224" t="s">
        <v>174</v>
      </c>
      <c r="H6" s="210" t="s">
        <v>222</v>
      </c>
      <c r="I6" s="220"/>
      <c r="J6" s="221"/>
      <c r="K6" s="210" t="s">
        <v>223</v>
      </c>
      <c r="L6" s="220"/>
      <c r="M6" s="221"/>
      <c r="N6" s="210" t="s">
        <v>224</v>
      </c>
      <c r="O6" s="220"/>
      <c r="P6" s="221"/>
      <c r="Q6" s="210" t="s">
        <v>225</v>
      </c>
      <c r="R6" s="220"/>
      <c r="S6" s="221"/>
      <c r="T6" s="210" t="s">
        <v>226</v>
      </c>
      <c r="U6" s="220"/>
      <c r="V6" s="221"/>
      <c r="W6" s="210" t="s">
        <v>227</v>
      </c>
      <c r="X6" s="220"/>
      <c r="Y6" s="221"/>
      <c r="Z6" s="210" t="s">
        <v>228</v>
      </c>
      <c r="AA6" s="220"/>
      <c r="AB6" s="221"/>
      <c r="AC6" s="210" t="s">
        <v>229</v>
      </c>
      <c r="AD6" s="220"/>
      <c r="AE6" s="221"/>
      <c r="AF6" s="226" t="s">
        <v>167</v>
      </c>
      <c r="AG6" s="226" t="s">
        <v>231</v>
      </c>
      <c r="AH6" s="226" t="s">
        <v>232</v>
      </c>
      <c r="AI6" s="226" t="s">
        <v>168</v>
      </c>
    </row>
    <row r="7" spans="1:35" ht="13.5" thickBot="1">
      <c r="A7" s="213"/>
      <c r="B7" s="215"/>
      <c r="C7" s="217"/>
      <c r="D7" s="219"/>
      <c r="E7" s="219"/>
      <c r="F7" s="219"/>
      <c r="G7" s="225"/>
      <c r="H7" s="211"/>
      <c r="I7" s="222"/>
      <c r="J7" s="223"/>
      <c r="K7" s="211"/>
      <c r="L7" s="222"/>
      <c r="M7" s="223"/>
      <c r="N7" s="211"/>
      <c r="O7" s="222"/>
      <c r="P7" s="223"/>
      <c r="Q7" s="211"/>
      <c r="R7" s="222"/>
      <c r="S7" s="223"/>
      <c r="T7" s="211"/>
      <c r="U7" s="222"/>
      <c r="V7" s="223"/>
      <c r="W7" s="211"/>
      <c r="X7" s="222"/>
      <c r="Y7" s="223"/>
      <c r="Z7" s="211"/>
      <c r="AA7" s="222"/>
      <c r="AB7" s="223"/>
      <c r="AC7" s="211"/>
      <c r="AD7" s="222"/>
      <c r="AE7" s="223"/>
      <c r="AF7" s="227"/>
      <c r="AG7" s="227"/>
      <c r="AH7" s="227"/>
      <c r="AI7" s="227"/>
    </row>
    <row r="8" spans="1:35" ht="12.75" customHeight="1">
      <c r="A8" s="210" t="s">
        <v>170</v>
      </c>
      <c r="B8" s="204" t="s">
        <v>208</v>
      </c>
      <c r="C8" s="206" t="s">
        <v>209</v>
      </c>
      <c r="D8" s="200" t="s">
        <v>210</v>
      </c>
      <c r="E8" s="188" t="s">
        <v>179</v>
      </c>
      <c r="F8" s="188" t="s">
        <v>180</v>
      </c>
      <c r="G8" s="188" t="s">
        <v>199</v>
      </c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9" t="s">
        <v>220</v>
      </c>
      <c r="U8" s="10"/>
      <c r="V8" s="11"/>
      <c r="W8" s="9" t="s">
        <v>220</v>
      </c>
      <c r="X8" s="10"/>
      <c r="Y8" s="11"/>
      <c r="Z8" s="9" t="s">
        <v>220</v>
      </c>
      <c r="AA8" s="10"/>
      <c r="AB8" s="11"/>
      <c r="AC8" s="9" t="s">
        <v>221</v>
      </c>
      <c r="AD8" s="10" t="s">
        <v>221</v>
      </c>
      <c r="AE8" s="11" t="s">
        <v>221</v>
      </c>
      <c r="AF8" s="190" t="s">
        <v>228</v>
      </c>
      <c r="AG8" s="190" t="s">
        <v>233</v>
      </c>
      <c r="AH8" s="190" t="s">
        <v>237</v>
      </c>
      <c r="AI8" s="202" t="s">
        <v>236</v>
      </c>
    </row>
    <row r="9" spans="1:35" ht="12" customHeight="1" thickBot="1">
      <c r="A9" s="211"/>
      <c r="B9" s="205"/>
      <c r="C9" s="207"/>
      <c r="D9" s="201"/>
      <c r="E9" s="189"/>
      <c r="F9" s="189"/>
      <c r="G9" s="189"/>
      <c r="H9" s="12"/>
      <c r="I9" s="13"/>
      <c r="J9" s="14"/>
      <c r="K9" s="12"/>
      <c r="L9" s="13"/>
      <c r="M9" s="14"/>
      <c r="N9" s="12"/>
      <c r="O9" s="13"/>
      <c r="P9" s="14"/>
      <c r="Q9" s="12"/>
      <c r="R9" s="13"/>
      <c r="S9" s="14"/>
      <c r="T9" s="12"/>
      <c r="U9" s="13"/>
      <c r="V9" s="14"/>
      <c r="W9" s="12"/>
      <c r="X9" s="13"/>
      <c r="Y9" s="14"/>
      <c r="Z9" s="12"/>
      <c r="AA9" s="13"/>
      <c r="AB9" s="14"/>
      <c r="AC9" s="12"/>
      <c r="AD9" s="13"/>
      <c r="AE9" s="14"/>
      <c r="AF9" s="187"/>
      <c r="AG9" s="187"/>
      <c r="AH9" s="187"/>
      <c r="AI9" s="203"/>
    </row>
    <row r="10" spans="1:35" ht="12.75" customHeight="1">
      <c r="A10" s="210" t="s">
        <v>171</v>
      </c>
      <c r="B10" s="204" t="s">
        <v>205</v>
      </c>
      <c r="C10" s="206" t="s">
        <v>206</v>
      </c>
      <c r="D10" s="208" t="s">
        <v>212</v>
      </c>
      <c r="E10" s="188" t="s">
        <v>192</v>
      </c>
      <c r="F10" s="188"/>
      <c r="G10" s="188" t="s">
        <v>203</v>
      </c>
      <c r="H10" s="9"/>
      <c r="I10" s="10"/>
      <c r="J10" s="11"/>
      <c r="K10" s="9"/>
      <c r="L10" s="10"/>
      <c r="M10" s="11"/>
      <c r="N10" s="9" t="s">
        <v>220</v>
      </c>
      <c r="O10" s="10"/>
      <c r="P10" s="11"/>
      <c r="Q10" s="9" t="s">
        <v>221</v>
      </c>
      <c r="R10" s="10" t="s">
        <v>220</v>
      </c>
      <c r="S10" s="11"/>
      <c r="T10" s="9" t="s">
        <v>221</v>
      </c>
      <c r="U10" s="10" t="s">
        <v>220</v>
      </c>
      <c r="V10" s="11"/>
      <c r="W10" s="9" t="s">
        <v>221</v>
      </c>
      <c r="X10" s="10" t="s">
        <v>221</v>
      </c>
      <c r="Y10" s="11" t="s">
        <v>221</v>
      </c>
      <c r="Z10" s="9"/>
      <c r="AA10" s="10"/>
      <c r="AB10" s="11"/>
      <c r="AC10" s="9"/>
      <c r="AD10" s="10"/>
      <c r="AE10" s="11"/>
      <c r="AF10" s="190" t="s">
        <v>226</v>
      </c>
      <c r="AG10" s="190" t="s">
        <v>234</v>
      </c>
      <c r="AH10" s="190" t="s">
        <v>238</v>
      </c>
      <c r="AI10" s="198" t="s">
        <v>207</v>
      </c>
    </row>
    <row r="11" spans="1:35" ht="12" customHeight="1" thickBot="1">
      <c r="A11" s="211"/>
      <c r="B11" s="205"/>
      <c r="C11" s="207"/>
      <c r="D11" s="209"/>
      <c r="E11" s="189"/>
      <c r="F11" s="189"/>
      <c r="G11" s="189"/>
      <c r="H11" s="12"/>
      <c r="I11" s="13"/>
      <c r="J11" s="14"/>
      <c r="K11" s="12"/>
      <c r="L11" s="13"/>
      <c r="M11" s="14"/>
      <c r="N11" s="12"/>
      <c r="O11" s="13"/>
      <c r="P11" s="14"/>
      <c r="Q11" s="12"/>
      <c r="R11" s="13"/>
      <c r="S11" s="14"/>
      <c r="T11" s="12"/>
      <c r="U11" s="13"/>
      <c r="V11" s="14"/>
      <c r="W11" s="12"/>
      <c r="X11" s="13"/>
      <c r="Y11" s="14"/>
      <c r="Z11" s="12"/>
      <c r="AA11" s="13"/>
      <c r="AB11" s="14"/>
      <c r="AC11" s="12"/>
      <c r="AD11" s="13"/>
      <c r="AE11" s="14"/>
      <c r="AF11" s="187"/>
      <c r="AG11" s="187"/>
      <c r="AH11" s="187"/>
      <c r="AI11" s="199"/>
    </row>
    <row r="12" spans="1:35" ht="12.75" customHeight="1">
      <c r="A12" s="210" t="s">
        <v>172</v>
      </c>
      <c r="B12" s="204" t="s">
        <v>196</v>
      </c>
      <c r="C12" s="206" t="s">
        <v>197</v>
      </c>
      <c r="D12" s="200" t="s">
        <v>198</v>
      </c>
      <c r="E12" s="188" t="s">
        <v>179</v>
      </c>
      <c r="F12" s="188" t="s">
        <v>180</v>
      </c>
      <c r="G12" s="188" t="s">
        <v>199</v>
      </c>
      <c r="H12" s="9"/>
      <c r="I12" s="10"/>
      <c r="J12" s="11"/>
      <c r="K12" s="9"/>
      <c r="L12" s="10"/>
      <c r="M12" s="11"/>
      <c r="N12" s="9" t="s">
        <v>220</v>
      </c>
      <c r="O12" s="10"/>
      <c r="P12" s="11"/>
      <c r="Q12" s="9" t="s">
        <v>220</v>
      </c>
      <c r="R12" s="10"/>
      <c r="S12" s="11"/>
      <c r="T12" s="9" t="s">
        <v>221</v>
      </c>
      <c r="U12" s="10" t="s">
        <v>221</v>
      </c>
      <c r="V12" s="11" t="s">
        <v>221</v>
      </c>
      <c r="W12" s="9"/>
      <c r="X12" s="10"/>
      <c r="Y12" s="11"/>
      <c r="Z12" s="9"/>
      <c r="AA12" s="10"/>
      <c r="AB12" s="11"/>
      <c r="AC12" s="9"/>
      <c r="AD12" s="10"/>
      <c r="AE12" s="11"/>
      <c r="AF12" s="190" t="s">
        <v>225</v>
      </c>
      <c r="AG12" s="190" t="s">
        <v>234</v>
      </c>
      <c r="AH12" s="190" t="s">
        <v>239</v>
      </c>
      <c r="AI12" s="202" t="s">
        <v>236</v>
      </c>
    </row>
    <row r="13" spans="1:35" ht="12" customHeight="1" thickBot="1">
      <c r="A13" s="211"/>
      <c r="B13" s="205"/>
      <c r="C13" s="207"/>
      <c r="D13" s="201"/>
      <c r="E13" s="189"/>
      <c r="F13" s="189"/>
      <c r="G13" s="189"/>
      <c r="H13" s="12"/>
      <c r="I13" s="13"/>
      <c r="J13" s="14"/>
      <c r="K13" s="12"/>
      <c r="L13" s="13"/>
      <c r="M13" s="14"/>
      <c r="N13" s="12"/>
      <c r="O13" s="13"/>
      <c r="P13" s="14"/>
      <c r="Q13" s="12"/>
      <c r="R13" s="13"/>
      <c r="S13" s="14"/>
      <c r="T13" s="12"/>
      <c r="U13" s="13"/>
      <c r="V13" s="14"/>
      <c r="W13" s="12"/>
      <c r="X13" s="13"/>
      <c r="Y13" s="14"/>
      <c r="Z13" s="12"/>
      <c r="AA13" s="13"/>
      <c r="AB13" s="14"/>
      <c r="AC13" s="12"/>
      <c r="AD13" s="13"/>
      <c r="AE13" s="14"/>
      <c r="AF13" s="187"/>
      <c r="AG13" s="187"/>
      <c r="AH13" s="187"/>
      <c r="AI13" s="203"/>
    </row>
    <row r="14" spans="1:35" ht="12.75" customHeight="1">
      <c r="A14" s="210" t="s">
        <v>173</v>
      </c>
      <c r="B14" s="204" t="s">
        <v>176</v>
      </c>
      <c r="C14" s="206" t="s">
        <v>177</v>
      </c>
      <c r="D14" s="200" t="s">
        <v>178</v>
      </c>
      <c r="E14" s="188" t="s">
        <v>179</v>
      </c>
      <c r="F14" s="188" t="s">
        <v>180</v>
      </c>
      <c r="G14" s="188" t="s">
        <v>181</v>
      </c>
      <c r="H14" s="9" t="s">
        <v>220</v>
      </c>
      <c r="I14" s="10"/>
      <c r="J14" s="11"/>
      <c r="K14" s="9" t="s">
        <v>220</v>
      </c>
      <c r="L14" s="10"/>
      <c r="M14" s="11"/>
      <c r="N14" s="9" t="s">
        <v>220</v>
      </c>
      <c r="O14" s="10"/>
      <c r="P14" s="11"/>
      <c r="Q14" s="9" t="s">
        <v>221</v>
      </c>
      <c r="R14" s="10" t="s">
        <v>221</v>
      </c>
      <c r="S14" s="11" t="s">
        <v>221</v>
      </c>
      <c r="T14" s="9"/>
      <c r="U14" s="10"/>
      <c r="V14" s="11"/>
      <c r="W14" s="9"/>
      <c r="X14" s="10"/>
      <c r="Y14" s="11"/>
      <c r="Z14" s="9"/>
      <c r="AA14" s="10"/>
      <c r="AB14" s="11"/>
      <c r="AC14" s="9"/>
      <c r="AD14" s="10"/>
      <c r="AE14" s="11"/>
      <c r="AF14" s="190" t="s">
        <v>224</v>
      </c>
      <c r="AG14" s="190" t="s">
        <v>235</v>
      </c>
      <c r="AH14" s="190" t="s">
        <v>240</v>
      </c>
      <c r="AI14" s="202" t="s">
        <v>236</v>
      </c>
    </row>
    <row r="15" spans="1:35" ht="12" customHeight="1" thickBot="1">
      <c r="A15" s="211"/>
      <c r="B15" s="205"/>
      <c r="C15" s="207"/>
      <c r="D15" s="201"/>
      <c r="E15" s="189"/>
      <c r="F15" s="189"/>
      <c r="G15" s="189"/>
      <c r="H15" s="12"/>
      <c r="I15" s="13"/>
      <c r="J15" s="14"/>
      <c r="K15" s="12"/>
      <c r="L15" s="13"/>
      <c r="M15" s="14"/>
      <c r="N15" s="12"/>
      <c r="O15" s="13"/>
      <c r="P15" s="14"/>
      <c r="Q15" s="12"/>
      <c r="R15" s="13"/>
      <c r="S15" s="14"/>
      <c r="T15" s="12"/>
      <c r="U15" s="13"/>
      <c r="V15" s="14"/>
      <c r="W15" s="12"/>
      <c r="X15" s="13"/>
      <c r="Y15" s="14"/>
      <c r="Z15" s="12"/>
      <c r="AA15" s="13"/>
      <c r="AB15" s="14"/>
      <c r="AC15" s="12"/>
      <c r="AD15" s="13"/>
      <c r="AE15" s="14"/>
      <c r="AF15" s="187"/>
      <c r="AG15" s="187"/>
      <c r="AH15" s="187"/>
      <c r="AI15" s="203"/>
    </row>
    <row r="16" spans="1:35" ht="12.75" customHeight="1">
      <c r="A16" s="210" t="s">
        <v>213</v>
      </c>
      <c r="B16" s="204" t="s">
        <v>189</v>
      </c>
      <c r="C16" s="206" t="s">
        <v>190</v>
      </c>
      <c r="D16" s="200" t="s">
        <v>191</v>
      </c>
      <c r="E16" s="188" t="s">
        <v>192</v>
      </c>
      <c r="F16" s="188" t="s">
        <v>193</v>
      </c>
      <c r="G16" s="188" t="s">
        <v>194</v>
      </c>
      <c r="H16" s="9" t="s">
        <v>220</v>
      </c>
      <c r="I16" s="10"/>
      <c r="J16" s="11"/>
      <c r="K16" s="9" t="s">
        <v>221</v>
      </c>
      <c r="L16" s="10" t="s">
        <v>220</v>
      </c>
      <c r="M16" s="11"/>
      <c r="N16" s="9" t="s">
        <v>220</v>
      </c>
      <c r="O16" s="10"/>
      <c r="P16" s="11"/>
      <c r="Q16" s="9" t="s">
        <v>221</v>
      </c>
      <c r="R16" s="10" t="s">
        <v>221</v>
      </c>
      <c r="S16" s="11" t="s">
        <v>221</v>
      </c>
      <c r="T16" s="9"/>
      <c r="U16" s="10"/>
      <c r="V16" s="11"/>
      <c r="W16" s="9"/>
      <c r="X16" s="10"/>
      <c r="Y16" s="11"/>
      <c r="Z16" s="9"/>
      <c r="AA16" s="10"/>
      <c r="AB16" s="11"/>
      <c r="AC16" s="9"/>
      <c r="AD16" s="10"/>
      <c r="AE16" s="11"/>
      <c r="AF16" s="190" t="s">
        <v>224</v>
      </c>
      <c r="AG16" s="190" t="s">
        <v>235</v>
      </c>
      <c r="AH16" s="190" t="s">
        <v>240</v>
      </c>
      <c r="AI16" s="198" t="s">
        <v>195</v>
      </c>
    </row>
    <row r="17" spans="1:35" ht="12" customHeight="1" thickBot="1">
      <c r="A17" s="211"/>
      <c r="B17" s="205"/>
      <c r="C17" s="207"/>
      <c r="D17" s="201"/>
      <c r="E17" s="189"/>
      <c r="F17" s="189"/>
      <c r="G17" s="189"/>
      <c r="H17" s="12"/>
      <c r="I17" s="13"/>
      <c r="J17" s="14"/>
      <c r="K17" s="12"/>
      <c r="L17" s="13"/>
      <c r="M17" s="14"/>
      <c r="N17" s="12"/>
      <c r="O17" s="13"/>
      <c r="P17" s="14"/>
      <c r="Q17" s="12"/>
      <c r="R17" s="13"/>
      <c r="S17" s="14"/>
      <c r="T17" s="12"/>
      <c r="U17" s="13"/>
      <c r="V17" s="14"/>
      <c r="W17" s="12"/>
      <c r="X17" s="13"/>
      <c r="Y17" s="14"/>
      <c r="Z17" s="12"/>
      <c r="AA17" s="13"/>
      <c r="AB17" s="14"/>
      <c r="AC17" s="12"/>
      <c r="AD17" s="13"/>
      <c r="AE17" s="14"/>
      <c r="AF17" s="187"/>
      <c r="AG17" s="187"/>
      <c r="AH17" s="187"/>
      <c r="AI17" s="199"/>
    </row>
    <row r="18" spans="1:35" ht="12.75" customHeight="1">
      <c r="A18" s="210" t="s">
        <v>214</v>
      </c>
      <c r="B18" s="204" t="s">
        <v>183</v>
      </c>
      <c r="C18" s="206" t="s">
        <v>184</v>
      </c>
      <c r="D18" s="208" t="s">
        <v>211</v>
      </c>
      <c r="E18" s="188" t="s">
        <v>185</v>
      </c>
      <c r="F18" s="188" t="s">
        <v>186</v>
      </c>
      <c r="G18" s="188" t="s">
        <v>187</v>
      </c>
      <c r="H18" s="9" t="s">
        <v>220</v>
      </c>
      <c r="I18" s="10"/>
      <c r="J18" s="11"/>
      <c r="K18" s="9" t="s">
        <v>221</v>
      </c>
      <c r="L18" s="10" t="s">
        <v>221</v>
      </c>
      <c r="M18" s="11" t="s">
        <v>221</v>
      </c>
      <c r="N18" s="9"/>
      <c r="O18" s="10"/>
      <c r="P18" s="11"/>
      <c r="Q18" s="9"/>
      <c r="R18" s="10"/>
      <c r="S18" s="11"/>
      <c r="T18" s="9"/>
      <c r="U18" s="10"/>
      <c r="V18" s="11"/>
      <c r="W18" s="9"/>
      <c r="X18" s="10"/>
      <c r="Y18" s="11"/>
      <c r="Z18" s="9"/>
      <c r="AA18" s="10"/>
      <c r="AB18" s="11"/>
      <c r="AC18" s="9"/>
      <c r="AD18" s="10"/>
      <c r="AE18" s="11"/>
      <c r="AF18" s="190" t="s">
        <v>222</v>
      </c>
      <c r="AG18" s="190" t="s">
        <v>235</v>
      </c>
      <c r="AH18" s="190" t="s">
        <v>241</v>
      </c>
      <c r="AI18" s="198" t="s">
        <v>188</v>
      </c>
    </row>
    <row r="19" spans="1:35" ht="12" customHeight="1" thickBot="1">
      <c r="A19" s="211"/>
      <c r="B19" s="205"/>
      <c r="C19" s="207"/>
      <c r="D19" s="209"/>
      <c r="E19" s="189"/>
      <c r="F19" s="189"/>
      <c r="G19" s="189"/>
      <c r="H19" s="12"/>
      <c r="I19" s="13"/>
      <c r="J19" s="14"/>
      <c r="K19" s="12"/>
      <c r="L19" s="13"/>
      <c r="M19" s="14"/>
      <c r="N19" s="12"/>
      <c r="O19" s="13"/>
      <c r="P19" s="14"/>
      <c r="Q19" s="12"/>
      <c r="R19" s="13"/>
      <c r="S19" s="14"/>
      <c r="T19" s="12"/>
      <c r="U19" s="13"/>
      <c r="V19" s="14"/>
      <c r="W19" s="12"/>
      <c r="X19" s="13"/>
      <c r="Y19" s="14"/>
      <c r="Z19" s="12"/>
      <c r="AA19" s="13"/>
      <c r="AB19" s="14"/>
      <c r="AC19" s="12"/>
      <c r="AD19" s="13"/>
      <c r="AE19" s="14"/>
      <c r="AF19" s="187"/>
      <c r="AG19" s="187"/>
      <c r="AH19" s="187"/>
      <c r="AI19" s="199"/>
    </row>
    <row r="20" spans="1:35" ht="12.75" customHeight="1">
      <c r="A20" s="210"/>
      <c r="B20" s="204" t="s">
        <v>200</v>
      </c>
      <c r="C20" s="206" t="s">
        <v>201</v>
      </c>
      <c r="D20" s="200" t="s">
        <v>202</v>
      </c>
      <c r="E20" s="188" t="s">
        <v>192</v>
      </c>
      <c r="F20" s="188" t="s">
        <v>193</v>
      </c>
      <c r="G20" s="188" t="s">
        <v>203</v>
      </c>
      <c r="H20" s="9"/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1"/>
      <c r="T20" s="9"/>
      <c r="U20" s="10"/>
      <c r="V20" s="11"/>
      <c r="W20" s="9"/>
      <c r="X20" s="10"/>
      <c r="Y20" s="11"/>
      <c r="Z20" s="9"/>
      <c r="AA20" s="10"/>
      <c r="AB20" s="11"/>
      <c r="AC20" s="9"/>
      <c r="AD20" s="10"/>
      <c r="AE20" s="11"/>
      <c r="AF20" s="190" t="s">
        <v>230</v>
      </c>
      <c r="AG20" s="190"/>
      <c r="AH20" s="190" t="s">
        <v>388</v>
      </c>
      <c r="AI20" s="198" t="s">
        <v>204</v>
      </c>
    </row>
    <row r="21" spans="1:35" ht="12" customHeight="1" thickBot="1">
      <c r="A21" s="211"/>
      <c r="B21" s="205"/>
      <c r="C21" s="207"/>
      <c r="D21" s="201"/>
      <c r="E21" s="189"/>
      <c r="F21" s="189"/>
      <c r="G21" s="189"/>
      <c r="H21" s="12"/>
      <c r="I21" s="13"/>
      <c r="J21" s="14"/>
      <c r="K21" s="12"/>
      <c r="L21" s="13"/>
      <c r="M21" s="14"/>
      <c r="N21" s="12"/>
      <c r="O21" s="13"/>
      <c r="P21" s="14"/>
      <c r="Q21" s="12"/>
      <c r="R21" s="13"/>
      <c r="S21" s="14"/>
      <c r="T21" s="12"/>
      <c r="U21" s="13"/>
      <c r="V21" s="14"/>
      <c r="W21" s="12"/>
      <c r="X21" s="13"/>
      <c r="Y21" s="14"/>
      <c r="Z21" s="12"/>
      <c r="AA21" s="13"/>
      <c r="AB21" s="14"/>
      <c r="AC21" s="12"/>
      <c r="AD21" s="13"/>
      <c r="AE21" s="14"/>
      <c r="AF21" s="187"/>
      <c r="AG21" s="187"/>
      <c r="AH21" s="187"/>
      <c r="AI21" s="199"/>
    </row>
    <row r="22" ht="12.75">
      <c r="AI22" s="5"/>
    </row>
    <row r="23" ht="12.75">
      <c r="AI23" s="5"/>
    </row>
    <row r="24" ht="12.75">
      <c r="AI24" s="5"/>
    </row>
    <row r="25" ht="12.75">
      <c r="AI25" s="5"/>
    </row>
    <row r="26" ht="12.75">
      <c r="AI26" s="5"/>
    </row>
    <row r="27" ht="12.75">
      <c r="AI27" s="5"/>
    </row>
    <row r="28" ht="12.75">
      <c r="AI28" s="5"/>
    </row>
    <row r="29" ht="12.75">
      <c r="AI29" s="5"/>
    </row>
    <row r="30" ht="12.75">
      <c r="AI30" s="5"/>
    </row>
    <row r="31" ht="12.75">
      <c r="AI31" s="5"/>
    </row>
    <row r="32" ht="12.75">
      <c r="AI32" s="5"/>
    </row>
    <row r="33" ht="12.75">
      <c r="AI33" s="5"/>
    </row>
    <row r="34" ht="12.75">
      <c r="AI34" s="5"/>
    </row>
    <row r="35" ht="12.75">
      <c r="AI35" s="5"/>
    </row>
    <row r="36" ht="12.75">
      <c r="AI36" s="5"/>
    </row>
    <row r="50" spans="8:35" ht="12.7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I50" s="5"/>
    </row>
    <row r="51" spans="8:35" ht="12.7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I51" s="5"/>
    </row>
    <row r="52" spans="8:35" ht="12.7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I52" s="5"/>
    </row>
    <row r="53" spans="8:35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I53" s="5"/>
    </row>
    <row r="54" spans="8:35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I54" s="5"/>
    </row>
    <row r="55" spans="8:35" ht="12.7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I55" s="5"/>
    </row>
    <row r="56" spans="8:35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I56" s="5"/>
    </row>
    <row r="57" spans="8:35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I57" s="5"/>
    </row>
    <row r="58" spans="8:35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I58" s="5"/>
    </row>
    <row r="59" spans="8:35" ht="12.7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I59" s="5"/>
    </row>
    <row r="60" spans="8:35" ht="12.7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I60" s="5"/>
    </row>
    <row r="61" spans="8:35" ht="12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I61" s="5"/>
    </row>
    <row r="62" spans="8:35" ht="12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I62" s="5"/>
    </row>
    <row r="63" spans="8:35" ht="12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I63" s="5"/>
    </row>
    <row r="64" spans="8:35" ht="12.7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I64" s="5"/>
    </row>
    <row r="65" spans="8:35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I65" s="5"/>
    </row>
  </sheetData>
  <mergeCells count="96">
    <mergeCell ref="AG12:AG13"/>
    <mergeCell ref="AI6:AI7"/>
    <mergeCell ref="AH6:AH7"/>
    <mergeCell ref="AI18:AI19"/>
    <mergeCell ref="AI16:AI17"/>
    <mergeCell ref="AI8:AI9"/>
    <mergeCell ref="AH8:AH9"/>
    <mergeCell ref="AI14:AI15"/>
    <mergeCell ref="AH10:AH11"/>
    <mergeCell ref="AG8:AG9"/>
    <mergeCell ref="AF6:AF7"/>
    <mergeCell ref="Z6:AB7"/>
    <mergeCell ref="AC6:AE7"/>
    <mergeCell ref="AG6:AG7"/>
    <mergeCell ref="G6:G7"/>
    <mergeCell ref="H6:J7"/>
    <mergeCell ref="K6:M7"/>
    <mergeCell ref="N6:P7"/>
    <mergeCell ref="Q6:S7"/>
    <mergeCell ref="T6:V7"/>
    <mergeCell ref="W6:Y7"/>
    <mergeCell ref="D20:D21"/>
    <mergeCell ref="E20:E21"/>
    <mergeCell ref="F20:F21"/>
    <mergeCell ref="F6:F7"/>
    <mergeCell ref="D16:D17"/>
    <mergeCell ref="E16:E17"/>
    <mergeCell ref="F16:F17"/>
    <mergeCell ref="A6:A7"/>
    <mergeCell ref="B6:B7"/>
    <mergeCell ref="C6:C7"/>
    <mergeCell ref="E6:E7"/>
    <mergeCell ref="D6:D7"/>
    <mergeCell ref="AH16:AH17"/>
    <mergeCell ref="G20:G21"/>
    <mergeCell ref="G18:G19"/>
    <mergeCell ref="AF18:AF19"/>
    <mergeCell ref="AF16:AF17"/>
    <mergeCell ref="AH18:AH19"/>
    <mergeCell ref="AG20:AG21"/>
    <mergeCell ref="AG18:AG19"/>
    <mergeCell ref="AG16:AG17"/>
    <mergeCell ref="G10:G11"/>
    <mergeCell ref="AF8:AF9"/>
    <mergeCell ref="AF10:AF11"/>
    <mergeCell ref="G16:G17"/>
    <mergeCell ref="AG10:AG11"/>
    <mergeCell ref="B20:B21"/>
    <mergeCell ref="C20:C21"/>
    <mergeCell ref="E8:E9"/>
    <mergeCell ref="F8:F9"/>
    <mergeCell ref="G8:G9"/>
    <mergeCell ref="D12:D13"/>
    <mergeCell ref="E12:E13"/>
    <mergeCell ref="AF14:AF15"/>
    <mergeCell ref="G12:G13"/>
    <mergeCell ref="A16:A17"/>
    <mergeCell ref="B16:B17"/>
    <mergeCell ref="C16:C17"/>
    <mergeCell ref="A20:A21"/>
    <mergeCell ref="A10:A11"/>
    <mergeCell ref="AF20:AF21"/>
    <mergeCell ref="AH20:AH21"/>
    <mergeCell ref="AI20:AI21"/>
    <mergeCell ref="A18:A19"/>
    <mergeCell ref="B18:B19"/>
    <mergeCell ref="C18:C19"/>
    <mergeCell ref="D18:D19"/>
    <mergeCell ref="E18:E19"/>
    <mergeCell ref="F18:F19"/>
    <mergeCell ref="A14:A15"/>
    <mergeCell ref="A12:A13"/>
    <mergeCell ref="B12:B13"/>
    <mergeCell ref="C12:C13"/>
    <mergeCell ref="B14:B15"/>
    <mergeCell ref="C14:C15"/>
    <mergeCell ref="A8:A9"/>
    <mergeCell ref="B8:B9"/>
    <mergeCell ref="C8:C9"/>
    <mergeCell ref="D8:D9"/>
    <mergeCell ref="B10:B11"/>
    <mergeCell ref="C10:C11"/>
    <mergeCell ref="F12:F13"/>
    <mergeCell ref="D10:D11"/>
    <mergeCell ref="E10:E11"/>
    <mergeCell ref="F10:F11"/>
    <mergeCell ref="AI10:AI11"/>
    <mergeCell ref="D14:D15"/>
    <mergeCell ref="E14:E15"/>
    <mergeCell ref="F14:F15"/>
    <mergeCell ref="AH14:AH15"/>
    <mergeCell ref="G14:G15"/>
    <mergeCell ref="AI12:AI13"/>
    <mergeCell ref="AH12:AH13"/>
    <mergeCell ref="AG14:AG15"/>
    <mergeCell ref="AF12:AF13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A1">
      <selection activeCell="H37" sqref="H37"/>
    </sheetView>
  </sheetViews>
  <sheetFormatPr defaultColWidth="9.140625" defaultRowHeight="12.75"/>
  <cols>
    <col min="1" max="1" width="4.00390625" style="4" customWidth="1"/>
    <col min="2" max="2" width="9.28125" style="5" customWidth="1"/>
    <col min="3" max="3" width="11.00390625" style="5" customWidth="1"/>
    <col min="4" max="4" width="10.57421875" style="5" customWidth="1"/>
    <col min="5" max="5" width="12.421875" style="5" customWidth="1"/>
    <col min="6" max="6" width="9.7109375" style="5" customWidth="1"/>
    <col min="7" max="7" width="11.421875" style="5" customWidth="1"/>
    <col min="8" max="31" width="1.7109375" style="4" customWidth="1"/>
    <col min="32" max="32" width="4.57421875" style="5" customWidth="1"/>
    <col min="33" max="34" width="5.00390625" style="5" bestFit="1" customWidth="1"/>
    <col min="35" max="35" width="17.8515625" style="15" customWidth="1"/>
    <col min="36" max="16384" width="9.140625" style="5" customWidth="1"/>
  </cols>
  <sheetData>
    <row r="1" spans="1:9" s="1" customFormat="1" ht="20.25">
      <c r="A1" s="20" t="s">
        <v>217</v>
      </c>
      <c r="D1" s="2"/>
      <c r="E1" s="2"/>
      <c r="F1" s="2"/>
      <c r="G1" s="2"/>
      <c r="I1" s="3"/>
    </row>
    <row r="2" spans="1:7" s="1" customFormat="1" ht="18.75">
      <c r="A2" s="22" t="s">
        <v>219</v>
      </c>
      <c r="D2" s="2"/>
      <c r="E2" s="2"/>
      <c r="F2" s="2"/>
      <c r="G2" s="2"/>
    </row>
    <row r="3" spans="1:35" s="1" customFormat="1" ht="15" customHeight="1">
      <c r="A3" s="17"/>
      <c r="D3" s="2"/>
      <c r="E3" s="2"/>
      <c r="F3" s="2"/>
      <c r="G3" s="2"/>
      <c r="AI3" s="18"/>
    </row>
    <row r="4" spans="2:35" ht="18.75">
      <c r="B4" s="21" t="s">
        <v>613</v>
      </c>
      <c r="H4" s="16"/>
      <c r="AI4" s="19" t="s">
        <v>216</v>
      </c>
    </row>
    <row r="5" spans="1:31" s="8" customFormat="1" ht="6" thickBot="1">
      <c r="A5" s="6"/>
      <c r="B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5" ht="13.5" thickBot="1">
      <c r="A6" s="231" t="s">
        <v>163</v>
      </c>
      <c r="B6" s="233" t="s">
        <v>164</v>
      </c>
      <c r="C6" s="216" t="s">
        <v>165</v>
      </c>
      <c r="D6" s="218" t="s">
        <v>166</v>
      </c>
      <c r="E6" s="218" t="s">
        <v>169</v>
      </c>
      <c r="F6" s="218" t="s">
        <v>175</v>
      </c>
      <c r="G6" s="224" t="s">
        <v>174</v>
      </c>
      <c r="H6" s="228" t="s">
        <v>614</v>
      </c>
      <c r="I6" s="229"/>
      <c r="J6" s="230"/>
      <c r="K6" s="228" t="s">
        <v>615</v>
      </c>
      <c r="L6" s="229"/>
      <c r="M6" s="230"/>
      <c r="N6" s="228" t="s">
        <v>616</v>
      </c>
      <c r="O6" s="229"/>
      <c r="P6" s="230"/>
      <c r="Q6" s="228" t="s">
        <v>617</v>
      </c>
      <c r="R6" s="229"/>
      <c r="S6" s="230"/>
      <c r="T6" s="228" t="s">
        <v>618</v>
      </c>
      <c r="U6" s="229"/>
      <c r="V6" s="230"/>
      <c r="W6" s="228" t="s">
        <v>619</v>
      </c>
      <c r="X6" s="229"/>
      <c r="Y6" s="230"/>
      <c r="Z6" s="228" t="s">
        <v>620</v>
      </c>
      <c r="AA6" s="229"/>
      <c r="AB6" s="230"/>
      <c r="AC6" s="228" t="s">
        <v>621</v>
      </c>
      <c r="AD6" s="229"/>
      <c r="AE6" s="230"/>
      <c r="AF6" s="226" t="s">
        <v>167</v>
      </c>
      <c r="AG6" s="226" t="s">
        <v>231</v>
      </c>
      <c r="AH6" s="226" t="s">
        <v>232</v>
      </c>
      <c r="AI6" s="226" t="s">
        <v>168</v>
      </c>
    </row>
    <row r="7" spans="1:35" ht="13.5" thickBot="1">
      <c r="A7" s="232"/>
      <c r="B7" s="234"/>
      <c r="C7" s="217"/>
      <c r="D7" s="219"/>
      <c r="E7" s="219"/>
      <c r="F7" s="219"/>
      <c r="G7" s="225"/>
      <c r="H7" s="228" t="s">
        <v>622</v>
      </c>
      <c r="I7" s="229"/>
      <c r="J7" s="230"/>
      <c r="K7" s="228" t="s">
        <v>623</v>
      </c>
      <c r="L7" s="229"/>
      <c r="M7" s="230"/>
      <c r="N7" s="228"/>
      <c r="O7" s="229"/>
      <c r="P7" s="230"/>
      <c r="Q7" s="228"/>
      <c r="R7" s="229"/>
      <c r="S7" s="230"/>
      <c r="T7" s="228"/>
      <c r="U7" s="229"/>
      <c r="V7" s="230"/>
      <c r="W7" s="228"/>
      <c r="X7" s="229"/>
      <c r="Y7" s="230"/>
      <c r="Z7" s="228"/>
      <c r="AA7" s="229"/>
      <c r="AB7" s="230"/>
      <c r="AC7" s="228"/>
      <c r="AD7" s="229"/>
      <c r="AE7" s="230"/>
      <c r="AF7" s="227"/>
      <c r="AG7" s="227"/>
      <c r="AH7" s="227"/>
      <c r="AI7" s="227"/>
    </row>
    <row r="8" spans="1:35" ht="12.75" customHeight="1">
      <c r="A8" s="235">
        <v>1</v>
      </c>
      <c r="B8" s="204" t="s">
        <v>624</v>
      </c>
      <c r="C8" s="206" t="s">
        <v>625</v>
      </c>
      <c r="D8" s="208" t="s">
        <v>626</v>
      </c>
      <c r="E8" s="188" t="s">
        <v>192</v>
      </c>
      <c r="F8" s="188" t="s">
        <v>193</v>
      </c>
      <c r="G8" s="188" t="s">
        <v>199</v>
      </c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9" t="s">
        <v>372</v>
      </c>
      <c r="U8" s="10"/>
      <c r="V8" s="11"/>
      <c r="W8" s="9" t="s">
        <v>372</v>
      </c>
      <c r="X8" s="10"/>
      <c r="Y8" s="11"/>
      <c r="Z8" s="9" t="s">
        <v>372</v>
      </c>
      <c r="AA8" s="10"/>
      <c r="AB8" s="11"/>
      <c r="AC8" s="9" t="s">
        <v>372</v>
      </c>
      <c r="AD8" s="10"/>
      <c r="AE8" s="11"/>
      <c r="AF8" s="190" t="s">
        <v>622</v>
      </c>
      <c r="AG8" s="190" t="s">
        <v>317</v>
      </c>
      <c r="AH8" s="190" t="s">
        <v>627</v>
      </c>
      <c r="AI8" s="198" t="s">
        <v>628</v>
      </c>
    </row>
    <row r="9" spans="1:35" ht="12" customHeight="1" thickBot="1">
      <c r="A9" s="236"/>
      <c r="B9" s="205"/>
      <c r="C9" s="207"/>
      <c r="D9" s="209"/>
      <c r="E9" s="189"/>
      <c r="F9" s="189"/>
      <c r="G9" s="189"/>
      <c r="H9" s="12" t="s">
        <v>372</v>
      </c>
      <c r="I9" s="13"/>
      <c r="J9" s="14"/>
      <c r="K9" s="12" t="s">
        <v>250</v>
      </c>
      <c r="L9" s="13" t="s">
        <v>250</v>
      </c>
      <c r="M9" s="14" t="s">
        <v>250</v>
      </c>
      <c r="N9" s="12"/>
      <c r="O9" s="13"/>
      <c r="P9" s="14"/>
      <c r="Q9" s="12"/>
      <c r="R9" s="13"/>
      <c r="S9" s="14"/>
      <c r="T9" s="12"/>
      <c r="U9" s="13"/>
      <c r="V9" s="14"/>
      <c r="W9" s="12"/>
      <c r="X9" s="13"/>
      <c r="Y9" s="14"/>
      <c r="Z9" s="12"/>
      <c r="AA9" s="13"/>
      <c r="AB9" s="14"/>
      <c r="AC9" s="12"/>
      <c r="AD9" s="13"/>
      <c r="AE9" s="14"/>
      <c r="AF9" s="187"/>
      <c r="AG9" s="187"/>
      <c r="AH9" s="187"/>
      <c r="AI9" s="199"/>
    </row>
    <row r="10" spans="1:35" ht="12.75" customHeight="1">
      <c r="A10" s="235">
        <v>2</v>
      </c>
      <c r="B10" s="204" t="s">
        <v>629</v>
      </c>
      <c r="C10" s="206" t="s">
        <v>630</v>
      </c>
      <c r="D10" s="208" t="s">
        <v>353</v>
      </c>
      <c r="E10" s="188" t="s">
        <v>192</v>
      </c>
      <c r="F10" s="188" t="s">
        <v>193</v>
      </c>
      <c r="G10" s="188" t="s">
        <v>199</v>
      </c>
      <c r="H10" s="9"/>
      <c r="I10" s="10"/>
      <c r="J10" s="11"/>
      <c r="K10" s="9"/>
      <c r="L10" s="10"/>
      <c r="M10" s="11"/>
      <c r="N10" s="9"/>
      <c r="O10" s="10"/>
      <c r="P10" s="11"/>
      <c r="Q10" s="9"/>
      <c r="R10" s="10"/>
      <c r="S10" s="11"/>
      <c r="T10" s="9" t="s">
        <v>372</v>
      </c>
      <c r="U10" s="10"/>
      <c r="V10" s="11"/>
      <c r="W10" s="9" t="s">
        <v>372</v>
      </c>
      <c r="X10" s="10"/>
      <c r="Y10" s="11"/>
      <c r="Z10" s="9" t="s">
        <v>372</v>
      </c>
      <c r="AA10" s="10"/>
      <c r="AB10" s="11"/>
      <c r="AC10" s="9" t="s">
        <v>250</v>
      </c>
      <c r="AD10" s="10" t="s">
        <v>250</v>
      </c>
      <c r="AE10" s="11" t="s">
        <v>250</v>
      </c>
      <c r="AF10" s="190" t="s">
        <v>620</v>
      </c>
      <c r="AG10" s="190" t="s">
        <v>233</v>
      </c>
      <c r="AH10" s="190" t="s">
        <v>631</v>
      </c>
      <c r="AI10" s="198" t="s">
        <v>628</v>
      </c>
    </row>
    <row r="11" spans="1:35" ht="12" customHeight="1" thickBot="1">
      <c r="A11" s="236"/>
      <c r="B11" s="205"/>
      <c r="C11" s="207"/>
      <c r="D11" s="209"/>
      <c r="E11" s="189"/>
      <c r="F11" s="189"/>
      <c r="G11" s="189"/>
      <c r="H11" s="12"/>
      <c r="I11" s="13"/>
      <c r="J11" s="14"/>
      <c r="K11" s="12"/>
      <c r="L11" s="13"/>
      <c r="M11" s="14"/>
      <c r="N11" s="12"/>
      <c r="O11" s="13"/>
      <c r="P11" s="14"/>
      <c r="Q11" s="12"/>
      <c r="R11" s="13"/>
      <c r="S11" s="14"/>
      <c r="T11" s="12"/>
      <c r="U11" s="13"/>
      <c r="V11" s="14"/>
      <c r="W11" s="12"/>
      <c r="X11" s="13"/>
      <c r="Y11" s="14"/>
      <c r="Z11" s="12"/>
      <c r="AA11" s="13"/>
      <c r="AB11" s="14"/>
      <c r="AC11" s="12"/>
      <c r="AD11" s="13"/>
      <c r="AE11" s="14"/>
      <c r="AF11" s="187"/>
      <c r="AG11" s="187"/>
      <c r="AH11" s="187"/>
      <c r="AI11" s="199"/>
    </row>
    <row r="12" spans="1:35" ht="12.75" customHeight="1">
      <c r="A12" s="235">
        <v>3</v>
      </c>
      <c r="B12" s="204" t="s">
        <v>632</v>
      </c>
      <c r="C12" s="206" t="s">
        <v>633</v>
      </c>
      <c r="D12" s="208" t="s">
        <v>634</v>
      </c>
      <c r="E12" s="188" t="s">
        <v>635</v>
      </c>
      <c r="F12" s="188" t="s">
        <v>463</v>
      </c>
      <c r="G12" s="188" t="s">
        <v>199</v>
      </c>
      <c r="H12" s="9"/>
      <c r="I12" s="10"/>
      <c r="J12" s="11"/>
      <c r="K12" s="9"/>
      <c r="L12" s="10"/>
      <c r="M12" s="11"/>
      <c r="N12" s="9" t="s">
        <v>372</v>
      </c>
      <c r="O12" s="10"/>
      <c r="P12" s="11"/>
      <c r="Q12" s="9" t="s">
        <v>372</v>
      </c>
      <c r="R12" s="10"/>
      <c r="S12" s="11"/>
      <c r="T12" s="9" t="s">
        <v>250</v>
      </c>
      <c r="U12" s="10" t="s">
        <v>250</v>
      </c>
      <c r="V12" s="11" t="s">
        <v>372</v>
      </c>
      <c r="W12" s="9" t="s">
        <v>372</v>
      </c>
      <c r="X12" s="10"/>
      <c r="Y12" s="11"/>
      <c r="Z12" s="9" t="s">
        <v>250</v>
      </c>
      <c r="AA12" s="10" t="s">
        <v>250</v>
      </c>
      <c r="AB12" s="11" t="s">
        <v>250</v>
      </c>
      <c r="AC12" s="9"/>
      <c r="AD12" s="10"/>
      <c r="AE12" s="11"/>
      <c r="AF12" s="190" t="s">
        <v>619</v>
      </c>
      <c r="AG12" s="190" t="s">
        <v>233</v>
      </c>
      <c r="AH12" s="190" t="s">
        <v>636</v>
      </c>
      <c r="AI12" s="198" t="s">
        <v>515</v>
      </c>
    </row>
    <row r="13" spans="1:35" ht="12" customHeight="1" thickBot="1">
      <c r="A13" s="236"/>
      <c r="B13" s="205"/>
      <c r="C13" s="207"/>
      <c r="D13" s="209"/>
      <c r="E13" s="189"/>
      <c r="F13" s="189"/>
      <c r="G13" s="189"/>
      <c r="H13" s="12"/>
      <c r="I13" s="13"/>
      <c r="J13" s="14"/>
      <c r="K13" s="12"/>
      <c r="L13" s="13"/>
      <c r="M13" s="14"/>
      <c r="N13" s="12"/>
      <c r="O13" s="13"/>
      <c r="P13" s="14"/>
      <c r="Q13" s="12"/>
      <c r="R13" s="13"/>
      <c r="S13" s="14"/>
      <c r="T13" s="12"/>
      <c r="U13" s="13"/>
      <c r="V13" s="14"/>
      <c r="W13" s="12"/>
      <c r="X13" s="13"/>
      <c r="Y13" s="14"/>
      <c r="Z13" s="12"/>
      <c r="AA13" s="13"/>
      <c r="AB13" s="14"/>
      <c r="AC13" s="12"/>
      <c r="AD13" s="13"/>
      <c r="AE13" s="14"/>
      <c r="AF13" s="187"/>
      <c r="AG13" s="187"/>
      <c r="AH13" s="187"/>
      <c r="AI13" s="199"/>
    </row>
    <row r="14" spans="1:35" ht="12.75" customHeight="1">
      <c r="A14" s="235">
        <v>4</v>
      </c>
      <c r="B14" s="204" t="s">
        <v>244</v>
      </c>
      <c r="C14" s="206" t="s">
        <v>637</v>
      </c>
      <c r="D14" s="208" t="s">
        <v>638</v>
      </c>
      <c r="E14" s="188" t="s">
        <v>639</v>
      </c>
      <c r="F14" s="188" t="s">
        <v>463</v>
      </c>
      <c r="G14" s="188" t="s">
        <v>432</v>
      </c>
      <c r="H14" s="9"/>
      <c r="I14" s="10"/>
      <c r="J14" s="11"/>
      <c r="K14" s="9" t="s">
        <v>372</v>
      </c>
      <c r="L14" s="10"/>
      <c r="M14" s="11"/>
      <c r="N14" s="9" t="s">
        <v>372</v>
      </c>
      <c r="O14" s="10"/>
      <c r="P14" s="11"/>
      <c r="Q14" s="9" t="s">
        <v>372</v>
      </c>
      <c r="R14" s="10"/>
      <c r="S14" s="11"/>
      <c r="T14" s="9" t="s">
        <v>250</v>
      </c>
      <c r="U14" s="10" t="s">
        <v>372</v>
      </c>
      <c r="V14" s="11"/>
      <c r="W14" s="9" t="s">
        <v>250</v>
      </c>
      <c r="X14" s="10" t="s">
        <v>250</v>
      </c>
      <c r="Y14" s="11" t="s">
        <v>250</v>
      </c>
      <c r="Z14" s="9"/>
      <c r="AA14" s="10"/>
      <c r="AB14" s="11"/>
      <c r="AC14" s="9"/>
      <c r="AD14" s="10"/>
      <c r="AE14" s="11"/>
      <c r="AF14" s="190" t="s">
        <v>618</v>
      </c>
      <c r="AG14" s="190" t="s">
        <v>233</v>
      </c>
      <c r="AH14" s="190" t="s">
        <v>640</v>
      </c>
      <c r="AI14" s="198" t="s">
        <v>641</v>
      </c>
    </row>
    <row r="15" spans="1:35" ht="12" customHeight="1" thickBot="1">
      <c r="A15" s="236"/>
      <c r="B15" s="205"/>
      <c r="C15" s="207"/>
      <c r="D15" s="209"/>
      <c r="E15" s="189"/>
      <c r="F15" s="189"/>
      <c r="G15" s="189"/>
      <c r="H15" s="12"/>
      <c r="I15" s="13"/>
      <c r="J15" s="14"/>
      <c r="K15" s="12"/>
      <c r="L15" s="13"/>
      <c r="M15" s="14"/>
      <c r="N15" s="12"/>
      <c r="O15" s="13"/>
      <c r="P15" s="14"/>
      <c r="Q15" s="12"/>
      <c r="R15" s="13"/>
      <c r="S15" s="14"/>
      <c r="T15" s="12"/>
      <c r="U15" s="13"/>
      <c r="V15" s="14"/>
      <c r="W15" s="12"/>
      <c r="X15" s="13"/>
      <c r="Y15" s="14"/>
      <c r="Z15" s="12"/>
      <c r="AA15" s="13"/>
      <c r="AB15" s="14"/>
      <c r="AC15" s="12"/>
      <c r="AD15" s="13"/>
      <c r="AE15" s="14"/>
      <c r="AF15" s="187"/>
      <c r="AG15" s="187"/>
      <c r="AH15" s="187"/>
      <c r="AI15" s="199"/>
    </row>
    <row r="16" spans="1:35" ht="12.75" customHeight="1">
      <c r="A16" s="235">
        <v>5</v>
      </c>
      <c r="B16" s="204" t="s">
        <v>642</v>
      </c>
      <c r="C16" s="206" t="s">
        <v>643</v>
      </c>
      <c r="D16" s="208" t="s">
        <v>644</v>
      </c>
      <c r="E16" s="188" t="s">
        <v>179</v>
      </c>
      <c r="F16" s="188" t="s">
        <v>463</v>
      </c>
      <c r="G16" s="188" t="s">
        <v>432</v>
      </c>
      <c r="H16" s="9"/>
      <c r="I16" s="10"/>
      <c r="J16" s="11"/>
      <c r="K16" s="9" t="s">
        <v>372</v>
      </c>
      <c r="L16" s="10"/>
      <c r="M16" s="11"/>
      <c r="N16" s="9" t="s">
        <v>250</v>
      </c>
      <c r="O16" s="10" t="s">
        <v>372</v>
      </c>
      <c r="P16" s="11"/>
      <c r="Q16" s="9" t="s">
        <v>250</v>
      </c>
      <c r="R16" s="10" t="s">
        <v>372</v>
      </c>
      <c r="S16" s="11"/>
      <c r="T16" s="9" t="s">
        <v>250</v>
      </c>
      <c r="U16" s="10" t="s">
        <v>250</v>
      </c>
      <c r="V16" s="11" t="s">
        <v>250</v>
      </c>
      <c r="W16" s="9"/>
      <c r="X16" s="10"/>
      <c r="Y16" s="11"/>
      <c r="Z16" s="9"/>
      <c r="AA16" s="10"/>
      <c r="AB16" s="11"/>
      <c r="AC16" s="9"/>
      <c r="AD16" s="10"/>
      <c r="AE16" s="11"/>
      <c r="AF16" s="190" t="s">
        <v>617</v>
      </c>
      <c r="AG16" s="190" t="s">
        <v>234</v>
      </c>
      <c r="AH16" s="190" t="s">
        <v>645</v>
      </c>
      <c r="AI16" s="198" t="s">
        <v>515</v>
      </c>
    </row>
    <row r="17" spans="1:35" ht="12" customHeight="1" thickBot="1">
      <c r="A17" s="236"/>
      <c r="B17" s="205"/>
      <c r="C17" s="207"/>
      <c r="D17" s="209"/>
      <c r="E17" s="189"/>
      <c r="F17" s="189"/>
      <c r="G17" s="189"/>
      <c r="H17" s="12"/>
      <c r="I17" s="13"/>
      <c r="J17" s="14"/>
      <c r="K17" s="12"/>
      <c r="L17" s="13"/>
      <c r="M17" s="14"/>
      <c r="N17" s="12"/>
      <c r="O17" s="13"/>
      <c r="P17" s="14"/>
      <c r="Q17" s="12"/>
      <c r="R17" s="13"/>
      <c r="S17" s="14"/>
      <c r="T17" s="12"/>
      <c r="U17" s="13"/>
      <c r="V17" s="14"/>
      <c r="W17" s="12"/>
      <c r="X17" s="13"/>
      <c r="Y17" s="14"/>
      <c r="Z17" s="12"/>
      <c r="AA17" s="13"/>
      <c r="AB17" s="14"/>
      <c r="AC17" s="12"/>
      <c r="AD17" s="13"/>
      <c r="AE17" s="14"/>
      <c r="AF17" s="187"/>
      <c r="AG17" s="187"/>
      <c r="AH17" s="187"/>
      <c r="AI17" s="199"/>
    </row>
    <row r="18" spans="1:35" ht="12.75" customHeight="1">
      <c r="A18" s="235">
        <v>6</v>
      </c>
      <c r="B18" s="204" t="s">
        <v>646</v>
      </c>
      <c r="C18" s="206" t="s">
        <v>647</v>
      </c>
      <c r="D18" s="208" t="s">
        <v>648</v>
      </c>
      <c r="E18" s="188" t="s">
        <v>649</v>
      </c>
      <c r="F18" s="188" t="s">
        <v>321</v>
      </c>
      <c r="G18" s="188" t="s">
        <v>432</v>
      </c>
      <c r="H18" s="9" t="s">
        <v>250</v>
      </c>
      <c r="I18" s="10" t="s">
        <v>372</v>
      </c>
      <c r="J18" s="11"/>
      <c r="K18" s="9" t="s">
        <v>250</v>
      </c>
      <c r="L18" s="10" t="s">
        <v>250</v>
      </c>
      <c r="M18" s="11" t="s">
        <v>372</v>
      </c>
      <c r="N18" s="9" t="s">
        <v>372</v>
      </c>
      <c r="O18" s="10"/>
      <c r="P18" s="11"/>
      <c r="Q18" s="9" t="s">
        <v>250</v>
      </c>
      <c r="R18" s="10" t="s">
        <v>250</v>
      </c>
      <c r="S18" s="11" t="s">
        <v>250</v>
      </c>
      <c r="T18" s="9"/>
      <c r="U18" s="10"/>
      <c r="V18" s="11"/>
      <c r="W18" s="9"/>
      <c r="X18" s="10"/>
      <c r="Y18" s="11"/>
      <c r="Z18" s="9"/>
      <c r="AA18" s="10"/>
      <c r="AB18" s="11"/>
      <c r="AC18" s="9"/>
      <c r="AD18" s="10"/>
      <c r="AE18" s="11"/>
      <c r="AF18" s="190" t="s">
        <v>616</v>
      </c>
      <c r="AG18" s="190" t="s">
        <v>234</v>
      </c>
      <c r="AH18" s="190" t="s">
        <v>645</v>
      </c>
      <c r="AI18" s="198" t="s">
        <v>515</v>
      </c>
    </row>
    <row r="19" spans="1:35" ht="12" customHeight="1" thickBot="1">
      <c r="A19" s="236"/>
      <c r="B19" s="205"/>
      <c r="C19" s="207"/>
      <c r="D19" s="209"/>
      <c r="E19" s="189"/>
      <c r="F19" s="189"/>
      <c r="G19" s="189"/>
      <c r="H19" s="12"/>
      <c r="I19" s="13"/>
      <c r="J19" s="14"/>
      <c r="K19" s="12"/>
      <c r="L19" s="13"/>
      <c r="M19" s="14"/>
      <c r="N19" s="12"/>
      <c r="O19" s="13"/>
      <c r="P19" s="14"/>
      <c r="Q19" s="12"/>
      <c r="R19" s="13"/>
      <c r="S19" s="14"/>
      <c r="T19" s="12"/>
      <c r="U19" s="13"/>
      <c r="V19" s="14"/>
      <c r="W19" s="12"/>
      <c r="X19" s="13"/>
      <c r="Y19" s="14"/>
      <c r="Z19" s="12"/>
      <c r="AA19" s="13"/>
      <c r="AB19" s="14"/>
      <c r="AC19" s="12"/>
      <c r="AD19" s="13"/>
      <c r="AE19" s="14"/>
      <c r="AF19" s="187"/>
      <c r="AG19" s="187"/>
      <c r="AH19" s="187"/>
      <c r="AI19" s="199"/>
    </row>
    <row r="20" spans="1:35" ht="12.75" customHeight="1">
      <c r="A20" s="235">
        <v>7</v>
      </c>
      <c r="B20" s="204" t="s">
        <v>438</v>
      </c>
      <c r="C20" s="206" t="s">
        <v>650</v>
      </c>
      <c r="D20" s="208" t="s">
        <v>651</v>
      </c>
      <c r="E20" s="188" t="s">
        <v>185</v>
      </c>
      <c r="F20" s="188" t="s">
        <v>346</v>
      </c>
      <c r="G20" s="188" t="s">
        <v>347</v>
      </c>
      <c r="H20" s="9" t="s">
        <v>250</v>
      </c>
      <c r="I20" s="10" t="s">
        <v>250</v>
      </c>
      <c r="J20" s="11" t="s">
        <v>372</v>
      </c>
      <c r="K20" s="9" t="s">
        <v>250</v>
      </c>
      <c r="L20" s="10" t="s">
        <v>250</v>
      </c>
      <c r="M20" s="11" t="s">
        <v>372</v>
      </c>
      <c r="N20" s="9" t="s">
        <v>372</v>
      </c>
      <c r="O20" s="10"/>
      <c r="P20" s="11"/>
      <c r="Q20" s="9" t="s">
        <v>250</v>
      </c>
      <c r="R20" s="10" t="s">
        <v>250</v>
      </c>
      <c r="S20" s="11" t="s">
        <v>250</v>
      </c>
      <c r="T20" s="9"/>
      <c r="U20" s="10"/>
      <c r="V20" s="11"/>
      <c r="W20" s="9"/>
      <c r="X20" s="10"/>
      <c r="Y20" s="11"/>
      <c r="Z20" s="9"/>
      <c r="AA20" s="10"/>
      <c r="AB20" s="11"/>
      <c r="AC20" s="9"/>
      <c r="AD20" s="10"/>
      <c r="AE20" s="11"/>
      <c r="AF20" s="190" t="s">
        <v>616</v>
      </c>
      <c r="AG20" s="190" t="s">
        <v>234</v>
      </c>
      <c r="AH20" s="190" t="s">
        <v>645</v>
      </c>
      <c r="AI20" s="198" t="s">
        <v>470</v>
      </c>
    </row>
    <row r="21" spans="1:35" ht="12" customHeight="1" thickBot="1">
      <c r="A21" s="236"/>
      <c r="B21" s="205"/>
      <c r="C21" s="207"/>
      <c r="D21" s="209"/>
      <c r="E21" s="189"/>
      <c r="F21" s="189"/>
      <c r="G21" s="189"/>
      <c r="H21" s="12"/>
      <c r="I21" s="13"/>
      <c r="J21" s="14"/>
      <c r="K21" s="12"/>
      <c r="L21" s="13"/>
      <c r="M21" s="14"/>
      <c r="N21" s="12"/>
      <c r="O21" s="13"/>
      <c r="P21" s="14"/>
      <c r="Q21" s="12"/>
      <c r="R21" s="13"/>
      <c r="S21" s="14"/>
      <c r="T21" s="12"/>
      <c r="U21" s="13"/>
      <c r="V21" s="14"/>
      <c r="W21" s="12"/>
      <c r="X21" s="13"/>
      <c r="Y21" s="14"/>
      <c r="Z21" s="12"/>
      <c r="AA21" s="13"/>
      <c r="AB21" s="14"/>
      <c r="AC21" s="12"/>
      <c r="AD21" s="13"/>
      <c r="AE21" s="14"/>
      <c r="AF21" s="187"/>
      <c r="AG21" s="187"/>
      <c r="AH21" s="187"/>
      <c r="AI21" s="199"/>
    </row>
    <row r="22" spans="1:35" ht="12.75" customHeight="1">
      <c r="A22" s="235">
        <v>8</v>
      </c>
      <c r="B22" s="204" t="s">
        <v>244</v>
      </c>
      <c r="C22" s="206" t="s">
        <v>652</v>
      </c>
      <c r="D22" s="208" t="s">
        <v>653</v>
      </c>
      <c r="E22" s="188" t="s">
        <v>192</v>
      </c>
      <c r="F22" s="188" t="s">
        <v>193</v>
      </c>
      <c r="G22" s="188" t="s">
        <v>203</v>
      </c>
      <c r="H22" s="9" t="s">
        <v>372</v>
      </c>
      <c r="I22" s="10"/>
      <c r="J22" s="11"/>
      <c r="K22" s="9" t="s">
        <v>372</v>
      </c>
      <c r="L22" s="10"/>
      <c r="M22" s="11"/>
      <c r="N22" s="9" t="s">
        <v>250</v>
      </c>
      <c r="O22" s="10" t="s">
        <v>372</v>
      </c>
      <c r="P22" s="11"/>
      <c r="Q22" s="9" t="s">
        <v>250</v>
      </c>
      <c r="R22" s="10" t="s">
        <v>250</v>
      </c>
      <c r="S22" s="11" t="s">
        <v>250</v>
      </c>
      <c r="T22" s="9"/>
      <c r="U22" s="10"/>
      <c r="V22" s="11"/>
      <c r="W22" s="9"/>
      <c r="X22" s="10"/>
      <c r="Y22" s="11"/>
      <c r="Z22" s="9"/>
      <c r="AA22" s="10"/>
      <c r="AB22" s="11"/>
      <c r="AC22" s="9"/>
      <c r="AD22" s="10"/>
      <c r="AE22" s="11"/>
      <c r="AF22" s="190" t="s">
        <v>616</v>
      </c>
      <c r="AG22" s="190" t="s">
        <v>234</v>
      </c>
      <c r="AH22" s="190" t="s">
        <v>388</v>
      </c>
      <c r="AI22" s="198" t="s">
        <v>207</v>
      </c>
    </row>
    <row r="23" spans="1:35" ht="12" customHeight="1" thickBot="1">
      <c r="A23" s="236"/>
      <c r="B23" s="205"/>
      <c r="C23" s="207"/>
      <c r="D23" s="209"/>
      <c r="E23" s="189"/>
      <c r="F23" s="189"/>
      <c r="G23" s="189"/>
      <c r="H23" s="12"/>
      <c r="I23" s="13"/>
      <c r="J23" s="14"/>
      <c r="K23" s="12"/>
      <c r="L23" s="13"/>
      <c r="M23" s="14"/>
      <c r="N23" s="12"/>
      <c r="O23" s="13"/>
      <c r="P23" s="14"/>
      <c r="Q23" s="12"/>
      <c r="R23" s="13"/>
      <c r="S23" s="14"/>
      <c r="T23" s="12"/>
      <c r="U23" s="13"/>
      <c r="V23" s="14"/>
      <c r="W23" s="12"/>
      <c r="X23" s="13"/>
      <c r="Y23" s="14"/>
      <c r="Z23" s="12"/>
      <c r="AA23" s="13"/>
      <c r="AB23" s="14"/>
      <c r="AC23" s="12"/>
      <c r="AD23" s="13"/>
      <c r="AE23" s="14"/>
      <c r="AF23" s="187"/>
      <c r="AG23" s="187"/>
      <c r="AH23" s="187"/>
      <c r="AI23" s="199"/>
    </row>
    <row r="24" spans="1:35" ht="12.75" customHeight="1">
      <c r="A24" s="235">
        <v>9</v>
      </c>
      <c r="B24" s="204" t="s">
        <v>654</v>
      </c>
      <c r="C24" s="206" t="s">
        <v>655</v>
      </c>
      <c r="D24" s="208" t="s">
        <v>656</v>
      </c>
      <c r="E24" s="188" t="s">
        <v>657</v>
      </c>
      <c r="F24" s="188" t="s">
        <v>463</v>
      </c>
      <c r="G24" s="188" t="s">
        <v>658</v>
      </c>
      <c r="H24" s="9" t="s">
        <v>372</v>
      </c>
      <c r="I24" s="10"/>
      <c r="J24" s="11"/>
      <c r="K24" s="9" t="s">
        <v>372</v>
      </c>
      <c r="L24" s="10"/>
      <c r="M24" s="11"/>
      <c r="N24" s="9" t="s">
        <v>250</v>
      </c>
      <c r="O24" s="10" t="s">
        <v>250</v>
      </c>
      <c r="P24" s="11" t="s">
        <v>372</v>
      </c>
      <c r="Q24" s="9" t="s">
        <v>250</v>
      </c>
      <c r="R24" s="10" t="s">
        <v>250</v>
      </c>
      <c r="S24" s="11" t="s">
        <v>250</v>
      </c>
      <c r="T24" s="9"/>
      <c r="U24" s="10"/>
      <c r="V24" s="11"/>
      <c r="W24" s="9"/>
      <c r="X24" s="10"/>
      <c r="Y24" s="11"/>
      <c r="Z24" s="9"/>
      <c r="AA24" s="10"/>
      <c r="AB24" s="11"/>
      <c r="AC24" s="9"/>
      <c r="AD24" s="10"/>
      <c r="AE24" s="11"/>
      <c r="AF24" s="190" t="s">
        <v>616</v>
      </c>
      <c r="AG24" s="190" t="s">
        <v>234</v>
      </c>
      <c r="AH24" s="190"/>
      <c r="AI24" s="198" t="s">
        <v>659</v>
      </c>
    </row>
    <row r="25" spans="1:35" ht="12" customHeight="1" thickBot="1">
      <c r="A25" s="236"/>
      <c r="B25" s="205"/>
      <c r="C25" s="207"/>
      <c r="D25" s="209"/>
      <c r="E25" s="189"/>
      <c r="F25" s="189"/>
      <c r="G25" s="189"/>
      <c r="H25" s="12"/>
      <c r="I25" s="13"/>
      <c r="J25" s="14"/>
      <c r="K25" s="12"/>
      <c r="L25" s="13"/>
      <c r="M25" s="14"/>
      <c r="N25" s="12"/>
      <c r="O25" s="13"/>
      <c r="P25" s="14"/>
      <c r="Q25" s="12"/>
      <c r="R25" s="13"/>
      <c r="S25" s="14"/>
      <c r="T25" s="12"/>
      <c r="U25" s="13"/>
      <c r="V25" s="14"/>
      <c r="W25" s="12"/>
      <c r="X25" s="13"/>
      <c r="Y25" s="14"/>
      <c r="Z25" s="12"/>
      <c r="AA25" s="13"/>
      <c r="AB25" s="14"/>
      <c r="AC25" s="12"/>
      <c r="AD25" s="13"/>
      <c r="AE25" s="14"/>
      <c r="AF25" s="187"/>
      <c r="AG25" s="187"/>
      <c r="AH25" s="187"/>
      <c r="AI25" s="199"/>
    </row>
    <row r="26" spans="1:35" ht="12.75" customHeight="1">
      <c r="A26" s="235">
        <v>10</v>
      </c>
      <c r="B26" s="204" t="s">
        <v>660</v>
      </c>
      <c r="C26" s="206" t="s">
        <v>643</v>
      </c>
      <c r="D26" s="208" t="s">
        <v>661</v>
      </c>
      <c r="E26" s="188" t="s">
        <v>179</v>
      </c>
      <c r="F26" s="188" t="s">
        <v>463</v>
      </c>
      <c r="G26" s="188" t="s">
        <v>432</v>
      </c>
      <c r="H26" s="9" t="s">
        <v>372</v>
      </c>
      <c r="I26" s="10"/>
      <c r="J26" s="11"/>
      <c r="K26" s="9" t="s">
        <v>250</v>
      </c>
      <c r="L26" s="10" t="s">
        <v>372</v>
      </c>
      <c r="M26" s="11"/>
      <c r="N26" s="9" t="s">
        <v>250</v>
      </c>
      <c r="O26" s="10" t="s">
        <v>250</v>
      </c>
      <c r="P26" s="11" t="s">
        <v>372</v>
      </c>
      <c r="Q26" s="9"/>
      <c r="R26" s="10"/>
      <c r="S26" s="11"/>
      <c r="T26" s="9"/>
      <c r="U26" s="10"/>
      <c r="V26" s="11"/>
      <c r="W26" s="9"/>
      <c r="X26" s="10"/>
      <c r="Y26" s="11"/>
      <c r="Z26" s="9"/>
      <c r="AA26" s="10"/>
      <c r="AB26" s="11"/>
      <c r="AC26" s="9"/>
      <c r="AD26" s="10"/>
      <c r="AE26" s="11"/>
      <c r="AF26" s="190" t="s">
        <v>616</v>
      </c>
      <c r="AG26" s="190" t="s">
        <v>234</v>
      </c>
      <c r="AH26" s="190"/>
      <c r="AI26" s="198" t="s">
        <v>515</v>
      </c>
    </row>
    <row r="27" spans="1:35" ht="12" customHeight="1" thickBot="1">
      <c r="A27" s="236"/>
      <c r="B27" s="205"/>
      <c r="C27" s="207"/>
      <c r="D27" s="209"/>
      <c r="E27" s="189"/>
      <c r="F27" s="189"/>
      <c r="G27" s="189"/>
      <c r="H27" s="12"/>
      <c r="I27" s="13"/>
      <c r="J27" s="14"/>
      <c r="K27" s="12"/>
      <c r="L27" s="13"/>
      <c r="M27" s="14"/>
      <c r="N27" s="12"/>
      <c r="O27" s="13"/>
      <c r="P27" s="14"/>
      <c r="Q27" s="12"/>
      <c r="R27" s="13"/>
      <c r="S27" s="14"/>
      <c r="T27" s="12"/>
      <c r="U27" s="13"/>
      <c r="V27" s="14"/>
      <c r="W27" s="12"/>
      <c r="X27" s="13"/>
      <c r="Y27" s="14"/>
      <c r="Z27" s="12"/>
      <c r="AA27" s="13"/>
      <c r="AB27" s="14"/>
      <c r="AC27" s="12"/>
      <c r="AD27" s="13"/>
      <c r="AE27" s="14"/>
      <c r="AF27" s="187"/>
      <c r="AG27" s="187"/>
      <c r="AH27" s="187"/>
      <c r="AI27" s="199"/>
    </row>
    <row r="28" spans="1:35" ht="12.75" customHeight="1">
      <c r="A28" s="235">
        <v>11</v>
      </c>
      <c r="B28" s="204" t="s">
        <v>662</v>
      </c>
      <c r="C28" s="206" t="s">
        <v>663</v>
      </c>
      <c r="D28" s="208" t="s">
        <v>664</v>
      </c>
      <c r="E28" s="188" t="s">
        <v>500</v>
      </c>
      <c r="F28" s="188" t="s">
        <v>501</v>
      </c>
      <c r="G28" s="188"/>
      <c r="H28" s="9" t="s">
        <v>372</v>
      </c>
      <c r="I28" s="10"/>
      <c r="J28" s="11"/>
      <c r="K28" s="9" t="s">
        <v>372</v>
      </c>
      <c r="L28" s="10"/>
      <c r="M28" s="11"/>
      <c r="N28" s="9" t="s">
        <v>250</v>
      </c>
      <c r="O28" s="10" t="s">
        <v>250</v>
      </c>
      <c r="P28" s="11" t="s">
        <v>250</v>
      </c>
      <c r="Q28" s="9"/>
      <c r="R28" s="10"/>
      <c r="S28" s="11"/>
      <c r="T28" s="9"/>
      <c r="U28" s="10"/>
      <c r="V28" s="11"/>
      <c r="W28" s="9"/>
      <c r="X28" s="10"/>
      <c r="Y28" s="11"/>
      <c r="Z28" s="9"/>
      <c r="AA28" s="10"/>
      <c r="AB28" s="11"/>
      <c r="AC28" s="9"/>
      <c r="AD28" s="10"/>
      <c r="AE28" s="11"/>
      <c r="AF28" s="190" t="s">
        <v>615</v>
      </c>
      <c r="AG28" s="190" t="s">
        <v>235</v>
      </c>
      <c r="AH28" s="190"/>
      <c r="AI28" s="198" t="s">
        <v>506</v>
      </c>
    </row>
    <row r="29" spans="1:35" ht="12" customHeight="1" thickBot="1">
      <c r="A29" s="236"/>
      <c r="B29" s="205"/>
      <c r="C29" s="207"/>
      <c r="D29" s="209"/>
      <c r="E29" s="189"/>
      <c r="F29" s="189"/>
      <c r="G29" s="189"/>
      <c r="H29" s="12"/>
      <c r="I29" s="13"/>
      <c r="J29" s="14"/>
      <c r="K29" s="12"/>
      <c r="L29" s="13"/>
      <c r="M29" s="14"/>
      <c r="N29" s="12"/>
      <c r="O29" s="13"/>
      <c r="P29" s="14"/>
      <c r="Q29" s="12"/>
      <c r="R29" s="13"/>
      <c r="S29" s="14"/>
      <c r="T29" s="12"/>
      <c r="U29" s="13"/>
      <c r="V29" s="14"/>
      <c r="W29" s="12"/>
      <c r="X29" s="13"/>
      <c r="Y29" s="14"/>
      <c r="Z29" s="12"/>
      <c r="AA29" s="13"/>
      <c r="AB29" s="14"/>
      <c r="AC29" s="12"/>
      <c r="AD29" s="13"/>
      <c r="AE29" s="14"/>
      <c r="AF29" s="187"/>
      <c r="AG29" s="187"/>
      <c r="AH29" s="187"/>
      <c r="AI29" s="199"/>
    </row>
    <row r="30" spans="1:35" ht="12.75" customHeight="1">
      <c r="A30" s="235"/>
      <c r="B30" s="204" t="s">
        <v>408</v>
      </c>
      <c r="C30" s="206" t="s">
        <v>666</v>
      </c>
      <c r="D30" s="208" t="s">
        <v>667</v>
      </c>
      <c r="E30" s="188" t="s">
        <v>668</v>
      </c>
      <c r="F30" s="188" t="s">
        <v>463</v>
      </c>
      <c r="G30" s="188" t="s">
        <v>432</v>
      </c>
      <c r="H30" s="9"/>
      <c r="I30" s="10"/>
      <c r="J30" s="11"/>
      <c r="K30" s="9"/>
      <c r="L30" s="10"/>
      <c r="M30" s="11"/>
      <c r="N30" s="9"/>
      <c r="O30" s="10"/>
      <c r="P30" s="11"/>
      <c r="Q30" s="9"/>
      <c r="R30" s="10"/>
      <c r="S30" s="11"/>
      <c r="T30" s="9"/>
      <c r="U30" s="10"/>
      <c r="V30" s="11"/>
      <c r="W30" s="9"/>
      <c r="X30" s="10"/>
      <c r="Y30" s="11"/>
      <c r="Z30" s="9"/>
      <c r="AA30" s="10"/>
      <c r="AB30" s="11"/>
      <c r="AC30" s="9"/>
      <c r="AD30" s="10"/>
      <c r="AE30" s="11"/>
      <c r="AF30" s="190" t="s">
        <v>288</v>
      </c>
      <c r="AG30" s="190"/>
      <c r="AH30" s="190"/>
      <c r="AI30" s="198" t="s">
        <v>669</v>
      </c>
    </row>
    <row r="31" spans="1:35" ht="12" customHeight="1" thickBot="1">
      <c r="A31" s="236"/>
      <c r="B31" s="205"/>
      <c r="C31" s="207"/>
      <c r="D31" s="209"/>
      <c r="E31" s="189"/>
      <c r="F31" s="189"/>
      <c r="G31" s="189"/>
      <c r="H31" s="12"/>
      <c r="I31" s="13"/>
      <c r="J31" s="14"/>
      <c r="K31" s="12"/>
      <c r="L31" s="13"/>
      <c r="M31" s="14"/>
      <c r="N31" s="12"/>
      <c r="O31" s="13"/>
      <c r="P31" s="14"/>
      <c r="Q31" s="12"/>
      <c r="R31" s="13"/>
      <c r="S31" s="14"/>
      <c r="T31" s="12"/>
      <c r="U31" s="13"/>
      <c r="V31" s="14"/>
      <c r="W31" s="12"/>
      <c r="X31" s="13"/>
      <c r="Y31" s="14"/>
      <c r="Z31" s="12"/>
      <c r="AA31" s="13"/>
      <c r="AB31" s="14"/>
      <c r="AC31" s="12"/>
      <c r="AD31" s="13"/>
      <c r="AE31" s="14"/>
      <c r="AF31" s="187"/>
      <c r="AG31" s="187"/>
      <c r="AH31" s="187"/>
      <c r="AI31" s="199"/>
    </row>
    <row r="32" spans="1:35" ht="12.75" customHeight="1">
      <c r="A32" s="235"/>
      <c r="B32" s="204" t="s">
        <v>492</v>
      </c>
      <c r="C32" s="206" t="s">
        <v>666</v>
      </c>
      <c r="D32" s="208" t="s">
        <v>670</v>
      </c>
      <c r="E32" s="188" t="s">
        <v>179</v>
      </c>
      <c r="F32" s="188"/>
      <c r="G32" s="188"/>
      <c r="H32" s="9"/>
      <c r="I32" s="10"/>
      <c r="J32" s="11"/>
      <c r="K32" s="9"/>
      <c r="L32" s="10"/>
      <c r="M32" s="11"/>
      <c r="N32" s="9"/>
      <c r="O32" s="10"/>
      <c r="P32" s="11"/>
      <c r="Q32" s="9"/>
      <c r="R32" s="10"/>
      <c r="S32" s="11"/>
      <c r="T32" s="9"/>
      <c r="U32" s="10"/>
      <c r="V32" s="11"/>
      <c r="W32" s="9"/>
      <c r="X32" s="10"/>
      <c r="Y32" s="11"/>
      <c r="Z32" s="9"/>
      <c r="AA32" s="10"/>
      <c r="AB32" s="11"/>
      <c r="AC32" s="9"/>
      <c r="AD32" s="10"/>
      <c r="AE32" s="11"/>
      <c r="AF32" s="190" t="s">
        <v>288</v>
      </c>
      <c r="AG32" s="190"/>
      <c r="AH32" s="190"/>
      <c r="AI32" s="198" t="s">
        <v>671</v>
      </c>
    </row>
    <row r="33" spans="1:35" ht="12" customHeight="1" thickBot="1">
      <c r="A33" s="236"/>
      <c r="B33" s="205"/>
      <c r="C33" s="207"/>
      <c r="D33" s="209"/>
      <c r="E33" s="189"/>
      <c r="F33" s="189"/>
      <c r="G33" s="189"/>
      <c r="H33" s="12"/>
      <c r="I33" s="13"/>
      <c r="J33" s="14"/>
      <c r="K33" s="12"/>
      <c r="L33" s="13"/>
      <c r="M33" s="14"/>
      <c r="N33" s="12"/>
      <c r="O33" s="13"/>
      <c r="P33" s="14"/>
      <c r="Q33" s="12"/>
      <c r="R33" s="13"/>
      <c r="S33" s="14"/>
      <c r="T33" s="12"/>
      <c r="U33" s="13"/>
      <c r="V33" s="14"/>
      <c r="W33" s="12"/>
      <c r="X33" s="13"/>
      <c r="Y33" s="14"/>
      <c r="Z33" s="12"/>
      <c r="AA33" s="13"/>
      <c r="AB33" s="14"/>
      <c r="AC33" s="12"/>
      <c r="AD33" s="13"/>
      <c r="AE33" s="14"/>
      <c r="AF33" s="187"/>
      <c r="AG33" s="187"/>
      <c r="AH33" s="187"/>
      <c r="AI33" s="199"/>
    </row>
    <row r="46" spans="8:35" ht="12.7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I46" s="5"/>
    </row>
    <row r="47" spans="8:35" ht="12.7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I47" s="5"/>
    </row>
    <row r="48" spans="8:35" ht="12.7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I48" s="5"/>
    </row>
    <row r="49" spans="8:35" ht="12.7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I49" s="5"/>
    </row>
    <row r="50" spans="8:35" ht="12.7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I50" s="5"/>
    </row>
    <row r="51" spans="8:35" ht="12.7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I51" s="5"/>
    </row>
    <row r="52" spans="8:35" ht="12.7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I52" s="5"/>
    </row>
    <row r="53" spans="8:35" ht="12.7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I53" s="5"/>
    </row>
    <row r="54" spans="8:35" ht="12.7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I54" s="5"/>
    </row>
    <row r="55" spans="8:35" ht="12.7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I55" s="5"/>
    </row>
    <row r="56" spans="8:35" ht="12.7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I56" s="5"/>
    </row>
    <row r="57" spans="8:35" ht="12.7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I57" s="5"/>
    </row>
    <row r="58" spans="8:35" ht="12.7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I58" s="5"/>
    </row>
    <row r="59" spans="8:35" ht="12.7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I59" s="5"/>
    </row>
    <row r="60" spans="8:35" ht="12.7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I60" s="5"/>
    </row>
    <row r="61" spans="8:35" ht="12.7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I61" s="5"/>
    </row>
  </sheetData>
  <mergeCells count="170">
    <mergeCell ref="AI32:AI33"/>
    <mergeCell ref="AI28:AI29"/>
    <mergeCell ref="AH30:AH31"/>
    <mergeCell ref="AI30:AI31"/>
    <mergeCell ref="AH32:AH33"/>
    <mergeCell ref="AG6:AG7"/>
    <mergeCell ref="AG8:AG9"/>
    <mergeCell ref="AG10:AG11"/>
    <mergeCell ref="AG12:AG13"/>
    <mergeCell ref="AF24:AF25"/>
    <mergeCell ref="AG14:AG15"/>
    <mergeCell ref="AG16:AG17"/>
    <mergeCell ref="AG18:AG19"/>
    <mergeCell ref="AG20:AG21"/>
    <mergeCell ref="AF22:AF23"/>
    <mergeCell ref="C32:C33"/>
    <mergeCell ref="D16:D17"/>
    <mergeCell ref="E16:E17"/>
    <mergeCell ref="B16:B17"/>
    <mergeCell ref="C16:C17"/>
    <mergeCell ref="E32:E33"/>
    <mergeCell ref="B32:B33"/>
    <mergeCell ref="D32:D33"/>
    <mergeCell ref="D30:D31"/>
    <mergeCell ref="D20:D21"/>
    <mergeCell ref="A12:A13"/>
    <mergeCell ref="A22:A23"/>
    <mergeCell ref="B22:B23"/>
    <mergeCell ref="C22:C23"/>
    <mergeCell ref="C14:C15"/>
    <mergeCell ref="A20:A21"/>
    <mergeCell ref="B20:B21"/>
    <mergeCell ref="C20:C21"/>
    <mergeCell ref="A14:A15"/>
    <mergeCell ref="AG22:AG23"/>
    <mergeCell ref="AH14:AH15"/>
    <mergeCell ref="E12:E13"/>
    <mergeCell ref="A8:A9"/>
    <mergeCell ref="AH10:AH11"/>
    <mergeCell ref="A10:A11"/>
    <mergeCell ref="B8:B9"/>
    <mergeCell ref="C8:C9"/>
    <mergeCell ref="D8:D9"/>
    <mergeCell ref="F10:F11"/>
    <mergeCell ref="G24:G25"/>
    <mergeCell ref="E8:E9"/>
    <mergeCell ref="F8:F9"/>
    <mergeCell ref="F16:F17"/>
    <mergeCell ref="A26:A27"/>
    <mergeCell ref="D28:D29"/>
    <mergeCell ref="E28:E29"/>
    <mergeCell ref="A30:A31"/>
    <mergeCell ref="B30:B31"/>
    <mergeCell ref="C30:C31"/>
    <mergeCell ref="B26:B27"/>
    <mergeCell ref="C26:C27"/>
    <mergeCell ref="A28:A29"/>
    <mergeCell ref="E30:E31"/>
    <mergeCell ref="B28:B29"/>
    <mergeCell ref="C28:C29"/>
    <mergeCell ref="F28:F29"/>
    <mergeCell ref="G28:G29"/>
    <mergeCell ref="AF28:AF29"/>
    <mergeCell ref="AH28:AH29"/>
    <mergeCell ref="AG26:AG27"/>
    <mergeCell ref="AG28:AG29"/>
    <mergeCell ref="F30:F31"/>
    <mergeCell ref="D14:D15"/>
    <mergeCell ref="E14:E15"/>
    <mergeCell ref="E22:E23"/>
    <mergeCell ref="F22:F23"/>
    <mergeCell ref="D26:D27"/>
    <mergeCell ref="E26:E27"/>
    <mergeCell ref="F26:F27"/>
    <mergeCell ref="F14:F15"/>
    <mergeCell ref="E18:E19"/>
    <mergeCell ref="F32:F33"/>
    <mergeCell ref="AF10:AF11"/>
    <mergeCell ref="AF14:AF15"/>
    <mergeCell ref="AF16:AF17"/>
    <mergeCell ref="G30:G31"/>
    <mergeCell ref="AF30:AF31"/>
    <mergeCell ref="F18:F19"/>
    <mergeCell ref="G32:G33"/>
    <mergeCell ref="AF32:AF33"/>
    <mergeCell ref="G26:G27"/>
    <mergeCell ref="AH12:AH13"/>
    <mergeCell ref="AF26:AF27"/>
    <mergeCell ref="AH26:AH27"/>
    <mergeCell ref="G18:G19"/>
    <mergeCell ref="AH20:AH21"/>
    <mergeCell ref="G22:G23"/>
    <mergeCell ref="G20:G21"/>
    <mergeCell ref="AH24:AH25"/>
    <mergeCell ref="AF20:AF21"/>
    <mergeCell ref="AG24:AG25"/>
    <mergeCell ref="AI18:AI19"/>
    <mergeCell ref="AI16:AI17"/>
    <mergeCell ref="AG30:AG31"/>
    <mergeCell ref="AG32:AG33"/>
    <mergeCell ref="AI26:AI27"/>
    <mergeCell ref="AI20:AI21"/>
    <mergeCell ref="AI24:AI25"/>
    <mergeCell ref="AH22:AH23"/>
    <mergeCell ref="AI22:AI23"/>
    <mergeCell ref="AH16:AH17"/>
    <mergeCell ref="AF18:AF19"/>
    <mergeCell ref="G14:G15"/>
    <mergeCell ref="G16:G17"/>
    <mergeCell ref="AH18:AH19"/>
    <mergeCell ref="AI14:AI15"/>
    <mergeCell ref="G8:G9"/>
    <mergeCell ref="AF8:AF9"/>
    <mergeCell ref="AI12:AI13"/>
    <mergeCell ref="G10:G11"/>
    <mergeCell ref="AH8:AH9"/>
    <mergeCell ref="AI8:AI9"/>
    <mergeCell ref="AI10:AI11"/>
    <mergeCell ref="G12:G13"/>
    <mergeCell ref="AF12:AF13"/>
    <mergeCell ref="A32:A33"/>
    <mergeCell ref="B10:B11"/>
    <mergeCell ref="C10:C11"/>
    <mergeCell ref="B12:B13"/>
    <mergeCell ref="C12:C13"/>
    <mergeCell ref="A16:A17"/>
    <mergeCell ref="A18:A19"/>
    <mergeCell ref="B18:B19"/>
    <mergeCell ref="C18:C19"/>
    <mergeCell ref="B14:B15"/>
    <mergeCell ref="A24:A25"/>
    <mergeCell ref="B24:B25"/>
    <mergeCell ref="C24:C25"/>
    <mergeCell ref="D24:D25"/>
    <mergeCell ref="E24:E25"/>
    <mergeCell ref="F24:F25"/>
    <mergeCell ref="D10:D11"/>
    <mergeCell ref="E10:E11"/>
    <mergeCell ref="F12:F13"/>
    <mergeCell ref="D18:D19"/>
    <mergeCell ref="D12:D13"/>
    <mergeCell ref="E20:E21"/>
    <mergeCell ref="F20:F21"/>
    <mergeCell ref="D22:D23"/>
    <mergeCell ref="AC7:AE7"/>
    <mergeCell ref="A6:A7"/>
    <mergeCell ref="B6:B7"/>
    <mergeCell ref="C6:C7"/>
    <mergeCell ref="D6:D7"/>
    <mergeCell ref="E6:E7"/>
    <mergeCell ref="F6:F7"/>
    <mergeCell ref="G6:G7"/>
    <mergeCell ref="N7:P7"/>
    <mergeCell ref="K6:M6"/>
    <mergeCell ref="N6:P6"/>
    <mergeCell ref="Q6:S6"/>
    <mergeCell ref="Z7:AB7"/>
    <mergeCell ref="Q7:S7"/>
    <mergeCell ref="T7:V7"/>
    <mergeCell ref="W7:Y7"/>
    <mergeCell ref="AF6:AF7"/>
    <mergeCell ref="AH6:AH7"/>
    <mergeCell ref="AI6:AI7"/>
    <mergeCell ref="H7:J7"/>
    <mergeCell ref="K7:M7"/>
    <mergeCell ref="T6:V6"/>
    <mergeCell ref="W6:Y6"/>
    <mergeCell ref="Z6:AB6"/>
    <mergeCell ref="AC6:AE6"/>
    <mergeCell ref="H6:J6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E39" sqref="E39"/>
    </sheetView>
  </sheetViews>
  <sheetFormatPr defaultColWidth="9.140625" defaultRowHeight="12.75"/>
  <cols>
    <col min="1" max="1" width="4.140625" style="4" customWidth="1"/>
    <col min="2" max="2" width="7.140625" style="5" customWidth="1"/>
    <col min="3" max="3" width="12.28125" style="5" customWidth="1"/>
    <col min="4" max="4" width="8.8515625" style="5" customWidth="1"/>
    <col min="5" max="5" width="6.8515625" style="5" customWidth="1"/>
    <col min="6" max="6" width="8.8515625" style="5" customWidth="1"/>
    <col min="7" max="7" width="9.28125" style="5" customWidth="1"/>
    <col min="8" max="31" width="1.7109375" style="4" customWidth="1"/>
    <col min="32" max="32" width="4.140625" style="5" customWidth="1"/>
    <col min="33" max="33" width="4.28125" style="5" customWidth="1"/>
    <col min="34" max="34" width="5.00390625" style="5" customWidth="1"/>
    <col min="35" max="35" width="20.7109375" style="15" customWidth="1"/>
    <col min="36" max="16384" width="9.140625" style="5" customWidth="1"/>
  </cols>
  <sheetData>
    <row r="1" spans="1:9" s="1" customFormat="1" ht="20.25">
      <c r="A1" s="20" t="s">
        <v>217</v>
      </c>
      <c r="D1" s="2"/>
      <c r="E1" s="2"/>
      <c r="F1" s="2"/>
      <c r="G1" s="2"/>
      <c r="I1" s="3"/>
    </row>
    <row r="2" spans="1:7" s="1" customFormat="1" ht="18.75">
      <c r="A2" s="22" t="s">
        <v>219</v>
      </c>
      <c r="D2" s="2"/>
      <c r="E2" s="2"/>
      <c r="F2" s="2"/>
      <c r="G2" s="2"/>
    </row>
    <row r="3" spans="1:35" s="1" customFormat="1" ht="15" customHeight="1">
      <c r="A3" s="17"/>
      <c r="D3" s="2"/>
      <c r="E3" s="2"/>
      <c r="F3" s="2"/>
      <c r="G3" s="2"/>
      <c r="AI3" s="18"/>
    </row>
    <row r="4" spans="2:35" ht="18.75">
      <c r="B4" s="21" t="s">
        <v>1749</v>
      </c>
      <c r="H4" s="16"/>
      <c r="AI4" s="19" t="s">
        <v>1785</v>
      </c>
    </row>
    <row r="5" spans="1:31" s="8" customFormat="1" ht="6" thickBot="1">
      <c r="A5" s="6"/>
      <c r="B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5" ht="13.5" thickBot="1">
      <c r="A6" s="231" t="s">
        <v>163</v>
      </c>
      <c r="B6" s="233" t="s">
        <v>164</v>
      </c>
      <c r="C6" s="216" t="s">
        <v>165</v>
      </c>
      <c r="D6" s="218" t="s">
        <v>166</v>
      </c>
      <c r="E6" s="218" t="s">
        <v>169</v>
      </c>
      <c r="F6" s="218" t="s">
        <v>175</v>
      </c>
      <c r="G6" s="224" t="s">
        <v>174</v>
      </c>
      <c r="H6" s="228" t="s">
        <v>1750</v>
      </c>
      <c r="I6" s="229"/>
      <c r="J6" s="230"/>
      <c r="K6" s="228" t="s">
        <v>1751</v>
      </c>
      <c r="L6" s="229"/>
      <c r="M6" s="230"/>
      <c r="N6" s="228" t="s">
        <v>1752</v>
      </c>
      <c r="O6" s="229"/>
      <c r="P6" s="230"/>
      <c r="Q6" s="228" t="s">
        <v>1753</v>
      </c>
      <c r="R6" s="229"/>
      <c r="S6" s="230"/>
      <c r="T6" s="228" t="s">
        <v>1754</v>
      </c>
      <c r="U6" s="229"/>
      <c r="V6" s="230"/>
      <c r="W6" s="228" t="s">
        <v>1755</v>
      </c>
      <c r="X6" s="229"/>
      <c r="Y6" s="230"/>
      <c r="Z6" s="228" t="s">
        <v>1756</v>
      </c>
      <c r="AA6" s="229"/>
      <c r="AB6" s="230"/>
      <c r="AC6" s="228" t="s">
        <v>1757</v>
      </c>
      <c r="AD6" s="229"/>
      <c r="AE6" s="230"/>
      <c r="AF6" s="226" t="s">
        <v>167</v>
      </c>
      <c r="AG6" s="226" t="s">
        <v>231</v>
      </c>
      <c r="AH6" s="226" t="s">
        <v>232</v>
      </c>
      <c r="AI6" s="226" t="s">
        <v>168</v>
      </c>
    </row>
    <row r="7" spans="1:35" ht="13.5" thickBot="1">
      <c r="A7" s="232"/>
      <c r="B7" s="234"/>
      <c r="C7" s="217"/>
      <c r="D7" s="219"/>
      <c r="E7" s="219"/>
      <c r="F7" s="219"/>
      <c r="G7" s="225"/>
      <c r="H7" s="228"/>
      <c r="I7" s="229"/>
      <c r="J7" s="230"/>
      <c r="K7" s="228"/>
      <c r="L7" s="229"/>
      <c r="M7" s="230"/>
      <c r="N7" s="228"/>
      <c r="O7" s="229"/>
      <c r="P7" s="230"/>
      <c r="Q7" s="228"/>
      <c r="R7" s="229"/>
      <c r="S7" s="230"/>
      <c r="T7" s="228"/>
      <c r="U7" s="229"/>
      <c r="V7" s="230"/>
      <c r="W7" s="228"/>
      <c r="X7" s="229"/>
      <c r="Y7" s="230"/>
      <c r="Z7" s="228"/>
      <c r="AA7" s="229"/>
      <c r="AB7" s="230"/>
      <c r="AC7" s="228"/>
      <c r="AD7" s="229"/>
      <c r="AE7" s="230"/>
      <c r="AF7" s="227"/>
      <c r="AG7" s="227"/>
      <c r="AH7" s="227"/>
      <c r="AI7" s="227"/>
    </row>
    <row r="8" spans="1:35" ht="12.75" customHeight="1">
      <c r="A8" s="235">
        <v>1</v>
      </c>
      <c r="B8" s="204" t="s">
        <v>695</v>
      </c>
      <c r="C8" s="206" t="s">
        <v>1758</v>
      </c>
      <c r="D8" s="208" t="s">
        <v>1759</v>
      </c>
      <c r="E8" s="188" t="s">
        <v>923</v>
      </c>
      <c r="F8" s="188" t="s">
        <v>193</v>
      </c>
      <c r="G8" s="188"/>
      <c r="H8" s="9"/>
      <c r="I8" s="10"/>
      <c r="J8" s="11"/>
      <c r="K8" s="9"/>
      <c r="L8" s="10"/>
      <c r="M8" s="11"/>
      <c r="N8" s="9" t="s">
        <v>372</v>
      </c>
      <c r="O8" s="10"/>
      <c r="P8" s="11"/>
      <c r="Q8" s="9" t="s">
        <v>250</v>
      </c>
      <c r="R8" s="10" t="s">
        <v>250</v>
      </c>
      <c r="S8" s="11" t="s">
        <v>372</v>
      </c>
      <c r="T8" s="9" t="s">
        <v>402</v>
      </c>
      <c r="U8" s="10"/>
      <c r="V8" s="11"/>
      <c r="W8" s="9" t="s">
        <v>372</v>
      </c>
      <c r="X8" s="10"/>
      <c r="Y8" s="11"/>
      <c r="Z8" s="9" t="s">
        <v>372</v>
      </c>
      <c r="AA8" s="10"/>
      <c r="AB8" s="11"/>
      <c r="AC8" s="9" t="s">
        <v>250</v>
      </c>
      <c r="AD8" s="10" t="s">
        <v>250</v>
      </c>
      <c r="AE8" s="11" t="s">
        <v>250</v>
      </c>
      <c r="AF8" s="190" t="s">
        <v>1756</v>
      </c>
      <c r="AG8" s="190" t="s">
        <v>233</v>
      </c>
      <c r="AH8" s="190" t="s">
        <v>1760</v>
      </c>
      <c r="AI8" s="198" t="s">
        <v>1761</v>
      </c>
    </row>
    <row r="9" spans="1:35" ht="12" customHeight="1" thickBot="1">
      <c r="A9" s="236"/>
      <c r="B9" s="205"/>
      <c r="C9" s="207"/>
      <c r="D9" s="209"/>
      <c r="E9" s="189"/>
      <c r="F9" s="189"/>
      <c r="G9" s="189"/>
      <c r="H9" s="12"/>
      <c r="I9" s="13"/>
      <c r="J9" s="14"/>
      <c r="K9" s="12"/>
      <c r="L9" s="13"/>
      <c r="M9" s="14"/>
      <c r="N9" s="12"/>
      <c r="O9" s="13"/>
      <c r="P9" s="14"/>
      <c r="Q9" s="12"/>
      <c r="R9" s="13"/>
      <c r="S9" s="14"/>
      <c r="T9" s="12"/>
      <c r="U9" s="13"/>
      <c r="V9" s="14"/>
      <c r="W9" s="12"/>
      <c r="X9" s="13"/>
      <c r="Y9" s="14"/>
      <c r="Z9" s="12"/>
      <c r="AA9" s="13"/>
      <c r="AB9" s="14"/>
      <c r="AC9" s="12"/>
      <c r="AD9" s="13"/>
      <c r="AE9" s="14"/>
      <c r="AF9" s="187"/>
      <c r="AG9" s="187"/>
      <c r="AH9" s="187"/>
      <c r="AI9" s="199"/>
    </row>
    <row r="10" spans="1:35" ht="12.75" customHeight="1">
      <c r="A10" s="235">
        <v>2</v>
      </c>
      <c r="B10" s="204" t="s">
        <v>1762</v>
      </c>
      <c r="C10" s="206" t="s">
        <v>1763</v>
      </c>
      <c r="D10" s="208" t="s">
        <v>1764</v>
      </c>
      <c r="E10" s="188" t="s">
        <v>192</v>
      </c>
      <c r="F10" s="188" t="s">
        <v>387</v>
      </c>
      <c r="G10" s="188" t="s">
        <v>397</v>
      </c>
      <c r="H10" s="9"/>
      <c r="I10" s="10"/>
      <c r="J10" s="11"/>
      <c r="K10" s="9" t="s">
        <v>372</v>
      </c>
      <c r="L10" s="10"/>
      <c r="M10" s="11"/>
      <c r="N10" s="9" t="s">
        <v>372</v>
      </c>
      <c r="O10" s="10"/>
      <c r="P10" s="11"/>
      <c r="Q10" s="9" t="s">
        <v>250</v>
      </c>
      <c r="R10" s="10" t="s">
        <v>250</v>
      </c>
      <c r="S10" s="11" t="s">
        <v>372</v>
      </c>
      <c r="T10" s="9" t="s">
        <v>250</v>
      </c>
      <c r="U10" s="10" t="s">
        <v>372</v>
      </c>
      <c r="V10" s="11"/>
      <c r="W10" s="9" t="s">
        <v>250</v>
      </c>
      <c r="X10" s="10" t="s">
        <v>250</v>
      </c>
      <c r="Y10" s="11" t="s">
        <v>372</v>
      </c>
      <c r="Z10" s="9" t="s">
        <v>250</v>
      </c>
      <c r="AA10" s="10" t="s">
        <v>250</v>
      </c>
      <c r="AB10" s="11" t="s">
        <v>250</v>
      </c>
      <c r="AC10" s="9"/>
      <c r="AD10" s="10"/>
      <c r="AE10" s="11"/>
      <c r="AF10" s="190" t="s">
        <v>1755</v>
      </c>
      <c r="AG10" s="190" t="s">
        <v>233</v>
      </c>
      <c r="AH10" s="190" t="s">
        <v>1765</v>
      </c>
      <c r="AI10" s="198" t="s">
        <v>1766</v>
      </c>
    </row>
    <row r="11" spans="1:35" ht="12" customHeight="1" thickBot="1">
      <c r="A11" s="236"/>
      <c r="B11" s="205"/>
      <c r="C11" s="207"/>
      <c r="D11" s="209"/>
      <c r="E11" s="189"/>
      <c r="F11" s="189"/>
      <c r="G11" s="189"/>
      <c r="H11" s="12"/>
      <c r="I11" s="13"/>
      <c r="J11" s="14"/>
      <c r="K11" s="12"/>
      <c r="L11" s="13"/>
      <c r="M11" s="14"/>
      <c r="N11" s="12"/>
      <c r="O11" s="13"/>
      <c r="P11" s="14"/>
      <c r="Q11" s="12"/>
      <c r="R11" s="13"/>
      <c r="S11" s="14"/>
      <c r="T11" s="12"/>
      <c r="U11" s="13"/>
      <c r="V11" s="14"/>
      <c r="W11" s="12"/>
      <c r="X11" s="13"/>
      <c r="Y11" s="14"/>
      <c r="Z11" s="12"/>
      <c r="AA11" s="13"/>
      <c r="AB11" s="14"/>
      <c r="AC11" s="12"/>
      <c r="AD11" s="13"/>
      <c r="AE11" s="14"/>
      <c r="AF11" s="187"/>
      <c r="AG11" s="187"/>
      <c r="AH11" s="187"/>
      <c r="AI11" s="199"/>
    </row>
    <row r="12" spans="1:35" ht="12.75" customHeight="1">
      <c r="A12" s="235">
        <v>3</v>
      </c>
      <c r="B12" s="204" t="s">
        <v>1767</v>
      </c>
      <c r="C12" s="206" t="s">
        <v>1768</v>
      </c>
      <c r="D12" s="208" t="s">
        <v>1769</v>
      </c>
      <c r="E12" s="188" t="s">
        <v>192</v>
      </c>
      <c r="F12" s="188" t="s">
        <v>387</v>
      </c>
      <c r="G12" s="188" t="s">
        <v>397</v>
      </c>
      <c r="H12" s="9"/>
      <c r="I12" s="10"/>
      <c r="J12" s="11"/>
      <c r="K12" s="9" t="s">
        <v>372</v>
      </c>
      <c r="L12" s="10"/>
      <c r="M12" s="11"/>
      <c r="N12" s="9" t="s">
        <v>372</v>
      </c>
      <c r="O12" s="10"/>
      <c r="P12" s="11"/>
      <c r="Q12" s="9" t="s">
        <v>250</v>
      </c>
      <c r="R12" s="10" t="s">
        <v>372</v>
      </c>
      <c r="S12" s="11"/>
      <c r="T12" s="9" t="s">
        <v>250</v>
      </c>
      <c r="U12" s="10" t="s">
        <v>372</v>
      </c>
      <c r="V12" s="11"/>
      <c r="W12" s="9" t="s">
        <v>250</v>
      </c>
      <c r="X12" s="10" t="s">
        <v>250</v>
      </c>
      <c r="Y12" s="11" t="s">
        <v>250</v>
      </c>
      <c r="Z12" s="9"/>
      <c r="AA12" s="10"/>
      <c r="AB12" s="11"/>
      <c r="AC12" s="9"/>
      <c r="AD12" s="10"/>
      <c r="AE12" s="11"/>
      <c r="AF12" s="190" t="s">
        <v>1754</v>
      </c>
      <c r="AG12" s="190" t="s">
        <v>234</v>
      </c>
      <c r="AH12" s="190" t="s">
        <v>1770</v>
      </c>
      <c r="AI12" s="198" t="s">
        <v>1766</v>
      </c>
    </row>
    <row r="13" spans="1:35" ht="12" customHeight="1" thickBot="1">
      <c r="A13" s="236"/>
      <c r="B13" s="205"/>
      <c r="C13" s="207"/>
      <c r="D13" s="209"/>
      <c r="E13" s="189"/>
      <c r="F13" s="189"/>
      <c r="G13" s="189"/>
      <c r="H13" s="12"/>
      <c r="I13" s="13"/>
      <c r="J13" s="14"/>
      <c r="K13" s="12"/>
      <c r="L13" s="13"/>
      <c r="M13" s="14"/>
      <c r="N13" s="12"/>
      <c r="O13" s="13"/>
      <c r="P13" s="14"/>
      <c r="Q13" s="12"/>
      <c r="R13" s="13"/>
      <c r="S13" s="14"/>
      <c r="T13" s="12"/>
      <c r="U13" s="13"/>
      <c r="V13" s="14"/>
      <c r="W13" s="12"/>
      <c r="X13" s="13"/>
      <c r="Y13" s="14"/>
      <c r="Z13" s="12"/>
      <c r="AA13" s="13"/>
      <c r="AB13" s="14"/>
      <c r="AC13" s="12"/>
      <c r="AD13" s="13"/>
      <c r="AE13" s="14"/>
      <c r="AF13" s="187"/>
      <c r="AG13" s="187"/>
      <c r="AH13" s="187"/>
      <c r="AI13" s="199"/>
    </row>
    <row r="14" spans="1:35" ht="12.75" customHeight="1">
      <c r="A14" s="235">
        <v>4</v>
      </c>
      <c r="B14" s="204" t="s">
        <v>1073</v>
      </c>
      <c r="C14" s="206" t="s">
        <v>1771</v>
      </c>
      <c r="D14" s="208" t="s">
        <v>1772</v>
      </c>
      <c r="E14" s="188" t="s">
        <v>923</v>
      </c>
      <c r="F14" s="188" t="s">
        <v>193</v>
      </c>
      <c r="G14" s="188"/>
      <c r="H14" s="9" t="s">
        <v>372</v>
      </c>
      <c r="I14" s="10"/>
      <c r="J14" s="11"/>
      <c r="K14" s="9" t="s">
        <v>372</v>
      </c>
      <c r="L14" s="10"/>
      <c r="M14" s="11"/>
      <c r="N14" s="9" t="s">
        <v>250</v>
      </c>
      <c r="O14" s="10" t="s">
        <v>250</v>
      </c>
      <c r="P14" s="11" t="s">
        <v>250</v>
      </c>
      <c r="Q14" s="9"/>
      <c r="R14" s="10"/>
      <c r="S14" s="11"/>
      <c r="T14" s="9"/>
      <c r="U14" s="10"/>
      <c r="V14" s="11"/>
      <c r="W14" s="9"/>
      <c r="X14" s="10"/>
      <c r="Y14" s="11"/>
      <c r="Z14" s="9"/>
      <c r="AA14" s="10"/>
      <c r="AB14" s="11"/>
      <c r="AC14" s="9"/>
      <c r="AD14" s="10"/>
      <c r="AE14" s="11"/>
      <c r="AF14" s="190" t="s">
        <v>1751</v>
      </c>
      <c r="AG14" s="190" t="s">
        <v>235</v>
      </c>
      <c r="AH14" s="190" t="s">
        <v>1773</v>
      </c>
      <c r="AI14" s="198" t="s">
        <v>1761</v>
      </c>
    </row>
    <row r="15" spans="1:35" ht="12" customHeight="1" thickBot="1">
      <c r="A15" s="236"/>
      <c r="B15" s="205"/>
      <c r="C15" s="207"/>
      <c r="D15" s="209"/>
      <c r="E15" s="189"/>
      <c r="F15" s="189"/>
      <c r="G15" s="189"/>
      <c r="H15" s="12"/>
      <c r="I15" s="13"/>
      <c r="J15" s="14"/>
      <c r="K15" s="12"/>
      <c r="L15" s="13"/>
      <c r="M15" s="14"/>
      <c r="N15" s="12"/>
      <c r="O15" s="13"/>
      <c r="P15" s="14"/>
      <c r="Q15" s="12"/>
      <c r="R15" s="13"/>
      <c r="S15" s="14"/>
      <c r="T15" s="12"/>
      <c r="U15" s="13"/>
      <c r="V15" s="14"/>
      <c r="W15" s="12"/>
      <c r="X15" s="13"/>
      <c r="Y15" s="14"/>
      <c r="Z15" s="12"/>
      <c r="AA15" s="13"/>
      <c r="AB15" s="14"/>
      <c r="AC15" s="12"/>
      <c r="AD15" s="13"/>
      <c r="AE15" s="14"/>
      <c r="AF15" s="187"/>
      <c r="AG15" s="187"/>
      <c r="AH15" s="187"/>
      <c r="AI15" s="199"/>
    </row>
    <row r="16" spans="1:35" ht="12.75" customHeight="1">
      <c r="A16" s="235"/>
      <c r="B16" s="204" t="s">
        <v>539</v>
      </c>
      <c r="C16" s="206" t="s">
        <v>1365</v>
      </c>
      <c r="D16" s="208" t="s">
        <v>1774</v>
      </c>
      <c r="E16" s="188" t="s">
        <v>923</v>
      </c>
      <c r="F16" s="188"/>
      <c r="G16" s="188"/>
      <c r="H16" s="9" t="s">
        <v>250</v>
      </c>
      <c r="I16" s="10" t="s">
        <v>250</v>
      </c>
      <c r="J16" s="11" t="s">
        <v>250</v>
      </c>
      <c r="K16" s="9"/>
      <c r="L16" s="10"/>
      <c r="M16" s="11"/>
      <c r="N16" s="9"/>
      <c r="O16" s="10"/>
      <c r="P16" s="11"/>
      <c r="Q16" s="9"/>
      <c r="R16" s="10"/>
      <c r="S16" s="11"/>
      <c r="T16" s="9"/>
      <c r="U16" s="10"/>
      <c r="V16" s="11"/>
      <c r="W16" s="9"/>
      <c r="X16" s="10"/>
      <c r="Y16" s="11"/>
      <c r="Z16" s="9"/>
      <c r="AA16" s="10"/>
      <c r="AB16" s="11"/>
      <c r="AC16" s="9"/>
      <c r="AD16" s="10"/>
      <c r="AE16" s="11"/>
      <c r="AF16" s="190" t="s">
        <v>545</v>
      </c>
      <c r="AG16" s="190"/>
      <c r="AH16" s="190"/>
      <c r="AI16" s="198" t="s">
        <v>1761</v>
      </c>
    </row>
    <row r="17" spans="1:35" ht="12" customHeight="1" thickBot="1">
      <c r="A17" s="236"/>
      <c r="B17" s="205"/>
      <c r="C17" s="207"/>
      <c r="D17" s="209"/>
      <c r="E17" s="189"/>
      <c r="F17" s="189"/>
      <c r="G17" s="189"/>
      <c r="H17" s="12"/>
      <c r="I17" s="13"/>
      <c r="J17" s="14"/>
      <c r="K17" s="12"/>
      <c r="L17" s="13"/>
      <c r="M17" s="14"/>
      <c r="N17" s="12"/>
      <c r="O17" s="13"/>
      <c r="P17" s="14"/>
      <c r="Q17" s="12"/>
      <c r="R17" s="13"/>
      <c r="S17" s="14"/>
      <c r="T17" s="12"/>
      <c r="U17" s="13"/>
      <c r="V17" s="14"/>
      <c r="W17" s="12"/>
      <c r="X17" s="13"/>
      <c r="Y17" s="14"/>
      <c r="Z17" s="12"/>
      <c r="AA17" s="13"/>
      <c r="AB17" s="14"/>
      <c r="AC17" s="12"/>
      <c r="AD17" s="13"/>
      <c r="AE17" s="14"/>
      <c r="AF17" s="187"/>
      <c r="AG17" s="187"/>
      <c r="AH17" s="187"/>
      <c r="AI17" s="199"/>
    </row>
    <row r="18" spans="1:35" ht="12.75" customHeight="1">
      <c r="A18" s="235"/>
      <c r="B18" s="204" t="s">
        <v>784</v>
      </c>
      <c r="C18" s="206" t="s">
        <v>1775</v>
      </c>
      <c r="D18" s="208" t="s">
        <v>1776</v>
      </c>
      <c r="E18" s="188" t="s">
        <v>192</v>
      </c>
      <c r="F18" s="188"/>
      <c r="G18" s="188" t="s">
        <v>194</v>
      </c>
      <c r="H18" s="9" t="s">
        <v>250</v>
      </c>
      <c r="I18" s="10" t="s">
        <v>250</v>
      </c>
      <c r="J18" s="11" t="s">
        <v>250</v>
      </c>
      <c r="K18" s="9"/>
      <c r="L18" s="10"/>
      <c r="M18" s="11"/>
      <c r="N18" s="9"/>
      <c r="O18" s="10"/>
      <c r="P18" s="11"/>
      <c r="Q18" s="9"/>
      <c r="R18" s="10"/>
      <c r="S18" s="11"/>
      <c r="T18" s="9"/>
      <c r="U18" s="10"/>
      <c r="V18" s="11"/>
      <c r="W18" s="9"/>
      <c r="X18" s="10"/>
      <c r="Y18" s="11"/>
      <c r="Z18" s="9"/>
      <c r="AA18" s="10"/>
      <c r="AB18" s="11"/>
      <c r="AC18" s="9"/>
      <c r="AD18" s="10"/>
      <c r="AE18" s="11"/>
      <c r="AF18" s="190" t="s">
        <v>545</v>
      </c>
      <c r="AG18" s="190"/>
      <c r="AH18" s="190"/>
      <c r="AI18" s="198" t="s">
        <v>1777</v>
      </c>
    </row>
    <row r="19" spans="1:35" ht="12" customHeight="1" thickBot="1">
      <c r="A19" s="236"/>
      <c r="B19" s="205"/>
      <c r="C19" s="207"/>
      <c r="D19" s="209"/>
      <c r="E19" s="189"/>
      <c r="F19" s="189"/>
      <c r="G19" s="189"/>
      <c r="H19" s="12"/>
      <c r="I19" s="13"/>
      <c r="J19" s="14"/>
      <c r="K19" s="12"/>
      <c r="L19" s="13"/>
      <c r="M19" s="14"/>
      <c r="N19" s="12"/>
      <c r="O19" s="13"/>
      <c r="P19" s="14"/>
      <c r="Q19" s="12"/>
      <c r="R19" s="13"/>
      <c r="S19" s="14"/>
      <c r="T19" s="12"/>
      <c r="U19" s="13"/>
      <c r="V19" s="14"/>
      <c r="W19" s="12"/>
      <c r="X19" s="13"/>
      <c r="Y19" s="14"/>
      <c r="Z19" s="12"/>
      <c r="AA19" s="13"/>
      <c r="AB19" s="14"/>
      <c r="AC19" s="12"/>
      <c r="AD19" s="13"/>
      <c r="AE19" s="14"/>
      <c r="AF19" s="187"/>
      <c r="AG19" s="187"/>
      <c r="AH19" s="187"/>
      <c r="AI19" s="199"/>
    </row>
    <row r="20" spans="1:35" ht="12.75" customHeight="1">
      <c r="A20" s="235"/>
      <c r="B20" s="204" t="s">
        <v>1778</v>
      </c>
      <c r="C20" s="206" t="s">
        <v>1779</v>
      </c>
      <c r="D20" s="208" t="s">
        <v>1780</v>
      </c>
      <c r="E20" s="188" t="s">
        <v>923</v>
      </c>
      <c r="F20" s="188" t="s">
        <v>193</v>
      </c>
      <c r="G20" s="188"/>
      <c r="H20" s="9"/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1"/>
      <c r="T20" s="9"/>
      <c r="U20" s="10"/>
      <c r="V20" s="11"/>
      <c r="W20" s="9"/>
      <c r="X20" s="10"/>
      <c r="Y20" s="11"/>
      <c r="Z20" s="9"/>
      <c r="AA20" s="10"/>
      <c r="AB20" s="11"/>
      <c r="AC20" s="9"/>
      <c r="AD20" s="10"/>
      <c r="AE20" s="11"/>
      <c r="AF20" s="190" t="s">
        <v>288</v>
      </c>
      <c r="AG20" s="190"/>
      <c r="AH20" s="190"/>
      <c r="AI20" s="198" t="s">
        <v>1781</v>
      </c>
    </row>
    <row r="21" spans="1:35" ht="12" customHeight="1" thickBot="1">
      <c r="A21" s="236"/>
      <c r="B21" s="205"/>
      <c r="C21" s="207"/>
      <c r="D21" s="209"/>
      <c r="E21" s="189"/>
      <c r="F21" s="189"/>
      <c r="G21" s="189"/>
      <c r="H21" s="12"/>
      <c r="I21" s="13"/>
      <c r="J21" s="14"/>
      <c r="K21" s="12"/>
      <c r="L21" s="13"/>
      <c r="M21" s="14"/>
      <c r="N21" s="12"/>
      <c r="O21" s="13"/>
      <c r="P21" s="14"/>
      <c r="Q21" s="12"/>
      <c r="R21" s="13"/>
      <c r="S21" s="14"/>
      <c r="T21" s="12"/>
      <c r="U21" s="13"/>
      <c r="V21" s="14"/>
      <c r="W21" s="12"/>
      <c r="X21" s="13"/>
      <c r="Y21" s="14"/>
      <c r="Z21" s="12"/>
      <c r="AA21" s="13"/>
      <c r="AB21" s="14"/>
      <c r="AC21" s="12"/>
      <c r="AD21" s="13"/>
      <c r="AE21" s="14"/>
      <c r="AF21" s="187"/>
      <c r="AG21" s="187"/>
      <c r="AH21" s="187"/>
      <c r="AI21" s="199"/>
    </row>
    <row r="22" spans="1:35" ht="12.75" customHeight="1">
      <c r="A22" s="235"/>
      <c r="B22" s="204" t="s">
        <v>1782</v>
      </c>
      <c r="C22" s="206" t="s">
        <v>1783</v>
      </c>
      <c r="D22" s="208" t="s">
        <v>1784</v>
      </c>
      <c r="E22" s="188" t="s">
        <v>780</v>
      </c>
      <c r="F22" s="188" t="s">
        <v>193</v>
      </c>
      <c r="G22" s="188"/>
      <c r="H22" s="9"/>
      <c r="I22" s="10"/>
      <c r="J22" s="11"/>
      <c r="K22" s="9"/>
      <c r="L22" s="10"/>
      <c r="M22" s="11"/>
      <c r="N22" s="9"/>
      <c r="O22" s="10"/>
      <c r="P22" s="11"/>
      <c r="Q22" s="9"/>
      <c r="R22" s="10"/>
      <c r="S22" s="11"/>
      <c r="T22" s="9"/>
      <c r="U22" s="10"/>
      <c r="V22" s="11"/>
      <c r="W22" s="9"/>
      <c r="X22" s="10"/>
      <c r="Y22" s="11"/>
      <c r="Z22" s="9"/>
      <c r="AA22" s="10"/>
      <c r="AB22" s="11"/>
      <c r="AC22" s="9"/>
      <c r="AD22" s="10"/>
      <c r="AE22" s="11"/>
      <c r="AF22" s="190" t="s">
        <v>288</v>
      </c>
      <c r="AG22" s="190"/>
      <c r="AH22" s="190"/>
      <c r="AI22" s="198" t="s">
        <v>1781</v>
      </c>
    </row>
    <row r="23" spans="1:35" ht="12" customHeight="1" thickBot="1">
      <c r="A23" s="236"/>
      <c r="B23" s="205"/>
      <c r="C23" s="207"/>
      <c r="D23" s="209"/>
      <c r="E23" s="189"/>
      <c r="F23" s="189"/>
      <c r="G23" s="189"/>
      <c r="H23" s="12"/>
      <c r="I23" s="13"/>
      <c r="J23" s="14"/>
      <c r="K23" s="12"/>
      <c r="L23" s="13"/>
      <c r="M23" s="14"/>
      <c r="N23" s="12"/>
      <c r="O23" s="13"/>
      <c r="P23" s="14"/>
      <c r="Q23" s="12"/>
      <c r="R23" s="13"/>
      <c r="S23" s="14"/>
      <c r="T23" s="12"/>
      <c r="U23" s="13"/>
      <c r="V23" s="14"/>
      <c r="W23" s="12"/>
      <c r="X23" s="13"/>
      <c r="Y23" s="14"/>
      <c r="Z23" s="12"/>
      <c r="AA23" s="13"/>
      <c r="AB23" s="14"/>
      <c r="AC23" s="12"/>
      <c r="AD23" s="13"/>
      <c r="AE23" s="14"/>
      <c r="AF23" s="187"/>
      <c r="AG23" s="187"/>
      <c r="AH23" s="187"/>
      <c r="AI23" s="199"/>
    </row>
    <row r="24" spans="8:35" ht="12.7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I24" s="5"/>
    </row>
    <row r="25" spans="8:35" ht="12.75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I25" s="5"/>
    </row>
  </sheetData>
  <mergeCells count="115">
    <mergeCell ref="AH18:AH19"/>
    <mergeCell ref="AI18:AI19"/>
    <mergeCell ref="E18:E19"/>
    <mergeCell ref="F18:F19"/>
    <mergeCell ref="G18:G19"/>
    <mergeCell ref="AF18:AF19"/>
    <mergeCell ref="A18:A19"/>
    <mergeCell ref="B18:B19"/>
    <mergeCell ref="C18:C19"/>
    <mergeCell ref="D18:D19"/>
    <mergeCell ref="AC7:AE7"/>
    <mergeCell ref="A6:A7"/>
    <mergeCell ref="B6:B7"/>
    <mergeCell ref="C6:C7"/>
    <mergeCell ref="D6:D7"/>
    <mergeCell ref="E6:E7"/>
    <mergeCell ref="F6:F7"/>
    <mergeCell ref="G6:G7"/>
    <mergeCell ref="N7:P7"/>
    <mergeCell ref="AH6:AH7"/>
    <mergeCell ref="AI6:AI7"/>
    <mergeCell ref="H7:J7"/>
    <mergeCell ref="K7:M7"/>
    <mergeCell ref="T6:V6"/>
    <mergeCell ref="W6:Y6"/>
    <mergeCell ref="Z6:AB6"/>
    <mergeCell ref="AC6:AE6"/>
    <mergeCell ref="H6:J6"/>
    <mergeCell ref="K6:M6"/>
    <mergeCell ref="A10:A11"/>
    <mergeCell ref="B10:B11"/>
    <mergeCell ref="C10:C11"/>
    <mergeCell ref="AF6:AF7"/>
    <mergeCell ref="N6:P6"/>
    <mergeCell ref="Q6:S6"/>
    <mergeCell ref="Z7:AB7"/>
    <mergeCell ref="Q7:S7"/>
    <mergeCell ref="T7:V7"/>
    <mergeCell ref="W7:Y7"/>
    <mergeCell ref="D10:D11"/>
    <mergeCell ref="E10:E11"/>
    <mergeCell ref="F10:F11"/>
    <mergeCell ref="G10:G11"/>
    <mergeCell ref="AF8:AF9"/>
    <mergeCell ref="AH8:AH9"/>
    <mergeCell ref="AI8:AI9"/>
    <mergeCell ref="AF10:AF11"/>
    <mergeCell ref="AH10:AH11"/>
    <mergeCell ref="AI10:AI11"/>
    <mergeCell ref="A20:A21"/>
    <mergeCell ref="B20:B21"/>
    <mergeCell ref="C20:C21"/>
    <mergeCell ref="G8:G9"/>
    <mergeCell ref="A8:A9"/>
    <mergeCell ref="B8:B9"/>
    <mergeCell ref="C8:C9"/>
    <mergeCell ref="D8:D9"/>
    <mergeCell ref="E8:E9"/>
    <mergeCell ref="F8:F9"/>
    <mergeCell ref="D20:D21"/>
    <mergeCell ref="E20:E21"/>
    <mergeCell ref="F20:F21"/>
    <mergeCell ref="G20:G21"/>
    <mergeCell ref="AF12:AF13"/>
    <mergeCell ref="AH12:AH13"/>
    <mergeCell ref="AI12:AI13"/>
    <mergeCell ref="AG12:AG13"/>
    <mergeCell ref="A22:A23"/>
    <mergeCell ref="B22:B23"/>
    <mergeCell ref="C22:C23"/>
    <mergeCell ref="G12:G13"/>
    <mergeCell ref="A12:A13"/>
    <mergeCell ref="B12:B13"/>
    <mergeCell ref="C12:C13"/>
    <mergeCell ref="D12:D13"/>
    <mergeCell ref="E12:E13"/>
    <mergeCell ref="F12:F13"/>
    <mergeCell ref="D22:D23"/>
    <mergeCell ref="E22:E23"/>
    <mergeCell ref="F22:F23"/>
    <mergeCell ref="G22:G23"/>
    <mergeCell ref="AF16:AF17"/>
    <mergeCell ref="AH16:AH17"/>
    <mergeCell ref="AI16:AI17"/>
    <mergeCell ref="AF22:AF23"/>
    <mergeCell ref="AH22:AH23"/>
    <mergeCell ref="AI22:AI23"/>
    <mergeCell ref="AF20:AF21"/>
    <mergeCell ref="AH20:AH21"/>
    <mergeCell ref="AI20:AI21"/>
    <mergeCell ref="AG18:AG19"/>
    <mergeCell ref="A14:A15"/>
    <mergeCell ref="B14:B15"/>
    <mergeCell ref="C14:C15"/>
    <mergeCell ref="G16:G17"/>
    <mergeCell ref="A16:A17"/>
    <mergeCell ref="B16:B17"/>
    <mergeCell ref="C16:C17"/>
    <mergeCell ref="D16:D17"/>
    <mergeCell ref="E16:E17"/>
    <mergeCell ref="F16:F17"/>
    <mergeCell ref="AF14:AF15"/>
    <mergeCell ref="AH14:AH15"/>
    <mergeCell ref="AI14:AI15"/>
    <mergeCell ref="D14:D15"/>
    <mergeCell ref="E14:E15"/>
    <mergeCell ref="F14:F15"/>
    <mergeCell ref="G14:G15"/>
    <mergeCell ref="AG22:AG23"/>
    <mergeCell ref="AG16:AG17"/>
    <mergeCell ref="AG14:AG15"/>
    <mergeCell ref="AG6:AG7"/>
    <mergeCell ref="AG10:AG11"/>
    <mergeCell ref="AG8:AG9"/>
    <mergeCell ref="AG20:AG21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40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4" customWidth="1"/>
    <col min="2" max="2" width="9.28125" style="5" customWidth="1"/>
    <col min="3" max="3" width="11.00390625" style="5" customWidth="1"/>
    <col min="4" max="4" width="9.00390625" style="5" customWidth="1"/>
    <col min="5" max="5" width="7.28125" style="5" bestFit="1" customWidth="1"/>
    <col min="6" max="6" width="9.7109375" style="5" customWidth="1"/>
    <col min="7" max="7" width="10.8515625" style="5" customWidth="1"/>
    <col min="8" max="31" width="1.7109375" style="4" customWidth="1"/>
    <col min="32" max="33" width="4.57421875" style="5" customWidth="1"/>
    <col min="34" max="34" width="5.00390625" style="5" bestFit="1" customWidth="1"/>
    <col min="35" max="35" width="19.8515625" style="15" customWidth="1"/>
    <col min="36" max="16384" width="9.140625" style="5" customWidth="1"/>
  </cols>
  <sheetData>
    <row r="1" spans="1:9" s="1" customFormat="1" ht="20.25">
      <c r="A1" s="20" t="s">
        <v>217</v>
      </c>
      <c r="D1" s="2"/>
      <c r="E1" s="2"/>
      <c r="F1" s="2"/>
      <c r="G1" s="2"/>
      <c r="I1" s="3"/>
    </row>
    <row r="2" spans="1:7" s="1" customFormat="1" ht="18.75">
      <c r="A2" s="22" t="s">
        <v>219</v>
      </c>
      <c r="D2" s="2"/>
      <c r="E2" s="2"/>
      <c r="F2" s="2"/>
      <c r="G2" s="2"/>
    </row>
    <row r="3" spans="1:35" s="1" customFormat="1" ht="15" customHeight="1">
      <c r="A3" s="17"/>
      <c r="D3" s="2"/>
      <c r="E3" s="2"/>
      <c r="F3" s="2"/>
      <c r="G3" s="2"/>
      <c r="AI3" s="18"/>
    </row>
    <row r="4" spans="2:35" ht="18.75">
      <c r="B4" s="21" t="s">
        <v>101</v>
      </c>
      <c r="H4" s="16"/>
      <c r="AI4" s="19" t="s">
        <v>1785</v>
      </c>
    </row>
    <row r="5" spans="1:31" s="8" customFormat="1" ht="6" thickBot="1">
      <c r="A5" s="6"/>
      <c r="B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5" ht="13.5" thickBot="1">
      <c r="A6" s="231" t="s">
        <v>163</v>
      </c>
      <c r="B6" s="214" t="s">
        <v>164</v>
      </c>
      <c r="C6" s="216" t="s">
        <v>165</v>
      </c>
      <c r="D6" s="218" t="s">
        <v>166</v>
      </c>
      <c r="E6" s="218" t="s">
        <v>169</v>
      </c>
      <c r="F6" s="218" t="s">
        <v>175</v>
      </c>
      <c r="G6" s="224" t="s">
        <v>174</v>
      </c>
      <c r="H6" s="228" t="s">
        <v>102</v>
      </c>
      <c r="I6" s="229"/>
      <c r="J6" s="230"/>
      <c r="K6" s="228" t="s">
        <v>103</v>
      </c>
      <c r="L6" s="229"/>
      <c r="M6" s="230"/>
      <c r="N6" s="228" t="s">
        <v>104</v>
      </c>
      <c r="O6" s="229"/>
      <c r="P6" s="230"/>
      <c r="Q6" s="228" t="s">
        <v>105</v>
      </c>
      <c r="R6" s="229"/>
      <c r="S6" s="230"/>
      <c r="T6" s="228" t="s">
        <v>106</v>
      </c>
      <c r="U6" s="229"/>
      <c r="V6" s="230"/>
      <c r="W6" s="228" t="s">
        <v>107</v>
      </c>
      <c r="X6" s="229"/>
      <c r="Y6" s="230"/>
      <c r="Z6" s="228" t="s">
        <v>108</v>
      </c>
      <c r="AA6" s="229"/>
      <c r="AB6" s="230"/>
      <c r="AC6" s="228" t="s">
        <v>109</v>
      </c>
      <c r="AD6" s="229"/>
      <c r="AE6" s="230"/>
      <c r="AF6" s="226" t="s">
        <v>167</v>
      </c>
      <c r="AG6" s="226" t="s">
        <v>231</v>
      </c>
      <c r="AH6" s="226" t="s">
        <v>232</v>
      </c>
      <c r="AI6" s="226" t="s">
        <v>168</v>
      </c>
    </row>
    <row r="7" spans="1:35" ht="13.5" thickBot="1">
      <c r="A7" s="232"/>
      <c r="B7" s="215"/>
      <c r="C7" s="217"/>
      <c r="D7" s="219"/>
      <c r="E7" s="219"/>
      <c r="F7" s="219"/>
      <c r="G7" s="225"/>
      <c r="H7" s="228"/>
      <c r="I7" s="229"/>
      <c r="J7" s="230"/>
      <c r="K7" s="228"/>
      <c r="L7" s="229"/>
      <c r="M7" s="230"/>
      <c r="N7" s="228"/>
      <c r="O7" s="229"/>
      <c r="P7" s="230"/>
      <c r="Q7" s="228"/>
      <c r="R7" s="229"/>
      <c r="S7" s="230"/>
      <c r="T7" s="228"/>
      <c r="U7" s="229"/>
      <c r="V7" s="230"/>
      <c r="W7" s="228"/>
      <c r="X7" s="229"/>
      <c r="Y7" s="230"/>
      <c r="Z7" s="228"/>
      <c r="AA7" s="229"/>
      <c r="AB7" s="230"/>
      <c r="AC7" s="228"/>
      <c r="AD7" s="229"/>
      <c r="AE7" s="230"/>
      <c r="AF7" s="227"/>
      <c r="AG7" s="227"/>
      <c r="AH7" s="227"/>
      <c r="AI7" s="227"/>
    </row>
    <row r="8" spans="1:35" ht="12.75" customHeight="1">
      <c r="A8" s="235">
        <v>1</v>
      </c>
      <c r="B8" s="204" t="s">
        <v>1656</v>
      </c>
      <c r="C8" s="206" t="s">
        <v>110</v>
      </c>
      <c r="D8" s="208" t="s">
        <v>111</v>
      </c>
      <c r="E8" s="188" t="s">
        <v>923</v>
      </c>
      <c r="F8" s="188" t="s">
        <v>193</v>
      </c>
      <c r="G8" s="188"/>
      <c r="H8" s="9"/>
      <c r="I8" s="10"/>
      <c r="J8" s="11"/>
      <c r="K8" s="9"/>
      <c r="L8" s="10"/>
      <c r="M8" s="11"/>
      <c r="N8" s="9"/>
      <c r="O8" s="10"/>
      <c r="P8" s="11"/>
      <c r="Q8" s="9"/>
      <c r="R8" s="10"/>
      <c r="S8" s="11"/>
      <c r="T8" s="9"/>
      <c r="U8" s="10"/>
      <c r="V8" s="11"/>
      <c r="W8" s="9"/>
      <c r="X8" s="10"/>
      <c r="Y8" s="11"/>
      <c r="Z8" s="9" t="s">
        <v>220</v>
      </c>
      <c r="AA8" s="10"/>
      <c r="AB8" s="11"/>
      <c r="AC8" s="9" t="s">
        <v>221</v>
      </c>
      <c r="AD8" s="10" t="s">
        <v>221</v>
      </c>
      <c r="AE8" s="11" t="s">
        <v>221</v>
      </c>
      <c r="AF8" s="237" t="s">
        <v>112</v>
      </c>
      <c r="AG8" s="190" t="s">
        <v>233</v>
      </c>
      <c r="AH8" s="237" t="s">
        <v>113</v>
      </c>
      <c r="AI8" s="198" t="s">
        <v>1781</v>
      </c>
    </row>
    <row r="9" spans="1:35" ht="12" customHeight="1" thickBot="1">
      <c r="A9" s="236"/>
      <c r="B9" s="205"/>
      <c r="C9" s="207"/>
      <c r="D9" s="209"/>
      <c r="E9" s="189"/>
      <c r="F9" s="189"/>
      <c r="G9" s="189"/>
      <c r="H9" s="12"/>
      <c r="I9" s="13"/>
      <c r="J9" s="14"/>
      <c r="K9" s="12"/>
      <c r="L9" s="13"/>
      <c r="M9" s="14"/>
      <c r="N9" s="12"/>
      <c r="O9" s="13"/>
      <c r="P9" s="14"/>
      <c r="Q9" s="12"/>
      <c r="R9" s="13"/>
      <c r="S9" s="14"/>
      <c r="T9" s="12"/>
      <c r="U9" s="13"/>
      <c r="V9" s="14"/>
      <c r="W9" s="12"/>
      <c r="X9" s="13"/>
      <c r="Y9" s="14"/>
      <c r="Z9" s="12"/>
      <c r="AA9" s="13"/>
      <c r="AB9" s="14"/>
      <c r="AC9" s="12"/>
      <c r="AD9" s="13"/>
      <c r="AE9" s="14"/>
      <c r="AF9" s="238"/>
      <c r="AG9" s="187"/>
      <c r="AH9" s="238"/>
      <c r="AI9" s="199"/>
    </row>
    <row r="10" spans="1:35" ht="12.75" customHeight="1">
      <c r="A10" s="235">
        <v>2</v>
      </c>
      <c r="B10" s="204" t="s">
        <v>1268</v>
      </c>
      <c r="C10" s="206" t="s">
        <v>114</v>
      </c>
      <c r="D10" s="208" t="s">
        <v>115</v>
      </c>
      <c r="E10" s="188" t="s">
        <v>923</v>
      </c>
      <c r="F10" s="188" t="s">
        <v>193</v>
      </c>
      <c r="G10" s="188"/>
      <c r="H10" s="9"/>
      <c r="I10" s="10"/>
      <c r="J10" s="11"/>
      <c r="K10" s="9"/>
      <c r="L10" s="10"/>
      <c r="M10" s="11"/>
      <c r="N10" s="9"/>
      <c r="O10" s="10"/>
      <c r="P10" s="11"/>
      <c r="Q10" s="9" t="s">
        <v>220</v>
      </c>
      <c r="R10" s="10"/>
      <c r="S10" s="11"/>
      <c r="T10" s="9" t="s">
        <v>402</v>
      </c>
      <c r="U10" s="10"/>
      <c r="V10" s="11"/>
      <c r="W10" s="9" t="s">
        <v>221</v>
      </c>
      <c r="X10" s="10" t="s">
        <v>221</v>
      </c>
      <c r="Y10" s="11" t="s">
        <v>221</v>
      </c>
      <c r="Z10" s="9"/>
      <c r="AA10" s="10"/>
      <c r="AB10" s="11"/>
      <c r="AC10" s="9"/>
      <c r="AD10" s="10"/>
      <c r="AE10" s="11"/>
      <c r="AF10" s="237" t="s">
        <v>116</v>
      </c>
      <c r="AG10" s="190" t="s">
        <v>234</v>
      </c>
      <c r="AH10" s="237" t="s">
        <v>117</v>
      </c>
      <c r="AI10" s="198" t="s">
        <v>1781</v>
      </c>
    </row>
    <row r="11" spans="1:35" ht="12" customHeight="1" thickBot="1">
      <c r="A11" s="236"/>
      <c r="B11" s="205"/>
      <c r="C11" s="207"/>
      <c r="D11" s="209"/>
      <c r="E11" s="189"/>
      <c r="F11" s="189"/>
      <c r="G11" s="189"/>
      <c r="H11" s="12"/>
      <c r="I11" s="13"/>
      <c r="J11" s="14"/>
      <c r="K11" s="12"/>
      <c r="L11" s="13"/>
      <c r="M11" s="14"/>
      <c r="N11" s="12"/>
      <c r="O11" s="13"/>
      <c r="P11" s="14"/>
      <c r="Q11" s="12"/>
      <c r="R11" s="13"/>
      <c r="S11" s="14"/>
      <c r="T11" s="12"/>
      <c r="U11" s="13"/>
      <c r="V11" s="14"/>
      <c r="W11" s="12"/>
      <c r="X11" s="13"/>
      <c r="Y11" s="14"/>
      <c r="Z11" s="12"/>
      <c r="AA11" s="13"/>
      <c r="AB11" s="14"/>
      <c r="AC11" s="12"/>
      <c r="AD11" s="13"/>
      <c r="AE11" s="14"/>
      <c r="AF11" s="238"/>
      <c r="AG11" s="187"/>
      <c r="AH11" s="238"/>
      <c r="AI11" s="199"/>
    </row>
    <row r="12" spans="1:35" ht="12.75" customHeight="1">
      <c r="A12" s="235">
        <v>3</v>
      </c>
      <c r="B12" s="204" t="s">
        <v>118</v>
      </c>
      <c r="C12" s="206" t="s">
        <v>119</v>
      </c>
      <c r="D12" s="208" t="s">
        <v>120</v>
      </c>
      <c r="E12" s="188" t="s">
        <v>192</v>
      </c>
      <c r="F12" s="188" t="s">
        <v>387</v>
      </c>
      <c r="G12" s="188" t="s">
        <v>397</v>
      </c>
      <c r="H12" s="9"/>
      <c r="I12" s="10"/>
      <c r="J12" s="11"/>
      <c r="K12" s="9" t="s">
        <v>221</v>
      </c>
      <c r="L12" s="10" t="s">
        <v>221</v>
      </c>
      <c r="M12" s="11" t="s">
        <v>220</v>
      </c>
      <c r="N12" s="9" t="s">
        <v>220</v>
      </c>
      <c r="O12" s="10"/>
      <c r="P12" s="11"/>
      <c r="Q12" s="9" t="s">
        <v>221</v>
      </c>
      <c r="R12" s="10" t="s">
        <v>220</v>
      </c>
      <c r="S12" s="11"/>
      <c r="T12" s="9" t="s">
        <v>221</v>
      </c>
      <c r="U12" s="10" t="s">
        <v>221</v>
      </c>
      <c r="V12" s="11" t="s">
        <v>221</v>
      </c>
      <c r="W12" s="9"/>
      <c r="X12" s="10"/>
      <c r="Y12" s="11"/>
      <c r="Z12" s="9"/>
      <c r="AA12" s="10"/>
      <c r="AB12" s="11"/>
      <c r="AC12" s="9"/>
      <c r="AD12" s="10"/>
      <c r="AE12" s="11"/>
      <c r="AF12" s="237" t="s">
        <v>116</v>
      </c>
      <c r="AG12" s="190" t="s">
        <v>234</v>
      </c>
      <c r="AH12" s="237" t="s">
        <v>117</v>
      </c>
      <c r="AI12" s="198" t="s">
        <v>1766</v>
      </c>
    </row>
    <row r="13" spans="1:35" ht="12" customHeight="1" thickBot="1">
      <c r="A13" s="236"/>
      <c r="B13" s="205"/>
      <c r="C13" s="207"/>
      <c r="D13" s="209"/>
      <c r="E13" s="189"/>
      <c r="F13" s="189"/>
      <c r="G13" s="189"/>
      <c r="H13" s="12"/>
      <c r="I13" s="13"/>
      <c r="J13" s="14"/>
      <c r="K13" s="12"/>
      <c r="L13" s="13"/>
      <c r="M13" s="14"/>
      <c r="N13" s="12"/>
      <c r="O13" s="13"/>
      <c r="P13" s="14"/>
      <c r="Q13" s="12"/>
      <c r="R13" s="13"/>
      <c r="S13" s="14"/>
      <c r="T13" s="12"/>
      <c r="U13" s="13"/>
      <c r="V13" s="14"/>
      <c r="W13" s="12"/>
      <c r="X13" s="13"/>
      <c r="Y13" s="14"/>
      <c r="Z13" s="12"/>
      <c r="AA13" s="13"/>
      <c r="AB13" s="14"/>
      <c r="AC13" s="12"/>
      <c r="AD13" s="13"/>
      <c r="AE13" s="14"/>
      <c r="AF13" s="238"/>
      <c r="AG13" s="187"/>
      <c r="AH13" s="238"/>
      <c r="AI13" s="199"/>
    </row>
    <row r="14" spans="1:35" ht="12.75" customHeight="1">
      <c r="A14" s="235">
        <v>4</v>
      </c>
      <c r="B14" s="204" t="s">
        <v>1176</v>
      </c>
      <c r="C14" s="206" t="s">
        <v>121</v>
      </c>
      <c r="D14" s="208" t="s">
        <v>122</v>
      </c>
      <c r="E14" s="188" t="s">
        <v>192</v>
      </c>
      <c r="F14" s="188" t="s">
        <v>387</v>
      </c>
      <c r="G14" s="188" t="s">
        <v>397</v>
      </c>
      <c r="H14" s="9"/>
      <c r="I14" s="10"/>
      <c r="J14" s="11"/>
      <c r="K14" s="9" t="s">
        <v>220</v>
      </c>
      <c r="L14" s="10"/>
      <c r="M14" s="11"/>
      <c r="N14" s="9" t="s">
        <v>220</v>
      </c>
      <c r="O14" s="10"/>
      <c r="P14" s="11"/>
      <c r="Q14" s="9" t="s">
        <v>221</v>
      </c>
      <c r="R14" s="10" t="s">
        <v>221</v>
      </c>
      <c r="S14" s="11" t="s">
        <v>221</v>
      </c>
      <c r="T14" s="9"/>
      <c r="U14" s="10"/>
      <c r="V14" s="11"/>
      <c r="W14" s="9"/>
      <c r="X14" s="10"/>
      <c r="Y14" s="11"/>
      <c r="Z14" s="9"/>
      <c r="AA14" s="10"/>
      <c r="AB14" s="11"/>
      <c r="AC14" s="9"/>
      <c r="AD14" s="10"/>
      <c r="AE14" s="11"/>
      <c r="AF14" s="237" t="s">
        <v>33</v>
      </c>
      <c r="AG14" s="190" t="s">
        <v>235</v>
      </c>
      <c r="AH14" s="237" t="s">
        <v>123</v>
      </c>
      <c r="AI14" s="198" t="s">
        <v>124</v>
      </c>
    </row>
    <row r="15" spans="1:35" ht="12" customHeight="1" thickBot="1">
      <c r="A15" s="236"/>
      <c r="B15" s="205"/>
      <c r="C15" s="207"/>
      <c r="D15" s="209"/>
      <c r="E15" s="189"/>
      <c r="F15" s="189"/>
      <c r="G15" s="189"/>
      <c r="H15" s="12"/>
      <c r="I15" s="13"/>
      <c r="J15" s="14"/>
      <c r="K15" s="12"/>
      <c r="L15" s="13"/>
      <c r="M15" s="14"/>
      <c r="N15" s="12"/>
      <c r="O15" s="13"/>
      <c r="P15" s="14"/>
      <c r="Q15" s="12"/>
      <c r="R15" s="13"/>
      <c r="S15" s="14"/>
      <c r="T15" s="12"/>
      <c r="U15" s="13"/>
      <c r="V15" s="14"/>
      <c r="W15" s="12"/>
      <c r="X15" s="13"/>
      <c r="Y15" s="14"/>
      <c r="Z15" s="12"/>
      <c r="AA15" s="13"/>
      <c r="AB15" s="14"/>
      <c r="AC15" s="12"/>
      <c r="AD15" s="13"/>
      <c r="AE15" s="14"/>
      <c r="AF15" s="238"/>
      <c r="AG15" s="187"/>
      <c r="AH15" s="238"/>
      <c r="AI15" s="199"/>
    </row>
    <row r="16" spans="1:35" ht="12.75" customHeight="1">
      <c r="A16" s="235"/>
      <c r="B16" s="204" t="s">
        <v>1302</v>
      </c>
      <c r="C16" s="206" t="s">
        <v>125</v>
      </c>
      <c r="D16" s="208" t="s">
        <v>126</v>
      </c>
      <c r="E16" s="188" t="s">
        <v>185</v>
      </c>
      <c r="F16" s="188" t="s">
        <v>186</v>
      </c>
      <c r="G16" s="188" t="s">
        <v>187</v>
      </c>
      <c r="H16" s="9" t="s">
        <v>221</v>
      </c>
      <c r="I16" s="10" t="s">
        <v>221</v>
      </c>
      <c r="J16" s="11" t="s">
        <v>221</v>
      </c>
      <c r="K16" s="9"/>
      <c r="L16" s="10"/>
      <c r="M16" s="11"/>
      <c r="N16" s="9"/>
      <c r="O16" s="10"/>
      <c r="P16" s="11"/>
      <c r="Q16" s="9"/>
      <c r="R16" s="10"/>
      <c r="S16" s="11"/>
      <c r="T16" s="9"/>
      <c r="U16" s="10"/>
      <c r="V16" s="11"/>
      <c r="W16" s="9"/>
      <c r="X16" s="10"/>
      <c r="Y16" s="11"/>
      <c r="Z16" s="9"/>
      <c r="AA16" s="10"/>
      <c r="AB16" s="11"/>
      <c r="AC16" s="9"/>
      <c r="AD16" s="10"/>
      <c r="AE16" s="11"/>
      <c r="AF16" s="237" t="s">
        <v>372</v>
      </c>
      <c r="AG16" s="190"/>
      <c r="AH16" s="190"/>
      <c r="AI16" s="198" t="s">
        <v>284</v>
      </c>
    </row>
    <row r="17" spans="1:35" ht="12" customHeight="1" thickBot="1">
      <c r="A17" s="236"/>
      <c r="B17" s="205"/>
      <c r="C17" s="207"/>
      <c r="D17" s="209"/>
      <c r="E17" s="189"/>
      <c r="F17" s="189"/>
      <c r="G17" s="189"/>
      <c r="H17" s="12"/>
      <c r="I17" s="13"/>
      <c r="J17" s="14"/>
      <c r="K17" s="12"/>
      <c r="L17" s="13"/>
      <c r="M17" s="14"/>
      <c r="N17" s="12"/>
      <c r="O17" s="13"/>
      <c r="P17" s="14"/>
      <c r="Q17" s="12"/>
      <c r="R17" s="13"/>
      <c r="S17" s="14"/>
      <c r="T17" s="12"/>
      <c r="U17" s="13"/>
      <c r="V17" s="14"/>
      <c r="W17" s="12"/>
      <c r="X17" s="13"/>
      <c r="Y17" s="14"/>
      <c r="Z17" s="12"/>
      <c r="AA17" s="13"/>
      <c r="AB17" s="14"/>
      <c r="AC17" s="12"/>
      <c r="AD17" s="13"/>
      <c r="AE17" s="14"/>
      <c r="AF17" s="238"/>
      <c r="AG17" s="187"/>
      <c r="AH17" s="187"/>
      <c r="AI17" s="199"/>
    </row>
    <row r="18" spans="1:35" ht="12.75" customHeight="1">
      <c r="A18" s="235"/>
      <c r="B18" s="204" t="s">
        <v>394</v>
      </c>
      <c r="C18" s="206" t="s">
        <v>127</v>
      </c>
      <c r="D18" s="208" t="s">
        <v>1579</v>
      </c>
      <c r="E18" s="188" t="s">
        <v>192</v>
      </c>
      <c r="F18" s="188" t="s">
        <v>193</v>
      </c>
      <c r="G18" s="188" t="s">
        <v>951</v>
      </c>
      <c r="H18" s="9" t="s">
        <v>221</v>
      </c>
      <c r="I18" s="10" t="s">
        <v>221</v>
      </c>
      <c r="J18" s="11" t="s">
        <v>221</v>
      </c>
      <c r="K18" s="9"/>
      <c r="L18" s="10"/>
      <c r="M18" s="11"/>
      <c r="N18" s="9"/>
      <c r="O18" s="10"/>
      <c r="P18" s="11"/>
      <c r="Q18" s="9"/>
      <c r="R18" s="10"/>
      <c r="S18" s="11"/>
      <c r="T18" s="9"/>
      <c r="U18" s="10"/>
      <c r="V18" s="11"/>
      <c r="W18" s="9"/>
      <c r="X18" s="10"/>
      <c r="Y18" s="11"/>
      <c r="Z18" s="9"/>
      <c r="AA18" s="10"/>
      <c r="AB18" s="11"/>
      <c r="AC18" s="9"/>
      <c r="AD18" s="10"/>
      <c r="AE18" s="11"/>
      <c r="AF18" s="237" t="s">
        <v>372</v>
      </c>
      <c r="AG18" s="190"/>
      <c r="AH18" s="190"/>
      <c r="AI18" s="198" t="s">
        <v>128</v>
      </c>
    </row>
    <row r="19" spans="1:35" ht="12" customHeight="1" thickBot="1">
      <c r="A19" s="236"/>
      <c r="B19" s="205"/>
      <c r="C19" s="207"/>
      <c r="D19" s="209"/>
      <c r="E19" s="189"/>
      <c r="F19" s="189"/>
      <c r="G19" s="189"/>
      <c r="H19" s="12"/>
      <c r="I19" s="13"/>
      <c r="J19" s="14"/>
      <c r="K19" s="12"/>
      <c r="L19" s="13"/>
      <c r="M19" s="14"/>
      <c r="N19" s="12"/>
      <c r="O19" s="13"/>
      <c r="P19" s="14"/>
      <c r="Q19" s="12"/>
      <c r="R19" s="13"/>
      <c r="S19" s="14"/>
      <c r="T19" s="12"/>
      <c r="U19" s="13"/>
      <c r="V19" s="14"/>
      <c r="W19" s="12"/>
      <c r="X19" s="13"/>
      <c r="Y19" s="14"/>
      <c r="Z19" s="12"/>
      <c r="AA19" s="13"/>
      <c r="AB19" s="14"/>
      <c r="AC19" s="12"/>
      <c r="AD19" s="13"/>
      <c r="AE19" s="14"/>
      <c r="AF19" s="238"/>
      <c r="AG19" s="187"/>
      <c r="AH19" s="187"/>
      <c r="AI19" s="199"/>
    </row>
    <row r="20" spans="1:35" ht="12.75" customHeight="1">
      <c r="A20" s="235"/>
      <c r="B20" s="204" t="s">
        <v>129</v>
      </c>
      <c r="C20" s="206" t="s">
        <v>130</v>
      </c>
      <c r="D20" s="208" t="s">
        <v>131</v>
      </c>
      <c r="E20" s="188" t="s">
        <v>179</v>
      </c>
      <c r="F20" s="188" t="s">
        <v>605</v>
      </c>
      <c r="G20" s="188"/>
      <c r="H20" s="9"/>
      <c r="I20" s="10"/>
      <c r="J20" s="11"/>
      <c r="K20" s="9"/>
      <c r="L20" s="10"/>
      <c r="M20" s="11"/>
      <c r="N20" s="9"/>
      <c r="O20" s="10"/>
      <c r="P20" s="11"/>
      <c r="Q20" s="9"/>
      <c r="R20" s="10"/>
      <c r="S20" s="11"/>
      <c r="T20" s="9"/>
      <c r="U20" s="10"/>
      <c r="V20" s="11"/>
      <c r="W20" s="9"/>
      <c r="X20" s="10"/>
      <c r="Y20" s="11"/>
      <c r="Z20" s="9"/>
      <c r="AA20" s="10"/>
      <c r="AB20" s="11"/>
      <c r="AC20" s="9"/>
      <c r="AD20" s="10"/>
      <c r="AE20" s="11"/>
      <c r="AF20" s="237" t="s">
        <v>288</v>
      </c>
      <c r="AG20" s="190"/>
      <c r="AH20" s="190"/>
      <c r="AI20" s="198" t="s">
        <v>939</v>
      </c>
    </row>
    <row r="21" spans="1:35" ht="12" customHeight="1" thickBot="1">
      <c r="A21" s="236"/>
      <c r="B21" s="205"/>
      <c r="C21" s="207"/>
      <c r="D21" s="209"/>
      <c r="E21" s="189"/>
      <c r="F21" s="189"/>
      <c r="G21" s="189"/>
      <c r="H21" s="12"/>
      <c r="I21" s="13"/>
      <c r="J21" s="14"/>
      <c r="K21" s="12"/>
      <c r="L21" s="13"/>
      <c r="M21" s="14"/>
      <c r="N21" s="12"/>
      <c r="O21" s="13"/>
      <c r="P21" s="14"/>
      <c r="Q21" s="12"/>
      <c r="R21" s="13"/>
      <c r="S21" s="14"/>
      <c r="T21" s="12"/>
      <c r="U21" s="13"/>
      <c r="V21" s="14"/>
      <c r="W21" s="12"/>
      <c r="X21" s="13"/>
      <c r="Y21" s="14"/>
      <c r="Z21" s="12"/>
      <c r="AA21" s="13"/>
      <c r="AB21" s="14"/>
      <c r="AC21" s="12"/>
      <c r="AD21" s="13"/>
      <c r="AE21" s="14"/>
      <c r="AF21" s="238"/>
      <c r="AG21" s="187"/>
      <c r="AH21" s="187"/>
      <c r="AI21" s="199"/>
    </row>
    <row r="22" spans="1:35" ht="12.75" customHeight="1">
      <c r="A22" s="235"/>
      <c r="B22" s="204" t="s">
        <v>280</v>
      </c>
      <c r="C22" s="206" t="s">
        <v>1710</v>
      </c>
      <c r="D22" s="208" t="s">
        <v>1711</v>
      </c>
      <c r="E22" s="188" t="s">
        <v>185</v>
      </c>
      <c r="F22" s="188" t="s">
        <v>346</v>
      </c>
      <c r="G22" s="188" t="s">
        <v>982</v>
      </c>
      <c r="H22" s="9"/>
      <c r="I22" s="10"/>
      <c r="J22" s="11"/>
      <c r="K22" s="9"/>
      <c r="L22" s="10"/>
      <c r="M22" s="11"/>
      <c r="N22" s="9"/>
      <c r="O22" s="10"/>
      <c r="P22" s="11"/>
      <c r="Q22" s="9"/>
      <c r="R22" s="10"/>
      <c r="S22" s="11"/>
      <c r="T22" s="9"/>
      <c r="U22" s="10"/>
      <c r="V22" s="11"/>
      <c r="W22" s="9"/>
      <c r="X22" s="10"/>
      <c r="Y22" s="11"/>
      <c r="Z22" s="9"/>
      <c r="AA22" s="10"/>
      <c r="AB22" s="11"/>
      <c r="AC22" s="9"/>
      <c r="AD22" s="10"/>
      <c r="AE22" s="11"/>
      <c r="AF22" s="237" t="s">
        <v>288</v>
      </c>
      <c r="AG22" s="190"/>
      <c r="AH22" s="190"/>
      <c r="AI22" s="198" t="s">
        <v>1733</v>
      </c>
    </row>
    <row r="23" spans="1:35" ht="12" customHeight="1" thickBot="1">
      <c r="A23" s="236"/>
      <c r="B23" s="205"/>
      <c r="C23" s="207"/>
      <c r="D23" s="209"/>
      <c r="E23" s="189"/>
      <c r="F23" s="189"/>
      <c r="G23" s="189"/>
      <c r="H23" s="12"/>
      <c r="I23" s="13"/>
      <c r="J23" s="14"/>
      <c r="K23" s="12"/>
      <c r="L23" s="13"/>
      <c r="M23" s="14"/>
      <c r="N23" s="12"/>
      <c r="O23" s="13"/>
      <c r="P23" s="14"/>
      <c r="Q23" s="12"/>
      <c r="R23" s="13"/>
      <c r="S23" s="14"/>
      <c r="T23" s="12"/>
      <c r="U23" s="13"/>
      <c r="V23" s="14"/>
      <c r="W23" s="12"/>
      <c r="X23" s="13"/>
      <c r="Y23" s="14"/>
      <c r="Z23" s="12"/>
      <c r="AA23" s="13"/>
      <c r="AB23" s="14"/>
      <c r="AC23" s="12"/>
      <c r="AD23" s="13"/>
      <c r="AE23" s="14"/>
      <c r="AF23" s="238"/>
      <c r="AG23" s="187"/>
      <c r="AH23" s="187"/>
      <c r="AI23" s="199"/>
    </row>
    <row r="24" spans="1:35" ht="12.75" customHeight="1">
      <c r="A24" s="235"/>
      <c r="B24" s="204" t="s">
        <v>252</v>
      </c>
      <c r="C24" s="206" t="s">
        <v>510</v>
      </c>
      <c r="D24" s="208" t="s">
        <v>511</v>
      </c>
      <c r="E24" s="188" t="s">
        <v>192</v>
      </c>
      <c r="F24" s="188" t="s">
        <v>193</v>
      </c>
      <c r="G24" s="188" t="s">
        <v>199</v>
      </c>
      <c r="H24" s="9"/>
      <c r="I24" s="10"/>
      <c r="J24" s="11"/>
      <c r="K24" s="9"/>
      <c r="L24" s="10"/>
      <c r="M24" s="11"/>
      <c r="N24" s="9"/>
      <c r="O24" s="10"/>
      <c r="P24" s="11"/>
      <c r="Q24" s="9"/>
      <c r="R24" s="10"/>
      <c r="S24" s="11"/>
      <c r="T24" s="9"/>
      <c r="U24" s="10"/>
      <c r="V24" s="11"/>
      <c r="W24" s="9"/>
      <c r="X24" s="10"/>
      <c r="Y24" s="11"/>
      <c r="Z24" s="9"/>
      <c r="AA24" s="10"/>
      <c r="AB24" s="11"/>
      <c r="AC24" s="9"/>
      <c r="AD24" s="10"/>
      <c r="AE24" s="11"/>
      <c r="AF24" s="237" t="s">
        <v>288</v>
      </c>
      <c r="AG24" s="190"/>
      <c r="AH24" s="190"/>
      <c r="AI24" s="198" t="s">
        <v>195</v>
      </c>
    </row>
    <row r="25" spans="1:35" ht="12" customHeight="1" thickBot="1">
      <c r="A25" s="236"/>
      <c r="B25" s="205"/>
      <c r="C25" s="207"/>
      <c r="D25" s="209"/>
      <c r="E25" s="189"/>
      <c r="F25" s="189"/>
      <c r="G25" s="189"/>
      <c r="H25" s="12"/>
      <c r="I25" s="13"/>
      <c r="J25" s="14"/>
      <c r="K25" s="12"/>
      <c r="L25" s="13"/>
      <c r="M25" s="14"/>
      <c r="N25" s="12"/>
      <c r="O25" s="13"/>
      <c r="P25" s="14"/>
      <c r="Q25" s="12"/>
      <c r="R25" s="13"/>
      <c r="S25" s="14"/>
      <c r="T25" s="12"/>
      <c r="U25" s="13"/>
      <c r="V25" s="14"/>
      <c r="W25" s="12"/>
      <c r="X25" s="13"/>
      <c r="Y25" s="14"/>
      <c r="Z25" s="12"/>
      <c r="AA25" s="13"/>
      <c r="AB25" s="14"/>
      <c r="AC25" s="12"/>
      <c r="AD25" s="13"/>
      <c r="AE25" s="14"/>
      <c r="AF25" s="238"/>
      <c r="AG25" s="187"/>
      <c r="AH25" s="187"/>
      <c r="AI25" s="199"/>
    </row>
    <row r="26" spans="8:35" ht="12.7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I26" s="5"/>
    </row>
    <row r="27" spans="8:35" ht="12.75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I27" s="5"/>
    </row>
    <row r="28" spans="8:35" ht="12.75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I28" s="5"/>
    </row>
    <row r="29" spans="8:35" ht="12.75"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I29" s="5"/>
    </row>
    <row r="30" spans="8:35" ht="12.7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I30" s="5"/>
    </row>
    <row r="31" spans="8:35" ht="12.7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I31" s="5"/>
    </row>
    <row r="32" spans="8:35" ht="12.75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I32" s="5"/>
    </row>
    <row r="33" spans="8:35" ht="12.75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I33" s="5"/>
    </row>
    <row r="34" spans="8:35" ht="12.75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I34" s="5"/>
    </row>
    <row r="35" spans="8:35" ht="12.75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I35" s="5"/>
    </row>
    <row r="36" spans="8:35" ht="12.75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I36" s="5"/>
    </row>
    <row r="37" spans="8:35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I37" s="5"/>
    </row>
    <row r="38" spans="8:35" ht="12.75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I38" s="5"/>
    </row>
    <row r="39" spans="8:35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I39" s="5"/>
    </row>
    <row r="40" spans="8:35" ht="12.75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I40" s="5"/>
    </row>
  </sheetData>
  <mergeCells count="126">
    <mergeCell ref="G8:G9"/>
    <mergeCell ref="G12:G13"/>
    <mergeCell ref="AI8:AI9"/>
    <mergeCell ref="AI12:AI13"/>
    <mergeCell ref="A8:A9"/>
    <mergeCell ref="B8:B9"/>
    <mergeCell ref="C8:C9"/>
    <mergeCell ref="D8:D9"/>
    <mergeCell ref="E8:E9"/>
    <mergeCell ref="F8:F9"/>
    <mergeCell ref="G18:G19"/>
    <mergeCell ref="AF8:AF9"/>
    <mergeCell ref="AI18:AI19"/>
    <mergeCell ref="A12:A13"/>
    <mergeCell ref="B12:B13"/>
    <mergeCell ref="C12:C13"/>
    <mergeCell ref="D12:D13"/>
    <mergeCell ref="E12:E13"/>
    <mergeCell ref="F12:F13"/>
    <mergeCell ref="B18:B19"/>
    <mergeCell ref="C18:C19"/>
    <mergeCell ref="D18:D19"/>
    <mergeCell ref="AI22:AI23"/>
    <mergeCell ref="A16:A17"/>
    <mergeCell ref="B16:B17"/>
    <mergeCell ref="C16:C17"/>
    <mergeCell ref="D16:D17"/>
    <mergeCell ref="E16:E17"/>
    <mergeCell ref="F16:F17"/>
    <mergeCell ref="AI16:AI17"/>
    <mergeCell ref="A18:A19"/>
    <mergeCell ref="A22:A23"/>
    <mergeCell ref="B22:B23"/>
    <mergeCell ref="C22:C23"/>
    <mergeCell ref="E22:E23"/>
    <mergeCell ref="F22:F23"/>
    <mergeCell ref="D14:D15"/>
    <mergeCell ref="E14:E15"/>
    <mergeCell ref="F14:F15"/>
    <mergeCell ref="E18:E19"/>
    <mergeCell ref="F18:F19"/>
    <mergeCell ref="AI20:AI21"/>
    <mergeCell ref="AF10:AF11"/>
    <mergeCell ref="AH10:AH11"/>
    <mergeCell ref="AI10:AI11"/>
    <mergeCell ref="AF20:AF21"/>
    <mergeCell ref="AH20:AH21"/>
    <mergeCell ref="AF14:AF15"/>
    <mergeCell ref="AH14:AH15"/>
    <mergeCell ref="AI14:AI15"/>
    <mergeCell ref="AF18:AF19"/>
    <mergeCell ref="A20:A21"/>
    <mergeCell ref="B20:B21"/>
    <mergeCell ref="C20:C21"/>
    <mergeCell ref="D20:D21"/>
    <mergeCell ref="E20:E21"/>
    <mergeCell ref="F20:F21"/>
    <mergeCell ref="AH24:AH25"/>
    <mergeCell ref="E24:E25"/>
    <mergeCell ref="F24:F25"/>
    <mergeCell ref="G24:G25"/>
    <mergeCell ref="AF24:AF25"/>
    <mergeCell ref="G20:G21"/>
    <mergeCell ref="D22:D23"/>
    <mergeCell ref="AI24:AI25"/>
    <mergeCell ref="A10:A11"/>
    <mergeCell ref="B10:B11"/>
    <mergeCell ref="C10:C11"/>
    <mergeCell ref="D10:D11"/>
    <mergeCell ref="E10:E11"/>
    <mergeCell ref="F10:F11"/>
    <mergeCell ref="G10:G11"/>
    <mergeCell ref="A24:A25"/>
    <mergeCell ref="B24:B25"/>
    <mergeCell ref="C24:C25"/>
    <mergeCell ref="D24:D25"/>
    <mergeCell ref="G16:G17"/>
    <mergeCell ref="A14:A15"/>
    <mergeCell ref="B14:B15"/>
    <mergeCell ref="C14:C15"/>
    <mergeCell ref="G14:G15"/>
    <mergeCell ref="AG24:AG25"/>
    <mergeCell ref="G22:G23"/>
    <mergeCell ref="AF22:AF23"/>
    <mergeCell ref="AH22:AH23"/>
    <mergeCell ref="AG22:AG23"/>
    <mergeCell ref="A6:A7"/>
    <mergeCell ref="B6:B7"/>
    <mergeCell ref="C6:C7"/>
    <mergeCell ref="D6:D7"/>
    <mergeCell ref="E6:E7"/>
    <mergeCell ref="F6:F7"/>
    <mergeCell ref="G6:G7"/>
    <mergeCell ref="Z6:AB6"/>
    <mergeCell ref="AC6:AE6"/>
    <mergeCell ref="H6:J6"/>
    <mergeCell ref="AG6:AG7"/>
    <mergeCell ref="Z7:AB7"/>
    <mergeCell ref="Q7:S7"/>
    <mergeCell ref="T7:V7"/>
    <mergeCell ref="W7:Y7"/>
    <mergeCell ref="N7:P7"/>
    <mergeCell ref="K6:M6"/>
    <mergeCell ref="T6:V6"/>
    <mergeCell ref="W6:Y6"/>
    <mergeCell ref="N6:P6"/>
    <mergeCell ref="Q6:S6"/>
    <mergeCell ref="AG20:AG21"/>
    <mergeCell ref="AG14:AG15"/>
    <mergeCell ref="H7:J7"/>
    <mergeCell ref="K7:M7"/>
    <mergeCell ref="AC7:AE7"/>
    <mergeCell ref="AF6:AF7"/>
    <mergeCell ref="AG16:AG17"/>
    <mergeCell ref="AF16:AF17"/>
    <mergeCell ref="AF12:AF13"/>
    <mergeCell ref="AG18:AG19"/>
    <mergeCell ref="AG12:AG13"/>
    <mergeCell ref="AG8:AG9"/>
    <mergeCell ref="AI6:AI7"/>
    <mergeCell ref="AH18:AH19"/>
    <mergeCell ref="AH12:AH13"/>
    <mergeCell ref="AH8:AH9"/>
    <mergeCell ref="AG10:AG11"/>
    <mergeCell ref="AH6:AH7"/>
    <mergeCell ref="AH16:AH17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34"/>
  <sheetViews>
    <sheetView showZeros="0" workbookViewId="0" topLeftCell="A1">
      <selection activeCell="Q23" sqref="Q23:Q24"/>
    </sheetView>
  </sheetViews>
  <sheetFormatPr defaultColWidth="9.140625" defaultRowHeight="12.75"/>
  <cols>
    <col min="1" max="1" width="3.8515625" style="1" customWidth="1"/>
    <col min="2" max="2" width="7.28125" style="1" customWidth="1"/>
    <col min="3" max="3" width="13.00390625" style="1" customWidth="1"/>
    <col min="4" max="4" width="9.00390625" style="1" bestFit="1" customWidth="1"/>
    <col min="5" max="5" width="10.421875" style="1" bestFit="1" customWidth="1"/>
    <col min="6" max="6" width="13.140625" style="1" customWidth="1"/>
    <col min="7" max="7" width="11.8515625" style="1" bestFit="1" customWidth="1"/>
    <col min="8" max="14" width="5.57421875" style="4" customWidth="1"/>
    <col min="15" max="16" width="5.57421875" style="28" customWidth="1"/>
    <col min="17" max="17" width="18.71093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G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"/>
      <c r="D2" s="2"/>
      <c r="E2" s="2"/>
      <c r="F2" s="2"/>
      <c r="G2" s="2"/>
      <c r="H2" s="1"/>
      <c r="I2" s="3"/>
      <c r="J2" s="1"/>
      <c r="K2" s="1"/>
      <c r="L2" s="1"/>
      <c r="M2" s="1"/>
      <c r="N2" s="1"/>
      <c r="O2" s="1"/>
      <c r="P2" s="1"/>
    </row>
    <row r="3" spans="2:17" ht="15.75" customHeight="1">
      <c r="B3" s="26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2" s="5" customFormat="1" ht="19.5" thickBot="1">
      <c r="A4" s="4"/>
      <c r="B4" s="21" t="s">
        <v>549</v>
      </c>
      <c r="C4" s="21"/>
      <c r="H4" s="15"/>
      <c r="I4" s="4"/>
      <c r="J4" s="4"/>
      <c r="K4" s="4"/>
      <c r="L4" s="4"/>
      <c r="M4" s="4"/>
      <c r="N4" s="4"/>
      <c r="O4" s="4"/>
      <c r="P4" s="4"/>
      <c r="Q4" s="19" t="s">
        <v>216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4:16" s="64" customFormat="1" ht="13.5" thickBot="1">
      <c r="D5" s="5"/>
      <c r="H5" s="322" t="s">
        <v>243</v>
      </c>
      <c r="I5" s="323"/>
      <c r="J5" s="323"/>
      <c r="K5" s="323"/>
      <c r="L5" s="323"/>
      <c r="M5" s="324"/>
      <c r="N5" s="65"/>
      <c r="O5" s="65"/>
      <c r="P5" s="65"/>
    </row>
    <row r="6" spans="1:18" s="64" customFormat="1" ht="24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20" t="s">
        <v>174</v>
      </c>
      <c r="H6" s="325">
        <v>1</v>
      </c>
      <c r="I6" s="326">
        <v>2</v>
      </c>
      <c r="J6" s="326">
        <v>3</v>
      </c>
      <c r="K6" s="326">
        <v>4</v>
      </c>
      <c r="L6" s="326">
        <v>5</v>
      </c>
      <c r="M6" s="327">
        <v>6</v>
      </c>
      <c r="N6" s="321" t="s">
        <v>167</v>
      </c>
      <c r="O6" s="33" t="s">
        <v>231</v>
      </c>
      <c r="P6" s="33" t="s">
        <v>232</v>
      </c>
      <c r="Q6" s="33" t="s">
        <v>168</v>
      </c>
      <c r="R6" s="67"/>
    </row>
    <row r="7" spans="1:17" s="64" customFormat="1" ht="12" customHeight="1">
      <c r="A7" s="304">
        <v>1</v>
      </c>
      <c r="B7" s="305" t="s">
        <v>550</v>
      </c>
      <c r="C7" s="306" t="s">
        <v>551</v>
      </c>
      <c r="D7" s="307" t="s">
        <v>552</v>
      </c>
      <c r="E7" s="316" t="s">
        <v>192</v>
      </c>
      <c r="F7" s="308" t="s">
        <v>193</v>
      </c>
      <c r="G7" s="308" t="s">
        <v>199</v>
      </c>
      <c r="H7" s="186">
        <v>5.92</v>
      </c>
      <c r="I7" s="186">
        <v>5.82</v>
      </c>
      <c r="J7" s="186">
        <v>5.86</v>
      </c>
      <c r="K7" s="186">
        <v>6.18</v>
      </c>
      <c r="L7" s="186">
        <v>6.07</v>
      </c>
      <c r="M7" s="186" t="s">
        <v>402</v>
      </c>
      <c r="N7" s="241">
        <f>MAX(H7:J7,K7:M7)</f>
        <v>6.18</v>
      </c>
      <c r="O7" s="243" t="s">
        <v>233</v>
      </c>
      <c r="P7" s="239">
        <v>1018</v>
      </c>
      <c r="Q7" s="328" t="s">
        <v>524</v>
      </c>
    </row>
    <row r="8" spans="1:17" s="68" customFormat="1" ht="12" customHeight="1">
      <c r="A8" s="310"/>
      <c r="B8" s="311"/>
      <c r="C8" s="312"/>
      <c r="D8" s="313"/>
      <c r="E8" s="317"/>
      <c r="F8" s="314"/>
      <c r="G8" s="314"/>
      <c r="H8" s="56" t="s">
        <v>435</v>
      </c>
      <c r="I8" s="56" t="s">
        <v>450</v>
      </c>
      <c r="J8" s="56" t="s">
        <v>478</v>
      </c>
      <c r="K8" s="56" t="s">
        <v>449</v>
      </c>
      <c r="L8" s="56" t="s">
        <v>449</v>
      </c>
      <c r="M8" s="56"/>
      <c r="N8" s="242"/>
      <c r="O8" s="244"/>
      <c r="P8" s="240"/>
      <c r="Q8" s="329"/>
    </row>
    <row r="9" spans="1:17" s="64" customFormat="1" ht="12" customHeight="1">
      <c r="A9" s="304">
        <v>2</v>
      </c>
      <c r="B9" s="305" t="s">
        <v>200</v>
      </c>
      <c r="C9" s="306" t="s">
        <v>553</v>
      </c>
      <c r="D9" s="307" t="s">
        <v>554</v>
      </c>
      <c r="E9" s="316" t="s">
        <v>179</v>
      </c>
      <c r="F9" s="308" t="s">
        <v>180</v>
      </c>
      <c r="G9" s="308" t="s">
        <v>199</v>
      </c>
      <c r="H9" s="59">
        <v>6.01</v>
      </c>
      <c r="I9" s="59" t="s">
        <v>250</v>
      </c>
      <c r="J9" s="59">
        <v>6.01</v>
      </c>
      <c r="K9" s="59">
        <v>6.01</v>
      </c>
      <c r="L9" s="59">
        <v>6.01</v>
      </c>
      <c r="M9" s="59">
        <v>2.59</v>
      </c>
      <c r="N9" s="241">
        <f>MAX(H9:J9,K9:M9)</f>
        <v>6.01</v>
      </c>
      <c r="O9" s="243" t="s">
        <v>233</v>
      </c>
      <c r="P9" s="239">
        <v>982</v>
      </c>
      <c r="Q9" s="328" t="s">
        <v>236</v>
      </c>
    </row>
    <row r="10" spans="1:17" s="68" customFormat="1" ht="12" customHeight="1">
      <c r="A10" s="310"/>
      <c r="B10" s="311"/>
      <c r="C10" s="312"/>
      <c r="D10" s="313"/>
      <c r="E10" s="317"/>
      <c r="F10" s="314"/>
      <c r="G10" s="314"/>
      <c r="H10" s="56" t="s">
        <v>449</v>
      </c>
      <c r="I10" s="56"/>
      <c r="J10" s="56" t="s">
        <v>436</v>
      </c>
      <c r="K10" s="56" t="s">
        <v>555</v>
      </c>
      <c r="L10" s="56" t="s">
        <v>556</v>
      </c>
      <c r="M10" s="56" t="s">
        <v>507</v>
      </c>
      <c r="N10" s="242"/>
      <c r="O10" s="244"/>
      <c r="P10" s="240"/>
      <c r="Q10" s="329"/>
    </row>
    <row r="11" spans="1:17" s="64" customFormat="1" ht="12" customHeight="1">
      <c r="A11" s="304">
        <v>3</v>
      </c>
      <c r="B11" s="305" t="s">
        <v>557</v>
      </c>
      <c r="C11" s="306" t="s">
        <v>558</v>
      </c>
      <c r="D11" s="307" t="s">
        <v>559</v>
      </c>
      <c r="E11" s="316" t="s">
        <v>185</v>
      </c>
      <c r="F11" s="308" t="s">
        <v>346</v>
      </c>
      <c r="G11" s="308" t="s">
        <v>347</v>
      </c>
      <c r="H11" s="59">
        <v>5.44</v>
      </c>
      <c r="I11" s="59">
        <v>5.71</v>
      </c>
      <c r="J11" s="59">
        <v>5.92</v>
      </c>
      <c r="K11" s="59">
        <v>5.75</v>
      </c>
      <c r="L11" s="59" t="s">
        <v>402</v>
      </c>
      <c r="M11" s="59">
        <v>5.52</v>
      </c>
      <c r="N11" s="241">
        <f>MAX(H11:J11,K11:M11)</f>
        <v>5.92</v>
      </c>
      <c r="O11" s="243" t="s">
        <v>234</v>
      </c>
      <c r="P11" s="239">
        <v>963</v>
      </c>
      <c r="Q11" s="328" t="s">
        <v>560</v>
      </c>
    </row>
    <row r="12" spans="1:17" s="68" customFormat="1" ht="12" customHeight="1">
      <c r="A12" s="310"/>
      <c r="B12" s="311"/>
      <c r="C12" s="312"/>
      <c r="D12" s="313"/>
      <c r="E12" s="317"/>
      <c r="F12" s="314"/>
      <c r="G12" s="314"/>
      <c r="H12" s="56" t="s">
        <v>561</v>
      </c>
      <c r="I12" s="56" t="s">
        <v>488</v>
      </c>
      <c r="J12" s="56" t="s">
        <v>562</v>
      </c>
      <c r="K12" s="56" t="s">
        <v>450</v>
      </c>
      <c r="L12" s="56"/>
      <c r="M12" s="56" t="s">
        <v>507</v>
      </c>
      <c r="N12" s="242"/>
      <c r="O12" s="244"/>
      <c r="P12" s="240"/>
      <c r="Q12" s="329"/>
    </row>
    <row r="13" spans="1:17" s="64" customFormat="1" ht="12" customHeight="1">
      <c r="A13" s="304">
        <v>4</v>
      </c>
      <c r="B13" s="305" t="s">
        <v>563</v>
      </c>
      <c r="C13" s="306" t="s">
        <v>564</v>
      </c>
      <c r="D13" s="307" t="s">
        <v>565</v>
      </c>
      <c r="E13" s="316" t="s">
        <v>192</v>
      </c>
      <c r="F13" s="308" t="s">
        <v>193</v>
      </c>
      <c r="G13" s="308" t="s">
        <v>566</v>
      </c>
      <c r="H13" s="59">
        <v>4.69</v>
      </c>
      <c r="I13" s="59" t="s">
        <v>250</v>
      </c>
      <c r="J13" s="59">
        <v>5.54</v>
      </c>
      <c r="K13" s="59">
        <v>5.57</v>
      </c>
      <c r="L13" s="59" t="s">
        <v>250</v>
      </c>
      <c r="M13" s="59" t="s">
        <v>250</v>
      </c>
      <c r="N13" s="241">
        <f>MAX(H13:J13,K13:M13)</f>
        <v>5.57</v>
      </c>
      <c r="O13" s="243" t="s">
        <v>235</v>
      </c>
      <c r="P13" s="239">
        <v>888</v>
      </c>
      <c r="Q13" s="328" t="s">
        <v>567</v>
      </c>
    </row>
    <row r="14" spans="1:17" s="68" customFormat="1" ht="12" customHeight="1">
      <c r="A14" s="310"/>
      <c r="B14" s="311"/>
      <c r="C14" s="312"/>
      <c r="D14" s="313"/>
      <c r="E14" s="317"/>
      <c r="F14" s="314"/>
      <c r="G14" s="314"/>
      <c r="H14" s="56" t="s">
        <v>435</v>
      </c>
      <c r="I14" s="56"/>
      <c r="J14" s="56" t="s">
        <v>568</v>
      </c>
      <c r="K14" s="56" t="s">
        <v>436</v>
      </c>
      <c r="L14" s="56"/>
      <c r="M14" s="56"/>
      <c r="N14" s="242"/>
      <c r="O14" s="244"/>
      <c r="P14" s="240"/>
      <c r="Q14" s="329"/>
    </row>
    <row r="15" spans="1:17" s="64" customFormat="1" ht="12" customHeight="1">
      <c r="A15" s="304">
        <v>5</v>
      </c>
      <c r="B15" s="305" t="s">
        <v>563</v>
      </c>
      <c r="C15" s="306" t="s">
        <v>569</v>
      </c>
      <c r="D15" s="307" t="s">
        <v>570</v>
      </c>
      <c r="E15" s="316" t="s">
        <v>179</v>
      </c>
      <c r="F15" s="308" t="s">
        <v>180</v>
      </c>
      <c r="G15" s="308" t="s">
        <v>181</v>
      </c>
      <c r="H15" s="59" t="s">
        <v>250</v>
      </c>
      <c r="I15" s="59">
        <v>5.31</v>
      </c>
      <c r="J15" s="59" t="s">
        <v>250</v>
      </c>
      <c r="K15" s="59">
        <v>5.55</v>
      </c>
      <c r="L15" s="59">
        <v>5.56</v>
      </c>
      <c r="M15" s="59" t="s">
        <v>250</v>
      </c>
      <c r="N15" s="241">
        <f>MAX(H15:J15,K15:M15)</f>
        <v>5.56</v>
      </c>
      <c r="O15" s="243" t="s">
        <v>235</v>
      </c>
      <c r="P15" s="239">
        <v>886</v>
      </c>
      <c r="Q15" s="328" t="s">
        <v>571</v>
      </c>
    </row>
    <row r="16" spans="1:17" s="68" customFormat="1" ht="12" customHeight="1">
      <c r="A16" s="310"/>
      <c r="B16" s="311"/>
      <c r="C16" s="312"/>
      <c r="D16" s="313"/>
      <c r="E16" s="317"/>
      <c r="F16" s="314"/>
      <c r="G16" s="314"/>
      <c r="H16" s="56"/>
      <c r="I16" s="56" t="s">
        <v>488</v>
      </c>
      <c r="J16" s="56"/>
      <c r="K16" s="56" t="s">
        <v>450</v>
      </c>
      <c r="L16" s="56" t="s">
        <v>488</v>
      </c>
      <c r="M16" s="56"/>
      <c r="N16" s="242"/>
      <c r="O16" s="244"/>
      <c r="P16" s="240"/>
      <c r="Q16" s="329"/>
    </row>
    <row r="17" spans="1:17" s="64" customFormat="1" ht="12" customHeight="1">
      <c r="A17" s="304">
        <v>6</v>
      </c>
      <c r="B17" s="305" t="s">
        <v>572</v>
      </c>
      <c r="C17" s="306" t="s">
        <v>573</v>
      </c>
      <c r="D17" s="307" t="s">
        <v>520</v>
      </c>
      <c r="E17" s="316" t="s">
        <v>339</v>
      </c>
      <c r="F17" s="308" t="s">
        <v>340</v>
      </c>
      <c r="G17" s="308" t="s">
        <v>359</v>
      </c>
      <c r="H17" s="59" t="s">
        <v>250</v>
      </c>
      <c r="I17" s="59">
        <v>5.14</v>
      </c>
      <c r="J17" s="59">
        <v>5.49</v>
      </c>
      <c r="K17" s="59">
        <v>5.47</v>
      </c>
      <c r="L17" s="59" t="s">
        <v>250</v>
      </c>
      <c r="M17" s="59">
        <v>4.8</v>
      </c>
      <c r="N17" s="241">
        <f>MAX(H17:J17,K17:M17)</f>
        <v>5.49</v>
      </c>
      <c r="O17" s="243" t="s">
        <v>235</v>
      </c>
      <c r="P17" s="239">
        <v>871</v>
      </c>
      <c r="Q17" s="328" t="s">
        <v>574</v>
      </c>
    </row>
    <row r="18" spans="1:17" s="68" customFormat="1" ht="12" customHeight="1">
      <c r="A18" s="310"/>
      <c r="B18" s="311"/>
      <c r="C18" s="312"/>
      <c r="D18" s="313"/>
      <c r="E18" s="317"/>
      <c r="F18" s="314"/>
      <c r="G18" s="314"/>
      <c r="H18" s="56"/>
      <c r="I18" s="56" t="s">
        <v>450</v>
      </c>
      <c r="J18" s="56" t="s">
        <v>446</v>
      </c>
      <c r="K18" s="56" t="s">
        <v>458</v>
      </c>
      <c r="L18" s="56"/>
      <c r="M18" s="56" t="s">
        <v>575</v>
      </c>
      <c r="N18" s="242"/>
      <c r="O18" s="244"/>
      <c r="P18" s="240"/>
      <c r="Q18" s="329"/>
    </row>
    <row r="19" spans="1:17" s="64" customFormat="1" ht="12" customHeight="1">
      <c r="A19" s="304">
        <v>7</v>
      </c>
      <c r="B19" s="305" t="s">
        <v>576</v>
      </c>
      <c r="C19" s="306" t="s">
        <v>577</v>
      </c>
      <c r="D19" s="307" t="s">
        <v>578</v>
      </c>
      <c r="E19" s="316" t="s">
        <v>495</v>
      </c>
      <c r="F19" s="308" t="s">
        <v>496</v>
      </c>
      <c r="G19" s="308" t="s">
        <v>497</v>
      </c>
      <c r="H19" s="59">
        <v>5.12</v>
      </c>
      <c r="I19" s="59" t="s">
        <v>250</v>
      </c>
      <c r="J19" s="59">
        <v>5.44</v>
      </c>
      <c r="K19" s="59">
        <v>5.25</v>
      </c>
      <c r="L19" s="59">
        <v>5.26</v>
      </c>
      <c r="M19" s="59">
        <v>5.11</v>
      </c>
      <c r="N19" s="241">
        <f>MAX(H19:J19,K19:M19)</f>
        <v>5.44</v>
      </c>
      <c r="O19" s="243" t="s">
        <v>235</v>
      </c>
      <c r="P19" s="239">
        <v>861</v>
      </c>
      <c r="Q19" s="328" t="s">
        <v>579</v>
      </c>
    </row>
    <row r="20" spans="1:17" s="68" customFormat="1" ht="12" customHeight="1">
      <c r="A20" s="310"/>
      <c r="B20" s="311"/>
      <c r="C20" s="312"/>
      <c r="D20" s="313"/>
      <c r="E20" s="317"/>
      <c r="F20" s="314"/>
      <c r="G20" s="314"/>
      <c r="H20" s="56" t="s">
        <v>580</v>
      </c>
      <c r="I20" s="56"/>
      <c r="J20" s="56" t="s">
        <v>503</v>
      </c>
      <c r="K20" s="56" t="s">
        <v>466</v>
      </c>
      <c r="L20" s="56" t="s">
        <v>488</v>
      </c>
      <c r="M20" s="56" t="s">
        <v>581</v>
      </c>
      <c r="N20" s="242"/>
      <c r="O20" s="244"/>
      <c r="P20" s="240"/>
      <c r="Q20" s="329"/>
    </row>
    <row r="21" spans="1:17" s="64" customFormat="1" ht="12" customHeight="1">
      <c r="A21" s="304">
        <v>8</v>
      </c>
      <c r="B21" s="305" t="s">
        <v>582</v>
      </c>
      <c r="C21" s="306" t="s">
        <v>583</v>
      </c>
      <c r="D21" s="307" t="s">
        <v>584</v>
      </c>
      <c r="E21" s="316" t="s">
        <v>339</v>
      </c>
      <c r="F21" s="308" t="s">
        <v>340</v>
      </c>
      <c r="G21" s="308" t="s">
        <v>359</v>
      </c>
      <c r="H21" s="59">
        <v>5.2</v>
      </c>
      <c r="I21" s="59">
        <v>5.14</v>
      </c>
      <c r="J21" s="59">
        <v>5.18</v>
      </c>
      <c r="K21" s="59">
        <v>4.94</v>
      </c>
      <c r="L21" s="59">
        <v>5.24</v>
      </c>
      <c r="M21" s="59">
        <v>5.27</v>
      </c>
      <c r="N21" s="241">
        <f>MAX(H21:J21,K21:M21)</f>
        <v>5.27</v>
      </c>
      <c r="O21" s="243" t="s">
        <v>235</v>
      </c>
      <c r="P21" s="239">
        <v>825</v>
      </c>
      <c r="Q21" s="328" t="s">
        <v>574</v>
      </c>
    </row>
    <row r="22" spans="1:17" s="68" customFormat="1" ht="12" customHeight="1">
      <c r="A22" s="310"/>
      <c r="B22" s="311"/>
      <c r="C22" s="312"/>
      <c r="D22" s="313"/>
      <c r="E22" s="317"/>
      <c r="F22" s="314"/>
      <c r="G22" s="314"/>
      <c r="H22" s="56" t="s">
        <v>466</v>
      </c>
      <c r="I22" s="56" t="s">
        <v>507</v>
      </c>
      <c r="J22" s="56" t="s">
        <v>445</v>
      </c>
      <c r="K22" s="56" t="s">
        <v>562</v>
      </c>
      <c r="L22" s="56" t="s">
        <v>446</v>
      </c>
      <c r="M22" s="56" t="s">
        <v>555</v>
      </c>
      <c r="N22" s="242"/>
      <c r="O22" s="244"/>
      <c r="P22" s="240"/>
      <c r="Q22" s="329"/>
    </row>
    <row r="23" spans="1:17" s="64" customFormat="1" ht="12" customHeight="1">
      <c r="A23" s="304">
        <v>9</v>
      </c>
      <c r="B23" s="305" t="s">
        <v>318</v>
      </c>
      <c r="C23" s="306" t="s">
        <v>585</v>
      </c>
      <c r="D23" s="307" t="s">
        <v>586</v>
      </c>
      <c r="E23" s="316" t="s">
        <v>192</v>
      </c>
      <c r="F23" s="308" t="s">
        <v>387</v>
      </c>
      <c r="G23" s="308" t="s">
        <v>587</v>
      </c>
      <c r="H23" s="59">
        <v>4.5</v>
      </c>
      <c r="I23" s="59">
        <v>5</v>
      </c>
      <c r="J23" s="59">
        <v>4.98</v>
      </c>
      <c r="K23" s="59"/>
      <c r="L23" s="59"/>
      <c r="M23" s="59"/>
      <c r="N23" s="241">
        <f>MAX(H23:J23,K23:M23)</f>
        <v>5</v>
      </c>
      <c r="O23" s="243" t="s">
        <v>283</v>
      </c>
      <c r="P23" s="239"/>
      <c r="Q23" s="328" t="s">
        <v>64</v>
      </c>
    </row>
    <row r="24" spans="1:17" s="68" customFormat="1" ht="12" customHeight="1">
      <c r="A24" s="310"/>
      <c r="B24" s="311"/>
      <c r="C24" s="312"/>
      <c r="D24" s="313"/>
      <c r="E24" s="317"/>
      <c r="F24" s="314"/>
      <c r="G24" s="314"/>
      <c r="H24" s="56" t="s">
        <v>589</v>
      </c>
      <c r="I24" s="56" t="s">
        <v>445</v>
      </c>
      <c r="J24" s="56" t="s">
        <v>443</v>
      </c>
      <c r="K24" s="56"/>
      <c r="L24" s="56"/>
      <c r="M24" s="56"/>
      <c r="N24" s="242"/>
      <c r="O24" s="244"/>
      <c r="P24" s="240"/>
      <c r="Q24" s="329"/>
    </row>
    <row r="25" spans="1:17" s="64" customFormat="1" ht="12" customHeight="1">
      <c r="A25" s="304">
        <v>10</v>
      </c>
      <c r="B25" s="305" t="s">
        <v>590</v>
      </c>
      <c r="C25" s="306" t="s">
        <v>591</v>
      </c>
      <c r="D25" s="307" t="s">
        <v>592</v>
      </c>
      <c r="E25" s="316" t="s">
        <v>593</v>
      </c>
      <c r="F25" s="308"/>
      <c r="G25" s="308" t="s">
        <v>594</v>
      </c>
      <c r="H25" s="59">
        <v>4.53</v>
      </c>
      <c r="I25" s="59">
        <v>4.56</v>
      </c>
      <c r="J25" s="59">
        <v>4.68</v>
      </c>
      <c r="K25" s="59"/>
      <c r="L25" s="59"/>
      <c r="M25" s="59"/>
      <c r="N25" s="241">
        <f>MAX(H25:J25,K25:M25)</f>
        <v>4.68</v>
      </c>
      <c r="O25" s="243"/>
      <c r="P25" s="239"/>
      <c r="Q25" s="328" t="s">
        <v>595</v>
      </c>
    </row>
    <row r="26" spans="1:17" s="68" customFormat="1" ht="12" customHeight="1">
      <c r="A26" s="310"/>
      <c r="B26" s="311"/>
      <c r="C26" s="312"/>
      <c r="D26" s="313"/>
      <c r="E26" s="317"/>
      <c r="F26" s="314"/>
      <c r="G26" s="314"/>
      <c r="H26" s="56" t="s">
        <v>428</v>
      </c>
      <c r="I26" s="56" t="s">
        <v>596</v>
      </c>
      <c r="J26" s="56" t="s">
        <v>445</v>
      </c>
      <c r="K26" s="56"/>
      <c r="L26" s="56"/>
      <c r="M26" s="56"/>
      <c r="N26" s="242"/>
      <c r="O26" s="244"/>
      <c r="P26" s="240"/>
      <c r="Q26" s="329"/>
    </row>
    <row r="27" spans="1:17" s="64" customFormat="1" ht="12" customHeight="1">
      <c r="A27" s="304">
        <v>11</v>
      </c>
      <c r="B27" s="305" t="s">
        <v>367</v>
      </c>
      <c r="C27" s="306" t="s">
        <v>597</v>
      </c>
      <c r="D27" s="307" t="s">
        <v>598</v>
      </c>
      <c r="E27" s="316" t="s">
        <v>599</v>
      </c>
      <c r="F27" s="308"/>
      <c r="G27" s="308" t="s">
        <v>600</v>
      </c>
      <c r="H27" s="59">
        <v>4.33</v>
      </c>
      <c r="I27" s="59">
        <v>4.21</v>
      </c>
      <c r="J27" s="59">
        <v>4.61</v>
      </c>
      <c r="K27" s="59"/>
      <c r="L27" s="59"/>
      <c r="M27" s="59"/>
      <c r="N27" s="241">
        <f>MAX(H27:J27,K27:M27)</f>
        <v>4.61</v>
      </c>
      <c r="O27" s="243"/>
      <c r="P27" s="239"/>
      <c r="Q27" s="328" t="s">
        <v>601</v>
      </c>
    </row>
    <row r="28" spans="1:17" s="68" customFormat="1" ht="12" customHeight="1">
      <c r="A28" s="310"/>
      <c r="B28" s="311"/>
      <c r="C28" s="312"/>
      <c r="D28" s="313"/>
      <c r="E28" s="317"/>
      <c r="F28" s="314"/>
      <c r="G28" s="314"/>
      <c r="H28" s="56" t="s">
        <v>442</v>
      </c>
      <c r="I28" s="56" t="s">
        <v>446</v>
      </c>
      <c r="J28" s="56" t="s">
        <v>446</v>
      </c>
      <c r="K28" s="56"/>
      <c r="L28" s="56"/>
      <c r="M28" s="56"/>
      <c r="N28" s="242"/>
      <c r="O28" s="244"/>
      <c r="P28" s="240"/>
      <c r="Q28" s="329"/>
    </row>
    <row r="29" spans="1:17" s="64" customFormat="1" ht="12" customHeight="1">
      <c r="A29" s="304"/>
      <c r="B29" s="305" t="s">
        <v>602</v>
      </c>
      <c r="C29" s="306" t="s">
        <v>603</v>
      </c>
      <c r="D29" s="307" t="s">
        <v>604</v>
      </c>
      <c r="E29" s="316" t="s">
        <v>179</v>
      </c>
      <c r="F29" s="308" t="s">
        <v>605</v>
      </c>
      <c r="G29" s="308" t="s">
        <v>432</v>
      </c>
      <c r="H29" s="59"/>
      <c r="I29" s="59"/>
      <c r="J29" s="59"/>
      <c r="K29" s="59"/>
      <c r="L29" s="59"/>
      <c r="M29" s="59"/>
      <c r="N29" s="241" t="s">
        <v>288</v>
      </c>
      <c r="O29" s="243"/>
      <c r="P29" s="239"/>
      <c r="Q29" s="328" t="s">
        <v>606</v>
      </c>
    </row>
    <row r="30" spans="1:17" s="68" customFormat="1" ht="12" customHeight="1">
      <c r="A30" s="310"/>
      <c r="B30" s="311"/>
      <c r="C30" s="312"/>
      <c r="D30" s="313"/>
      <c r="E30" s="317"/>
      <c r="F30" s="314"/>
      <c r="G30" s="314"/>
      <c r="H30" s="56"/>
      <c r="I30" s="56"/>
      <c r="J30" s="56"/>
      <c r="K30" s="56"/>
      <c r="L30" s="56"/>
      <c r="M30" s="56"/>
      <c r="N30" s="242"/>
      <c r="O30" s="244"/>
      <c r="P30" s="240"/>
      <c r="Q30" s="329"/>
    </row>
    <row r="31" spans="1:17" s="64" customFormat="1" ht="12" customHeight="1">
      <c r="A31" s="304"/>
      <c r="B31" s="305" t="s">
        <v>607</v>
      </c>
      <c r="C31" s="306" t="s">
        <v>608</v>
      </c>
      <c r="D31" s="307" t="s">
        <v>609</v>
      </c>
      <c r="E31" s="316" t="s">
        <v>339</v>
      </c>
      <c r="F31" s="308" t="s">
        <v>340</v>
      </c>
      <c r="G31" s="308" t="s">
        <v>359</v>
      </c>
      <c r="H31" s="59"/>
      <c r="I31" s="59"/>
      <c r="J31" s="59"/>
      <c r="K31" s="59"/>
      <c r="L31" s="59"/>
      <c r="M31" s="59"/>
      <c r="N31" s="241" t="s">
        <v>288</v>
      </c>
      <c r="O31" s="243"/>
      <c r="P31" s="239"/>
      <c r="Q31" s="328" t="s">
        <v>65</v>
      </c>
    </row>
    <row r="32" spans="1:17" s="68" customFormat="1" ht="12" customHeight="1">
      <c r="A32" s="310"/>
      <c r="B32" s="311"/>
      <c r="C32" s="312"/>
      <c r="D32" s="313"/>
      <c r="E32" s="317"/>
      <c r="F32" s="314"/>
      <c r="G32" s="314"/>
      <c r="H32" s="56"/>
      <c r="I32" s="56"/>
      <c r="J32" s="56"/>
      <c r="K32" s="56"/>
      <c r="L32" s="56"/>
      <c r="M32" s="56"/>
      <c r="N32" s="242"/>
      <c r="O32" s="244"/>
      <c r="P32" s="240"/>
      <c r="Q32" s="329"/>
    </row>
    <row r="33" spans="1:17" s="64" customFormat="1" ht="12" customHeight="1">
      <c r="A33" s="304"/>
      <c r="B33" s="305" t="s">
        <v>343</v>
      </c>
      <c r="C33" s="306" t="s">
        <v>610</v>
      </c>
      <c r="D33" s="307" t="s">
        <v>611</v>
      </c>
      <c r="E33" s="316" t="s">
        <v>339</v>
      </c>
      <c r="F33" s="308" t="s">
        <v>340</v>
      </c>
      <c r="G33" s="308" t="s">
        <v>199</v>
      </c>
      <c r="H33" s="59"/>
      <c r="I33" s="59"/>
      <c r="J33" s="59"/>
      <c r="K33" s="59"/>
      <c r="L33" s="59"/>
      <c r="M33" s="59"/>
      <c r="N33" s="241" t="s">
        <v>288</v>
      </c>
      <c r="O33" s="243"/>
      <c r="P33" s="239"/>
      <c r="Q33" s="328" t="s">
        <v>66</v>
      </c>
    </row>
    <row r="34" spans="1:17" s="68" customFormat="1" ht="12" customHeight="1">
      <c r="A34" s="310"/>
      <c r="B34" s="311"/>
      <c r="C34" s="312"/>
      <c r="D34" s="313"/>
      <c r="E34" s="317"/>
      <c r="F34" s="314"/>
      <c r="G34" s="314"/>
      <c r="H34" s="56"/>
      <c r="I34" s="56"/>
      <c r="J34" s="56"/>
      <c r="K34" s="56"/>
      <c r="L34" s="56"/>
      <c r="M34" s="56"/>
      <c r="N34" s="242"/>
      <c r="O34" s="244"/>
      <c r="P34" s="240"/>
      <c r="Q34" s="329"/>
    </row>
  </sheetData>
  <mergeCells count="155">
    <mergeCell ref="O7:O8"/>
    <mergeCell ref="O9:O10"/>
    <mergeCell ref="O11:O12"/>
    <mergeCell ref="O13:O14"/>
    <mergeCell ref="H5:M5"/>
    <mergeCell ref="A9:A10"/>
    <mergeCell ref="A33:A34"/>
    <mergeCell ref="B9:B10"/>
    <mergeCell ref="C9:C10"/>
    <mergeCell ref="D9:D10"/>
    <mergeCell ref="E9:E10"/>
    <mergeCell ref="A7:A8"/>
    <mergeCell ref="G7:G8"/>
    <mergeCell ref="A29:A30"/>
    <mergeCell ref="N7:N8"/>
    <mergeCell ref="B33:B34"/>
    <mergeCell ref="C33:C34"/>
    <mergeCell ref="D33:D34"/>
    <mergeCell ref="E33:E34"/>
    <mergeCell ref="B7:B8"/>
    <mergeCell ref="C7:C8"/>
    <mergeCell ref="D7:D8"/>
    <mergeCell ref="E7:E8"/>
    <mergeCell ref="F7:F8"/>
    <mergeCell ref="P9:P10"/>
    <mergeCell ref="Q9:Q10"/>
    <mergeCell ref="F33:F34"/>
    <mergeCell ref="G33:G34"/>
    <mergeCell ref="N33:N34"/>
    <mergeCell ref="P33:P34"/>
    <mergeCell ref="F9:F10"/>
    <mergeCell ref="G9:G10"/>
    <mergeCell ref="N9:N10"/>
    <mergeCell ref="Q33:Q34"/>
    <mergeCell ref="P7:P8"/>
    <mergeCell ref="Q7:Q8"/>
    <mergeCell ref="A21:A22"/>
    <mergeCell ref="B21:B22"/>
    <mergeCell ref="C21:C22"/>
    <mergeCell ref="D21:D22"/>
    <mergeCell ref="E21:E22"/>
    <mergeCell ref="F21:F22"/>
    <mergeCell ref="G21:G22"/>
    <mergeCell ref="N21:N22"/>
    <mergeCell ref="P21:P22"/>
    <mergeCell ref="Q21:Q22"/>
    <mergeCell ref="O15:O16"/>
    <mergeCell ref="O17:O18"/>
    <mergeCell ref="O21:O22"/>
    <mergeCell ref="O19:O20"/>
    <mergeCell ref="P19:P20"/>
    <mergeCell ref="Q19:Q20"/>
    <mergeCell ref="P17:P18"/>
    <mergeCell ref="Q17:Q18"/>
    <mergeCell ref="B29:B30"/>
    <mergeCell ref="C29:C30"/>
    <mergeCell ref="D29:D30"/>
    <mergeCell ref="E29:E30"/>
    <mergeCell ref="F29:F30"/>
    <mergeCell ref="G29:G30"/>
    <mergeCell ref="N29:N30"/>
    <mergeCell ref="P29:P30"/>
    <mergeCell ref="Q29:Q30"/>
    <mergeCell ref="O23:O24"/>
    <mergeCell ref="O25:O26"/>
    <mergeCell ref="O27:O28"/>
    <mergeCell ref="O29:O30"/>
    <mergeCell ref="P23:P24"/>
    <mergeCell ref="Q23:Q24"/>
    <mergeCell ref="P25:P26"/>
    <mergeCell ref="Q25:Q26"/>
    <mergeCell ref="P27:P28"/>
    <mergeCell ref="O31:O32"/>
    <mergeCell ref="O33:O34"/>
    <mergeCell ref="A19:A20"/>
    <mergeCell ref="B19:B20"/>
    <mergeCell ref="C19:C20"/>
    <mergeCell ref="D19:D20"/>
    <mergeCell ref="E19:E20"/>
    <mergeCell ref="F19:F20"/>
    <mergeCell ref="G19:G20"/>
    <mergeCell ref="N19:N20"/>
    <mergeCell ref="A23:A24"/>
    <mergeCell ref="B23:B24"/>
    <mergeCell ref="C23:C24"/>
    <mergeCell ref="D23:D24"/>
    <mergeCell ref="E23:E24"/>
    <mergeCell ref="F23:F24"/>
    <mergeCell ref="G23:G24"/>
    <mergeCell ref="N23:N24"/>
    <mergeCell ref="A31:A32"/>
    <mergeCell ref="B31:B32"/>
    <mergeCell ref="C31:C32"/>
    <mergeCell ref="D31:D32"/>
    <mergeCell ref="E31:E32"/>
    <mergeCell ref="F31:F32"/>
    <mergeCell ref="G31:G32"/>
    <mergeCell ref="N31:N32"/>
    <mergeCell ref="P31:P32"/>
    <mergeCell ref="Q31:Q32"/>
    <mergeCell ref="A25:A26"/>
    <mergeCell ref="B25:B26"/>
    <mergeCell ref="C25:C26"/>
    <mergeCell ref="D25:D26"/>
    <mergeCell ref="E25:E26"/>
    <mergeCell ref="F25:F26"/>
    <mergeCell ref="G25:G26"/>
    <mergeCell ref="N25:N26"/>
    <mergeCell ref="A11:A12"/>
    <mergeCell ref="B11:B12"/>
    <mergeCell ref="C11:C12"/>
    <mergeCell ref="D11:D12"/>
    <mergeCell ref="E11:E12"/>
    <mergeCell ref="F11:F12"/>
    <mergeCell ref="G11:G12"/>
    <mergeCell ref="N11:N12"/>
    <mergeCell ref="P11:P12"/>
    <mergeCell ref="Q11:Q12"/>
    <mergeCell ref="A17:A18"/>
    <mergeCell ref="B17:B18"/>
    <mergeCell ref="C17:C18"/>
    <mergeCell ref="D17:D18"/>
    <mergeCell ref="E17:E18"/>
    <mergeCell ref="F17:F18"/>
    <mergeCell ref="G17:G18"/>
    <mergeCell ref="N17:N18"/>
    <mergeCell ref="A15:A16"/>
    <mergeCell ref="B15:B16"/>
    <mergeCell ref="C15:C16"/>
    <mergeCell ref="D15:D16"/>
    <mergeCell ref="N13:N14"/>
    <mergeCell ref="E15:E16"/>
    <mergeCell ref="F15:F16"/>
    <mergeCell ref="G15:G16"/>
    <mergeCell ref="N15:N16"/>
    <mergeCell ref="N27:N28"/>
    <mergeCell ref="P15:P16"/>
    <mergeCell ref="Q15:Q16"/>
    <mergeCell ref="A13:A14"/>
    <mergeCell ref="B13:B14"/>
    <mergeCell ref="C13:C14"/>
    <mergeCell ref="D13:D14"/>
    <mergeCell ref="E13:E14"/>
    <mergeCell ref="F13:F14"/>
    <mergeCell ref="G13:G14"/>
    <mergeCell ref="Q27:Q28"/>
    <mergeCell ref="P13:P14"/>
    <mergeCell ref="Q13:Q14"/>
    <mergeCell ref="A27:A28"/>
    <mergeCell ref="B27:B28"/>
    <mergeCell ref="C27:C28"/>
    <mergeCell ref="D27:D28"/>
    <mergeCell ref="E27:E28"/>
    <mergeCell ref="F27:F28"/>
    <mergeCell ref="G27:G28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4"/>
  <sheetViews>
    <sheetView showZeros="0" workbookViewId="0" topLeftCell="A1">
      <selection activeCell="Q15" sqref="Q15:Q16"/>
    </sheetView>
  </sheetViews>
  <sheetFormatPr defaultColWidth="9.140625" defaultRowHeight="12.75"/>
  <cols>
    <col min="1" max="1" width="4.57421875" style="1" customWidth="1"/>
    <col min="2" max="2" width="8.00390625" style="1" customWidth="1"/>
    <col min="3" max="3" width="11.28125" style="1" customWidth="1"/>
    <col min="4" max="4" width="9.00390625" style="1" bestFit="1" customWidth="1"/>
    <col min="5" max="5" width="12.00390625" style="1" customWidth="1"/>
    <col min="6" max="6" width="13.140625" style="1" customWidth="1"/>
    <col min="7" max="7" width="11.57421875" style="1" customWidth="1"/>
    <col min="8" max="15" width="5.57421875" style="4" customWidth="1"/>
    <col min="16" max="16" width="6.7109375" style="28" customWidth="1"/>
    <col min="17" max="17" width="18.71093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G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"/>
      <c r="D2" s="2"/>
      <c r="E2" s="2"/>
      <c r="F2" s="2"/>
      <c r="G2" s="2"/>
      <c r="H2" s="1"/>
      <c r="I2" s="3"/>
      <c r="J2" s="1"/>
      <c r="K2" s="1"/>
      <c r="L2" s="1"/>
      <c r="M2" s="1"/>
      <c r="N2" s="1"/>
      <c r="O2" s="1"/>
      <c r="P2" s="1"/>
    </row>
    <row r="3" spans="2:17" ht="15.75" customHeight="1">
      <c r="B3" s="26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2" s="5" customFormat="1" ht="16.5" customHeight="1" thickBot="1">
      <c r="A4" s="4"/>
      <c r="B4" s="21" t="s">
        <v>423</v>
      </c>
      <c r="C4" s="21"/>
      <c r="H4" s="15"/>
      <c r="I4" s="4"/>
      <c r="J4" s="4"/>
      <c r="K4" s="4"/>
      <c r="L4" s="4"/>
      <c r="M4" s="4"/>
      <c r="N4" s="4"/>
      <c r="O4" s="4"/>
      <c r="P4" s="4"/>
      <c r="Q4" s="19" t="s">
        <v>216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4:16" s="64" customFormat="1" ht="13.5" thickBot="1">
      <c r="D5" s="5"/>
      <c r="H5" s="322" t="s">
        <v>243</v>
      </c>
      <c r="I5" s="323"/>
      <c r="J5" s="323"/>
      <c r="K5" s="323"/>
      <c r="L5" s="323"/>
      <c r="M5" s="324"/>
      <c r="N5" s="65"/>
      <c r="O5" s="65"/>
      <c r="P5" s="65"/>
    </row>
    <row r="6" spans="1:18" s="64" customFormat="1" ht="24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20" t="s">
        <v>174</v>
      </c>
      <c r="H6" s="325">
        <v>1</v>
      </c>
      <c r="I6" s="326">
        <v>2</v>
      </c>
      <c r="J6" s="326">
        <v>3</v>
      </c>
      <c r="K6" s="326">
        <v>4</v>
      </c>
      <c r="L6" s="326">
        <v>5</v>
      </c>
      <c r="M6" s="327">
        <v>6</v>
      </c>
      <c r="N6" s="321" t="s">
        <v>167</v>
      </c>
      <c r="O6" s="33" t="s">
        <v>231</v>
      </c>
      <c r="P6" s="33" t="s">
        <v>232</v>
      </c>
      <c r="Q6" s="33" t="s">
        <v>168</v>
      </c>
      <c r="R6" s="67"/>
    </row>
    <row r="7" spans="1:17" s="64" customFormat="1" ht="12" customHeight="1">
      <c r="A7" s="304">
        <v>1</v>
      </c>
      <c r="B7" s="305" t="s">
        <v>424</v>
      </c>
      <c r="C7" s="306" t="s">
        <v>425</v>
      </c>
      <c r="D7" s="307" t="s">
        <v>426</v>
      </c>
      <c r="E7" s="316" t="s">
        <v>192</v>
      </c>
      <c r="F7" s="308" t="s">
        <v>387</v>
      </c>
      <c r="G7" s="308" t="s">
        <v>203</v>
      </c>
      <c r="H7" s="59">
        <v>7.51</v>
      </c>
      <c r="I7" s="59" t="s">
        <v>250</v>
      </c>
      <c r="J7" s="59" t="s">
        <v>250</v>
      </c>
      <c r="K7" s="59" t="s">
        <v>402</v>
      </c>
      <c r="L7" s="59" t="s">
        <v>402</v>
      </c>
      <c r="M7" s="59" t="s">
        <v>402</v>
      </c>
      <c r="N7" s="241">
        <f>MAX(H7:J7,K7:M7)</f>
        <v>7.51</v>
      </c>
      <c r="O7" s="243" t="s">
        <v>233</v>
      </c>
      <c r="P7" s="239">
        <v>1023</v>
      </c>
      <c r="Q7" s="308" t="s">
        <v>427</v>
      </c>
    </row>
    <row r="8" spans="1:17" s="68" customFormat="1" ht="12" customHeight="1">
      <c r="A8" s="310"/>
      <c r="B8" s="311"/>
      <c r="C8" s="312"/>
      <c r="D8" s="313"/>
      <c r="E8" s="317"/>
      <c r="F8" s="314"/>
      <c r="G8" s="314"/>
      <c r="H8" s="56" t="s">
        <v>428</v>
      </c>
      <c r="I8" s="56"/>
      <c r="J8" s="56"/>
      <c r="K8" s="56"/>
      <c r="L8" s="56"/>
      <c r="M8" s="56"/>
      <c r="N8" s="242"/>
      <c r="O8" s="244"/>
      <c r="P8" s="240"/>
      <c r="Q8" s="314"/>
    </row>
    <row r="9" spans="1:17" s="64" customFormat="1" ht="10.5" customHeight="1">
      <c r="A9" s="304">
        <v>2</v>
      </c>
      <c r="B9" s="305" t="s">
        <v>280</v>
      </c>
      <c r="C9" s="306" t="s">
        <v>429</v>
      </c>
      <c r="D9" s="307" t="s">
        <v>430</v>
      </c>
      <c r="E9" s="316" t="s">
        <v>431</v>
      </c>
      <c r="F9" s="308" t="s">
        <v>321</v>
      </c>
      <c r="G9" s="308" t="s">
        <v>432</v>
      </c>
      <c r="H9" s="59">
        <v>6.82</v>
      </c>
      <c r="I9" s="59">
        <v>6.86</v>
      </c>
      <c r="J9" s="59">
        <v>7.4</v>
      </c>
      <c r="K9" s="59">
        <v>7.43</v>
      </c>
      <c r="L9" s="59" t="s">
        <v>250</v>
      </c>
      <c r="M9" s="59">
        <v>7.35</v>
      </c>
      <c r="N9" s="241">
        <f>MAX(H9:J9,K9:M9)</f>
        <v>7.43</v>
      </c>
      <c r="O9" s="243" t="s">
        <v>233</v>
      </c>
      <c r="P9" s="239">
        <v>1006</v>
      </c>
      <c r="Q9" s="308" t="s">
        <v>433</v>
      </c>
    </row>
    <row r="10" spans="1:17" s="68" customFormat="1" ht="10.5" customHeight="1">
      <c r="A10" s="310"/>
      <c r="B10" s="311"/>
      <c r="C10" s="312"/>
      <c r="D10" s="313"/>
      <c r="E10" s="317"/>
      <c r="F10" s="314"/>
      <c r="G10" s="314"/>
      <c r="H10" s="56" t="s">
        <v>428</v>
      </c>
      <c r="I10" s="56" t="s">
        <v>434</v>
      </c>
      <c r="J10" s="56" t="s">
        <v>435</v>
      </c>
      <c r="K10" s="56" t="s">
        <v>436</v>
      </c>
      <c r="L10" s="56"/>
      <c r="M10" s="56" t="s">
        <v>437</v>
      </c>
      <c r="N10" s="242"/>
      <c r="O10" s="244"/>
      <c r="P10" s="240"/>
      <c r="Q10" s="314"/>
    </row>
    <row r="11" spans="1:17" s="64" customFormat="1" ht="10.5" customHeight="1">
      <c r="A11" s="304">
        <v>3</v>
      </c>
      <c r="B11" s="305" t="s">
        <v>438</v>
      </c>
      <c r="C11" s="306" t="s">
        <v>439</v>
      </c>
      <c r="D11" s="307" t="s">
        <v>440</v>
      </c>
      <c r="E11" s="316" t="s">
        <v>192</v>
      </c>
      <c r="F11" s="308" t="s">
        <v>193</v>
      </c>
      <c r="G11" s="308" t="s">
        <v>203</v>
      </c>
      <c r="H11" s="59">
        <v>7.16</v>
      </c>
      <c r="I11" s="59">
        <v>6.81</v>
      </c>
      <c r="J11" s="59" t="s">
        <v>250</v>
      </c>
      <c r="K11" s="59">
        <v>7.27</v>
      </c>
      <c r="L11" s="59">
        <v>6.36</v>
      </c>
      <c r="M11" s="59" t="s">
        <v>402</v>
      </c>
      <c r="N11" s="241">
        <f>MAX(H11:J11,K11:M11)</f>
        <v>7.27</v>
      </c>
      <c r="O11" s="243" t="s">
        <v>233</v>
      </c>
      <c r="P11" s="239">
        <v>973</v>
      </c>
      <c r="Q11" s="308" t="s">
        <v>441</v>
      </c>
    </row>
    <row r="12" spans="1:17" s="68" customFormat="1" ht="10.5" customHeight="1">
      <c r="A12" s="310"/>
      <c r="B12" s="311"/>
      <c r="C12" s="312"/>
      <c r="D12" s="313"/>
      <c r="E12" s="317"/>
      <c r="F12" s="314"/>
      <c r="G12" s="314"/>
      <c r="H12" s="56" t="s">
        <v>442</v>
      </c>
      <c r="I12" s="56" t="s">
        <v>443</v>
      </c>
      <c r="J12" s="56" t="s">
        <v>444</v>
      </c>
      <c r="K12" s="56" t="s">
        <v>445</v>
      </c>
      <c r="L12" s="56" t="s">
        <v>446</v>
      </c>
      <c r="M12" s="56"/>
      <c r="N12" s="242"/>
      <c r="O12" s="244"/>
      <c r="P12" s="240"/>
      <c r="Q12" s="314"/>
    </row>
    <row r="13" spans="1:17" s="64" customFormat="1" ht="10.5" customHeight="1">
      <c r="A13" s="304">
        <v>4</v>
      </c>
      <c r="B13" s="305" t="s">
        <v>384</v>
      </c>
      <c r="C13" s="306" t="s">
        <v>447</v>
      </c>
      <c r="D13" s="307" t="s">
        <v>448</v>
      </c>
      <c r="E13" s="316" t="s">
        <v>192</v>
      </c>
      <c r="F13" s="308"/>
      <c r="G13" s="308"/>
      <c r="H13" s="59">
        <v>6.54</v>
      </c>
      <c r="I13" s="59">
        <v>7.26</v>
      </c>
      <c r="J13" s="59">
        <v>7.14</v>
      </c>
      <c r="K13" s="59" t="s">
        <v>250</v>
      </c>
      <c r="L13" s="59">
        <v>7.23</v>
      </c>
      <c r="M13" s="59">
        <v>7.16</v>
      </c>
      <c r="N13" s="241">
        <f>MAX(H13:J13,K13:M13)</f>
        <v>7.26</v>
      </c>
      <c r="O13" s="243" t="s">
        <v>233</v>
      </c>
      <c r="P13" s="239">
        <v>971</v>
      </c>
      <c r="Q13" s="308" t="s">
        <v>207</v>
      </c>
    </row>
    <row r="14" spans="1:17" s="68" customFormat="1" ht="10.5" customHeight="1">
      <c r="A14" s="310"/>
      <c r="B14" s="311"/>
      <c r="C14" s="312"/>
      <c r="D14" s="313"/>
      <c r="E14" s="317"/>
      <c r="F14" s="314"/>
      <c r="G14" s="314"/>
      <c r="H14" s="56" t="s">
        <v>449</v>
      </c>
      <c r="I14" s="56" t="s">
        <v>450</v>
      </c>
      <c r="J14" s="56" t="s">
        <v>451</v>
      </c>
      <c r="K14" s="56"/>
      <c r="L14" s="56" t="s">
        <v>449</v>
      </c>
      <c r="M14" s="56" t="s">
        <v>434</v>
      </c>
      <c r="N14" s="242"/>
      <c r="O14" s="244"/>
      <c r="P14" s="240"/>
      <c r="Q14" s="314"/>
    </row>
    <row r="15" spans="1:17" s="64" customFormat="1" ht="10.5" customHeight="1">
      <c r="A15" s="304">
        <v>5</v>
      </c>
      <c r="B15" s="305" t="s">
        <v>452</v>
      </c>
      <c r="C15" s="306" t="s">
        <v>453</v>
      </c>
      <c r="D15" s="307" t="s">
        <v>454</v>
      </c>
      <c r="E15" s="316" t="s">
        <v>247</v>
      </c>
      <c r="F15" s="308" t="s">
        <v>248</v>
      </c>
      <c r="G15" s="308" t="s">
        <v>455</v>
      </c>
      <c r="H15" s="59">
        <v>6.55</v>
      </c>
      <c r="I15" s="59">
        <v>6.97</v>
      </c>
      <c r="J15" s="59" t="s">
        <v>250</v>
      </c>
      <c r="K15" s="59">
        <v>7.02</v>
      </c>
      <c r="L15" s="59">
        <v>6.91</v>
      </c>
      <c r="M15" s="59">
        <v>6.49</v>
      </c>
      <c r="N15" s="241">
        <f>MAX(H15:J15,K15:M15)</f>
        <v>7.02</v>
      </c>
      <c r="O15" s="243" t="s">
        <v>234</v>
      </c>
      <c r="P15" s="239">
        <v>921</v>
      </c>
      <c r="Q15" s="308" t="s">
        <v>456</v>
      </c>
    </row>
    <row r="16" spans="1:17" s="68" customFormat="1" ht="10.5" customHeight="1">
      <c r="A16" s="310"/>
      <c r="B16" s="311"/>
      <c r="C16" s="312"/>
      <c r="D16" s="313"/>
      <c r="E16" s="317"/>
      <c r="F16" s="314"/>
      <c r="G16" s="314"/>
      <c r="H16" s="56" t="s">
        <v>428</v>
      </c>
      <c r="I16" s="56" t="s">
        <v>457</v>
      </c>
      <c r="J16" s="56"/>
      <c r="K16" s="56" t="s">
        <v>458</v>
      </c>
      <c r="L16" s="56" t="s">
        <v>459</v>
      </c>
      <c r="M16" s="56" t="s">
        <v>449</v>
      </c>
      <c r="N16" s="242"/>
      <c r="O16" s="244"/>
      <c r="P16" s="240"/>
      <c r="Q16" s="314"/>
    </row>
    <row r="17" spans="1:17" s="64" customFormat="1" ht="10.5" customHeight="1">
      <c r="A17" s="304">
        <v>6</v>
      </c>
      <c r="B17" s="305" t="s">
        <v>460</v>
      </c>
      <c r="C17" s="306" t="s">
        <v>461</v>
      </c>
      <c r="D17" s="307" t="s">
        <v>462</v>
      </c>
      <c r="E17" s="316" t="s">
        <v>612</v>
      </c>
      <c r="F17" s="308" t="s">
        <v>463</v>
      </c>
      <c r="G17" s="308" t="s">
        <v>497</v>
      </c>
      <c r="H17" s="59" t="s">
        <v>250</v>
      </c>
      <c r="I17" s="59">
        <v>6.8</v>
      </c>
      <c r="J17" s="59">
        <v>6.58</v>
      </c>
      <c r="K17" s="59">
        <v>6.74</v>
      </c>
      <c r="L17" s="59" t="s">
        <v>250</v>
      </c>
      <c r="M17" s="59">
        <v>6.75</v>
      </c>
      <c r="N17" s="241">
        <f>MAX(H17:J17,K17:M17)</f>
        <v>6.8</v>
      </c>
      <c r="O17" s="243" t="s">
        <v>234</v>
      </c>
      <c r="P17" s="239">
        <v>875</v>
      </c>
      <c r="Q17" s="308" t="s">
        <v>464</v>
      </c>
    </row>
    <row r="18" spans="1:17" s="68" customFormat="1" ht="10.5" customHeight="1">
      <c r="A18" s="310"/>
      <c r="B18" s="311"/>
      <c r="C18" s="312"/>
      <c r="D18" s="313"/>
      <c r="E18" s="317"/>
      <c r="F18" s="314"/>
      <c r="G18" s="314"/>
      <c r="H18" s="56"/>
      <c r="I18" s="56" t="s">
        <v>465</v>
      </c>
      <c r="J18" s="56" t="s">
        <v>450</v>
      </c>
      <c r="K18" s="56" t="s">
        <v>466</v>
      </c>
      <c r="L18" s="56"/>
      <c r="M18" s="56" t="s">
        <v>466</v>
      </c>
      <c r="N18" s="242"/>
      <c r="O18" s="244"/>
      <c r="P18" s="240"/>
      <c r="Q18" s="314"/>
    </row>
    <row r="19" spans="1:17" s="64" customFormat="1" ht="10.5" customHeight="1">
      <c r="A19" s="304">
        <v>7</v>
      </c>
      <c r="B19" s="305" t="s">
        <v>467</v>
      </c>
      <c r="C19" s="306" t="s">
        <v>468</v>
      </c>
      <c r="D19" s="307" t="s">
        <v>469</v>
      </c>
      <c r="E19" s="316" t="s">
        <v>185</v>
      </c>
      <c r="F19" s="308" t="s">
        <v>346</v>
      </c>
      <c r="G19" s="308" t="s">
        <v>347</v>
      </c>
      <c r="H19" s="59">
        <v>6.65</v>
      </c>
      <c r="I19" s="59">
        <v>6.67</v>
      </c>
      <c r="J19" s="59">
        <v>6.77</v>
      </c>
      <c r="K19" s="59">
        <v>6.69</v>
      </c>
      <c r="L19" s="59" t="s">
        <v>250</v>
      </c>
      <c r="M19" s="59">
        <v>6.63</v>
      </c>
      <c r="N19" s="241">
        <f>MAX(H19:J19,K19:M19)</f>
        <v>6.77</v>
      </c>
      <c r="O19" s="243" t="s">
        <v>234</v>
      </c>
      <c r="P19" s="239">
        <v>869</v>
      </c>
      <c r="Q19" s="308" t="s">
        <v>470</v>
      </c>
    </row>
    <row r="20" spans="1:17" s="68" customFormat="1" ht="10.5" customHeight="1">
      <c r="A20" s="310"/>
      <c r="B20" s="311"/>
      <c r="C20" s="312"/>
      <c r="D20" s="313"/>
      <c r="E20" s="317"/>
      <c r="F20" s="314"/>
      <c r="G20" s="314"/>
      <c r="H20" s="56" t="s">
        <v>428</v>
      </c>
      <c r="I20" s="56" t="s">
        <v>450</v>
      </c>
      <c r="J20" s="56" t="s">
        <v>437</v>
      </c>
      <c r="K20" s="56" t="s">
        <v>428</v>
      </c>
      <c r="L20" s="56"/>
      <c r="M20" s="56" t="s">
        <v>450</v>
      </c>
      <c r="N20" s="242"/>
      <c r="O20" s="244"/>
      <c r="P20" s="240"/>
      <c r="Q20" s="314"/>
    </row>
    <row r="21" spans="1:17" s="64" customFormat="1" ht="10.5" customHeight="1">
      <c r="A21" s="304">
        <v>8</v>
      </c>
      <c r="B21" s="305" t="s">
        <v>471</v>
      </c>
      <c r="C21" s="306" t="s">
        <v>472</v>
      </c>
      <c r="D21" s="307" t="s">
        <v>473</v>
      </c>
      <c r="E21" s="316" t="s">
        <v>339</v>
      </c>
      <c r="F21" s="308" t="s">
        <v>340</v>
      </c>
      <c r="G21" s="308" t="s">
        <v>359</v>
      </c>
      <c r="H21" s="59">
        <v>6.6</v>
      </c>
      <c r="I21" s="59">
        <v>6.46</v>
      </c>
      <c r="J21" s="59">
        <v>6.46</v>
      </c>
      <c r="K21" s="59">
        <v>6.59</v>
      </c>
      <c r="L21" s="59" t="s">
        <v>250</v>
      </c>
      <c r="M21" s="59" t="s">
        <v>402</v>
      </c>
      <c r="N21" s="241">
        <f>MAX(H21:J21,K21:M21)</f>
        <v>6.6</v>
      </c>
      <c r="O21" s="243" t="s">
        <v>235</v>
      </c>
      <c r="P21" s="239">
        <v>834</v>
      </c>
      <c r="Q21" s="308" t="s">
        <v>474</v>
      </c>
    </row>
    <row r="22" spans="1:17" s="68" customFormat="1" ht="10.5" customHeight="1">
      <c r="A22" s="310"/>
      <c r="B22" s="311"/>
      <c r="C22" s="312"/>
      <c r="D22" s="313"/>
      <c r="E22" s="317"/>
      <c r="F22" s="314"/>
      <c r="G22" s="314"/>
      <c r="H22" s="56" t="s">
        <v>449</v>
      </c>
      <c r="I22" s="56" t="s">
        <v>428</v>
      </c>
      <c r="J22" s="56" t="s">
        <v>451</v>
      </c>
      <c r="K22" s="56" t="s">
        <v>428</v>
      </c>
      <c r="L22" s="56"/>
      <c r="M22" s="56"/>
      <c r="N22" s="242"/>
      <c r="O22" s="244"/>
      <c r="P22" s="240"/>
      <c r="Q22" s="314"/>
    </row>
    <row r="23" spans="1:17" s="64" customFormat="1" ht="10.5" customHeight="1">
      <c r="A23" s="304">
        <v>9</v>
      </c>
      <c r="B23" s="305" t="s">
        <v>417</v>
      </c>
      <c r="C23" s="306" t="s">
        <v>475</v>
      </c>
      <c r="D23" s="307" t="s">
        <v>476</v>
      </c>
      <c r="E23" s="316" t="s">
        <v>192</v>
      </c>
      <c r="F23" s="308"/>
      <c r="G23" s="308"/>
      <c r="H23" s="59">
        <v>6.33</v>
      </c>
      <c r="I23" s="59">
        <v>6.3</v>
      </c>
      <c r="J23" s="59">
        <v>6.59</v>
      </c>
      <c r="K23" s="59"/>
      <c r="L23" s="59"/>
      <c r="M23" s="59"/>
      <c r="N23" s="241">
        <f>MAX(H23:J23,K23:M23)</f>
        <v>6.59</v>
      </c>
      <c r="O23" s="243" t="s">
        <v>235</v>
      </c>
      <c r="P23" s="239"/>
      <c r="Q23" s="308" t="s">
        <v>477</v>
      </c>
    </row>
    <row r="24" spans="1:17" s="68" customFormat="1" ht="10.5" customHeight="1">
      <c r="A24" s="310"/>
      <c r="B24" s="311"/>
      <c r="C24" s="312"/>
      <c r="D24" s="313"/>
      <c r="E24" s="317"/>
      <c r="F24" s="314"/>
      <c r="G24" s="314"/>
      <c r="H24" s="56" t="s">
        <v>436</v>
      </c>
      <c r="I24" s="56" t="s">
        <v>428</v>
      </c>
      <c r="J24" s="56" t="s">
        <v>478</v>
      </c>
      <c r="K24" s="56"/>
      <c r="L24" s="56"/>
      <c r="M24" s="56"/>
      <c r="N24" s="242"/>
      <c r="O24" s="244"/>
      <c r="P24" s="240"/>
      <c r="Q24" s="314"/>
    </row>
    <row r="25" spans="1:17" s="64" customFormat="1" ht="10.5" customHeight="1">
      <c r="A25" s="304">
        <v>10</v>
      </c>
      <c r="B25" s="305" t="s">
        <v>479</v>
      </c>
      <c r="C25" s="306" t="s">
        <v>480</v>
      </c>
      <c r="D25" s="307" t="s">
        <v>481</v>
      </c>
      <c r="E25" s="316" t="s">
        <v>192</v>
      </c>
      <c r="F25" s="308"/>
      <c r="G25" s="308"/>
      <c r="H25" s="59" t="s">
        <v>250</v>
      </c>
      <c r="I25" s="59" t="s">
        <v>250</v>
      </c>
      <c r="J25" s="59">
        <v>6.56</v>
      </c>
      <c r="K25" s="59"/>
      <c r="L25" s="59"/>
      <c r="M25" s="59"/>
      <c r="N25" s="241">
        <f>MAX(H25:J25,K25:M25)</f>
        <v>6.56</v>
      </c>
      <c r="O25" s="243" t="s">
        <v>235</v>
      </c>
      <c r="P25" s="239"/>
      <c r="Q25" s="308" t="s">
        <v>207</v>
      </c>
    </row>
    <row r="26" spans="1:17" s="68" customFormat="1" ht="10.5" customHeight="1">
      <c r="A26" s="310"/>
      <c r="B26" s="311"/>
      <c r="C26" s="312"/>
      <c r="D26" s="313"/>
      <c r="E26" s="317"/>
      <c r="F26" s="314"/>
      <c r="G26" s="314"/>
      <c r="H26" s="56"/>
      <c r="I26" s="56"/>
      <c r="J26" s="56" t="s">
        <v>482</v>
      </c>
      <c r="K26" s="56"/>
      <c r="L26" s="56"/>
      <c r="M26" s="56"/>
      <c r="N26" s="242"/>
      <c r="O26" s="244"/>
      <c r="P26" s="240"/>
      <c r="Q26" s="314"/>
    </row>
    <row r="27" spans="1:17" s="64" customFormat="1" ht="10.5" customHeight="1">
      <c r="A27" s="304">
        <v>11</v>
      </c>
      <c r="B27" s="305" t="s">
        <v>408</v>
      </c>
      <c r="C27" s="306" t="s">
        <v>483</v>
      </c>
      <c r="D27" s="307" t="s">
        <v>484</v>
      </c>
      <c r="E27" s="316" t="s">
        <v>247</v>
      </c>
      <c r="F27" s="308" t="s">
        <v>248</v>
      </c>
      <c r="G27" s="308" t="s">
        <v>455</v>
      </c>
      <c r="H27" s="59">
        <v>6.24</v>
      </c>
      <c r="I27" s="59">
        <v>6.41</v>
      </c>
      <c r="J27" s="59">
        <v>6.51</v>
      </c>
      <c r="K27" s="59"/>
      <c r="L27" s="59"/>
      <c r="M27" s="59"/>
      <c r="N27" s="241">
        <f>MAX(H27:J27,K27:M27)</f>
        <v>6.51</v>
      </c>
      <c r="O27" s="243" t="s">
        <v>235</v>
      </c>
      <c r="P27" s="239"/>
      <c r="Q27" s="308" t="s">
        <v>456</v>
      </c>
    </row>
    <row r="28" spans="1:17" s="68" customFormat="1" ht="10.5" customHeight="1">
      <c r="A28" s="310"/>
      <c r="B28" s="311"/>
      <c r="C28" s="312"/>
      <c r="D28" s="313"/>
      <c r="E28" s="317"/>
      <c r="F28" s="314"/>
      <c r="G28" s="314"/>
      <c r="H28" s="56" t="s">
        <v>435</v>
      </c>
      <c r="I28" s="56" t="s">
        <v>485</v>
      </c>
      <c r="J28" s="56" t="s">
        <v>434</v>
      </c>
      <c r="K28" s="56"/>
      <c r="L28" s="56"/>
      <c r="M28" s="56"/>
      <c r="N28" s="242"/>
      <c r="O28" s="244"/>
      <c r="P28" s="240"/>
      <c r="Q28" s="314"/>
    </row>
    <row r="29" spans="1:17" s="64" customFormat="1" ht="10.5" customHeight="1">
      <c r="A29" s="304">
        <v>12</v>
      </c>
      <c r="B29" s="305" t="s">
        <v>274</v>
      </c>
      <c r="C29" s="306" t="s">
        <v>486</v>
      </c>
      <c r="D29" s="307" t="s">
        <v>487</v>
      </c>
      <c r="E29" s="316" t="s">
        <v>247</v>
      </c>
      <c r="F29" s="308" t="s">
        <v>248</v>
      </c>
      <c r="G29" s="308" t="s">
        <v>455</v>
      </c>
      <c r="H29" s="59">
        <v>5.97</v>
      </c>
      <c r="I29" s="59">
        <v>6.41</v>
      </c>
      <c r="J29" s="59">
        <v>6.3</v>
      </c>
      <c r="K29" s="59"/>
      <c r="L29" s="59"/>
      <c r="M29" s="59"/>
      <c r="N29" s="241">
        <f>MAX(H29:J29,K29:M29)</f>
        <v>6.41</v>
      </c>
      <c r="O29" s="243" t="s">
        <v>235</v>
      </c>
      <c r="P29" s="239"/>
      <c r="Q29" s="308" t="s">
        <v>456</v>
      </c>
    </row>
    <row r="30" spans="1:17" s="68" customFormat="1" ht="10.5" customHeight="1">
      <c r="A30" s="310"/>
      <c r="B30" s="311"/>
      <c r="C30" s="312"/>
      <c r="D30" s="313"/>
      <c r="E30" s="317"/>
      <c r="F30" s="314"/>
      <c r="G30" s="314"/>
      <c r="H30" s="56" t="s">
        <v>436</v>
      </c>
      <c r="I30" s="56" t="s">
        <v>449</v>
      </c>
      <c r="J30" s="56" t="s">
        <v>488</v>
      </c>
      <c r="K30" s="56"/>
      <c r="L30" s="56"/>
      <c r="M30" s="56"/>
      <c r="N30" s="242"/>
      <c r="O30" s="244"/>
      <c r="P30" s="240"/>
      <c r="Q30" s="314"/>
    </row>
    <row r="31" spans="1:17" s="64" customFormat="1" ht="10.5" customHeight="1">
      <c r="A31" s="304">
        <v>13</v>
      </c>
      <c r="B31" s="305" t="s">
        <v>489</v>
      </c>
      <c r="C31" s="306" t="s">
        <v>490</v>
      </c>
      <c r="D31" s="307" t="s">
        <v>491</v>
      </c>
      <c r="E31" s="316" t="s">
        <v>339</v>
      </c>
      <c r="F31" s="308" t="s">
        <v>340</v>
      </c>
      <c r="G31" s="308" t="s">
        <v>359</v>
      </c>
      <c r="H31" s="59">
        <v>6.23</v>
      </c>
      <c r="I31" s="59" t="s">
        <v>250</v>
      </c>
      <c r="J31" s="59">
        <v>6.39</v>
      </c>
      <c r="K31" s="59"/>
      <c r="L31" s="59"/>
      <c r="M31" s="59"/>
      <c r="N31" s="241">
        <f>MAX(H31:J31,K31:M31)</f>
        <v>6.39</v>
      </c>
      <c r="O31" s="243" t="s">
        <v>235</v>
      </c>
      <c r="P31" s="239"/>
      <c r="Q31" s="308" t="s">
        <v>474</v>
      </c>
    </row>
    <row r="32" spans="1:17" s="68" customFormat="1" ht="10.5" customHeight="1">
      <c r="A32" s="310"/>
      <c r="B32" s="311"/>
      <c r="C32" s="312"/>
      <c r="D32" s="313"/>
      <c r="E32" s="317"/>
      <c r="F32" s="314"/>
      <c r="G32" s="314"/>
      <c r="H32" s="56" t="s">
        <v>449</v>
      </c>
      <c r="I32" s="56"/>
      <c r="J32" s="56" t="s">
        <v>465</v>
      </c>
      <c r="K32" s="56"/>
      <c r="L32" s="56"/>
      <c r="M32" s="56"/>
      <c r="N32" s="242"/>
      <c r="O32" s="244"/>
      <c r="P32" s="240"/>
      <c r="Q32" s="314"/>
    </row>
    <row r="33" spans="1:17" s="64" customFormat="1" ht="10.5" customHeight="1">
      <c r="A33" s="304">
        <v>14</v>
      </c>
      <c r="B33" s="305" t="s">
        <v>492</v>
      </c>
      <c r="C33" s="306" t="s">
        <v>493</v>
      </c>
      <c r="D33" s="307" t="s">
        <v>494</v>
      </c>
      <c r="E33" s="316" t="s">
        <v>495</v>
      </c>
      <c r="F33" s="308" t="s">
        <v>496</v>
      </c>
      <c r="G33" s="308" t="s">
        <v>497</v>
      </c>
      <c r="H33" s="59">
        <v>6.09</v>
      </c>
      <c r="I33" s="59">
        <v>6.19</v>
      </c>
      <c r="J33" s="59" t="s">
        <v>250</v>
      </c>
      <c r="K33" s="59"/>
      <c r="L33" s="59"/>
      <c r="M33" s="59"/>
      <c r="N33" s="241">
        <f>MAX(H33:J33,K33:M33)</f>
        <v>6.19</v>
      </c>
      <c r="O33" s="243" t="s">
        <v>235</v>
      </c>
      <c r="P33" s="239"/>
      <c r="Q33" s="308" t="s">
        <v>498</v>
      </c>
    </row>
    <row r="34" spans="1:17" s="68" customFormat="1" ht="10.5" customHeight="1">
      <c r="A34" s="310"/>
      <c r="B34" s="311"/>
      <c r="C34" s="312"/>
      <c r="D34" s="313"/>
      <c r="E34" s="317"/>
      <c r="F34" s="314"/>
      <c r="G34" s="314"/>
      <c r="H34" s="56" t="s">
        <v>428</v>
      </c>
      <c r="I34" s="56" t="s">
        <v>435</v>
      </c>
      <c r="J34" s="56"/>
      <c r="K34" s="56"/>
      <c r="L34" s="56"/>
      <c r="M34" s="56"/>
      <c r="N34" s="242"/>
      <c r="O34" s="244"/>
      <c r="P34" s="240"/>
      <c r="Q34" s="314"/>
    </row>
    <row r="35" spans="1:17" s="64" customFormat="1" ht="10.5" customHeight="1">
      <c r="A35" s="304">
        <v>15</v>
      </c>
      <c r="B35" s="305" t="s">
        <v>300</v>
      </c>
      <c r="C35" s="306" t="s">
        <v>499</v>
      </c>
      <c r="D35" s="307" t="s">
        <v>191</v>
      </c>
      <c r="E35" s="316" t="s">
        <v>500</v>
      </c>
      <c r="F35" s="308" t="s">
        <v>501</v>
      </c>
      <c r="G35" s="308"/>
      <c r="H35" s="59">
        <v>2</v>
      </c>
      <c r="I35" s="59">
        <v>5.93</v>
      </c>
      <c r="J35" s="59">
        <v>6.14</v>
      </c>
      <c r="K35" s="59"/>
      <c r="L35" s="59"/>
      <c r="M35" s="59"/>
      <c r="N35" s="241">
        <f>MAX(H35:J35,K35:M35)</f>
        <v>6.14</v>
      </c>
      <c r="O35" s="243" t="s">
        <v>283</v>
      </c>
      <c r="P35" s="239"/>
      <c r="Q35" s="308" t="s">
        <v>502</v>
      </c>
    </row>
    <row r="36" spans="1:17" s="68" customFormat="1" ht="10.5" customHeight="1">
      <c r="A36" s="310"/>
      <c r="B36" s="311"/>
      <c r="C36" s="312"/>
      <c r="D36" s="313"/>
      <c r="E36" s="317"/>
      <c r="F36" s="314"/>
      <c r="G36" s="314"/>
      <c r="H36" s="56" t="s">
        <v>449</v>
      </c>
      <c r="I36" s="56" t="s">
        <v>445</v>
      </c>
      <c r="J36" s="56" t="s">
        <v>503</v>
      </c>
      <c r="K36" s="56"/>
      <c r="L36" s="56"/>
      <c r="M36" s="56"/>
      <c r="N36" s="242"/>
      <c r="O36" s="244"/>
      <c r="P36" s="240"/>
      <c r="Q36" s="314"/>
    </row>
    <row r="37" spans="1:17" s="64" customFormat="1" ht="10.5" customHeight="1">
      <c r="A37" s="304">
        <v>16</v>
      </c>
      <c r="B37" s="305" t="s">
        <v>274</v>
      </c>
      <c r="C37" s="306" t="s">
        <v>504</v>
      </c>
      <c r="D37" s="307" t="s">
        <v>505</v>
      </c>
      <c r="E37" s="316" t="s">
        <v>500</v>
      </c>
      <c r="F37" s="308" t="s">
        <v>501</v>
      </c>
      <c r="G37" s="308"/>
      <c r="H37" s="59">
        <v>5.96</v>
      </c>
      <c r="I37" s="59">
        <v>5.92</v>
      </c>
      <c r="J37" s="59">
        <v>6.09</v>
      </c>
      <c r="K37" s="59"/>
      <c r="L37" s="59"/>
      <c r="M37" s="59"/>
      <c r="N37" s="241">
        <f>MAX(H37:J37,K37:M37)</f>
        <v>6.09</v>
      </c>
      <c r="O37" s="243" t="s">
        <v>283</v>
      </c>
      <c r="P37" s="239"/>
      <c r="Q37" s="308" t="s">
        <v>506</v>
      </c>
    </row>
    <row r="38" spans="1:17" s="68" customFormat="1" ht="10.5" customHeight="1">
      <c r="A38" s="310"/>
      <c r="B38" s="311"/>
      <c r="C38" s="312"/>
      <c r="D38" s="313"/>
      <c r="E38" s="317"/>
      <c r="F38" s="314"/>
      <c r="G38" s="314"/>
      <c r="H38" s="56" t="s">
        <v>428</v>
      </c>
      <c r="I38" s="56" t="s">
        <v>466</v>
      </c>
      <c r="J38" s="56" t="s">
        <v>507</v>
      </c>
      <c r="K38" s="56"/>
      <c r="L38" s="56"/>
      <c r="M38" s="56"/>
      <c r="N38" s="242"/>
      <c r="O38" s="244"/>
      <c r="P38" s="240"/>
      <c r="Q38" s="314"/>
    </row>
    <row r="39" spans="1:17" s="64" customFormat="1" ht="10.5" customHeight="1">
      <c r="A39" s="304"/>
      <c r="B39" s="305" t="s">
        <v>274</v>
      </c>
      <c r="C39" s="306" t="s">
        <v>508</v>
      </c>
      <c r="D39" s="307" t="s">
        <v>509</v>
      </c>
      <c r="E39" s="316" t="s">
        <v>185</v>
      </c>
      <c r="F39" s="308" t="s">
        <v>346</v>
      </c>
      <c r="G39" s="308" t="s">
        <v>347</v>
      </c>
      <c r="H39" s="59"/>
      <c r="I39" s="59"/>
      <c r="J39" s="59"/>
      <c r="K39" s="59"/>
      <c r="L39" s="59"/>
      <c r="M39" s="59"/>
      <c r="N39" s="241" t="s">
        <v>288</v>
      </c>
      <c r="O39" s="243"/>
      <c r="P39" s="239"/>
      <c r="Q39" s="308" t="s">
        <v>470</v>
      </c>
    </row>
    <row r="40" spans="1:17" s="68" customFormat="1" ht="10.5" customHeight="1">
      <c r="A40" s="310"/>
      <c r="B40" s="311"/>
      <c r="C40" s="312"/>
      <c r="D40" s="313"/>
      <c r="E40" s="317"/>
      <c r="F40" s="314"/>
      <c r="G40" s="314"/>
      <c r="H40" s="56"/>
      <c r="I40" s="56"/>
      <c r="J40" s="56"/>
      <c r="K40" s="56"/>
      <c r="L40" s="56"/>
      <c r="M40" s="56"/>
      <c r="N40" s="242"/>
      <c r="O40" s="244"/>
      <c r="P40" s="240"/>
      <c r="Q40" s="314"/>
    </row>
    <row r="41" spans="1:17" s="64" customFormat="1" ht="10.5" customHeight="1">
      <c r="A41" s="304"/>
      <c r="B41" s="305" t="s">
        <v>252</v>
      </c>
      <c r="C41" s="306" t="s">
        <v>510</v>
      </c>
      <c r="D41" s="307" t="s">
        <v>511</v>
      </c>
      <c r="E41" s="316" t="s">
        <v>192</v>
      </c>
      <c r="F41" s="308" t="s">
        <v>193</v>
      </c>
      <c r="G41" s="308" t="s">
        <v>199</v>
      </c>
      <c r="H41" s="59"/>
      <c r="I41" s="59"/>
      <c r="J41" s="59"/>
      <c r="K41" s="59"/>
      <c r="L41" s="59"/>
      <c r="M41" s="59"/>
      <c r="N41" s="241" t="s">
        <v>288</v>
      </c>
      <c r="O41" s="243"/>
      <c r="P41" s="239"/>
      <c r="Q41" s="308" t="s">
        <v>195</v>
      </c>
    </row>
    <row r="42" spans="1:17" s="68" customFormat="1" ht="10.5" customHeight="1">
      <c r="A42" s="310"/>
      <c r="B42" s="311"/>
      <c r="C42" s="312"/>
      <c r="D42" s="313"/>
      <c r="E42" s="317"/>
      <c r="F42" s="314"/>
      <c r="G42" s="314"/>
      <c r="H42" s="56"/>
      <c r="I42" s="56"/>
      <c r="J42" s="56"/>
      <c r="K42" s="56"/>
      <c r="L42" s="56"/>
      <c r="M42" s="56"/>
      <c r="N42" s="242"/>
      <c r="O42" s="244"/>
      <c r="P42" s="240"/>
      <c r="Q42" s="314"/>
    </row>
    <row r="43" spans="1:17" s="64" customFormat="1" ht="10.5" customHeight="1">
      <c r="A43" s="304"/>
      <c r="B43" s="305" t="s">
        <v>512</v>
      </c>
      <c r="C43" s="306" t="s">
        <v>513</v>
      </c>
      <c r="D43" s="307" t="s">
        <v>514</v>
      </c>
      <c r="E43" s="316" t="s">
        <v>179</v>
      </c>
      <c r="F43" s="308"/>
      <c r="G43" s="308" t="s">
        <v>432</v>
      </c>
      <c r="H43" s="59"/>
      <c r="I43" s="59"/>
      <c r="J43" s="59"/>
      <c r="K43" s="59"/>
      <c r="L43" s="59"/>
      <c r="M43" s="59"/>
      <c r="N43" s="241" t="s">
        <v>288</v>
      </c>
      <c r="O43" s="243"/>
      <c r="P43" s="239"/>
      <c r="Q43" s="308" t="s">
        <v>515</v>
      </c>
    </row>
    <row r="44" spans="1:17" s="68" customFormat="1" ht="10.5" customHeight="1">
      <c r="A44" s="310"/>
      <c r="B44" s="311"/>
      <c r="C44" s="312"/>
      <c r="D44" s="313"/>
      <c r="E44" s="317"/>
      <c r="F44" s="314"/>
      <c r="G44" s="314"/>
      <c r="H44" s="56"/>
      <c r="I44" s="56"/>
      <c r="J44" s="56"/>
      <c r="K44" s="56"/>
      <c r="L44" s="56"/>
      <c r="M44" s="56"/>
      <c r="N44" s="242"/>
      <c r="O44" s="244"/>
      <c r="P44" s="240"/>
      <c r="Q44" s="314"/>
    </row>
  </sheetData>
  <mergeCells count="210">
    <mergeCell ref="N39:N40"/>
    <mergeCell ref="P39:P40"/>
    <mergeCell ref="Q39:Q40"/>
    <mergeCell ref="O39:O40"/>
    <mergeCell ref="P33:P34"/>
    <mergeCell ref="Q33:Q34"/>
    <mergeCell ref="O33:O34"/>
    <mergeCell ref="A39:A40"/>
    <mergeCell ref="B39:B40"/>
    <mergeCell ref="C39:C40"/>
    <mergeCell ref="D39:D40"/>
    <mergeCell ref="E39:E40"/>
    <mergeCell ref="F39:F40"/>
    <mergeCell ref="G39:G40"/>
    <mergeCell ref="E33:E34"/>
    <mergeCell ref="F33:F34"/>
    <mergeCell ref="G33:G34"/>
    <mergeCell ref="N33:N34"/>
    <mergeCell ref="A33:A34"/>
    <mergeCell ref="B33:B34"/>
    <mergeCell ref="C33:C34"/>
    <mergeCell ref="D33:D34"/>
    <mergeCell ref="N21:N22"/>
    <mergeCell ref="P21:P22"/>
    <mergeCell ref="Q21:Q22"/>
    <mergeCell ref="O21:O22"/>
    <mergeCell ref="P11:P12"/>
    <mergeCell ref="Q11:Q12"/>
    <mergeCell ref="O11:O12"/>
    <mergeCell ref="A21:A22"/>
    <mergeCell ref="B21:B22"/>
    <mergeCell ref="C21:C22"/>
    <mergeCell ref="D21:D22"/>
    <mergeCell ref="E21:E22"/>
    <mergeCell ref="F21:F22"/>
    <mergeCell ref="G21:G22"/>
    <mergeCell ref="A11:A12"/>
    <mergeCell ref="B11:B12"/>
    <mergeCell ref="C11:C12"/>
    <mergeCell ref="N11:N12"/>
    <mergeCell ref="N23:N24"/>
    <mergeCell ref="P23:P24"/>
    <mergeCell ref="Q23:Q24"/>
    <mergeCell ref="O23:O24"/>
    <mergeCell ref="P25:P26"/>
    <mergeCell ref="Q25:Q26"/>
    <mergeCell ref="O25:O26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N25:N26"/>
    <mergeCell ref="A25:A26"/>
    <mergeCell ref="B25:B26"/>
    <mergeCell ref="C25:C26"/>
    <mergeCell ref="D25:D26"/>
    <mergeCell ref="G27:G28"/>
    <mergeCell ref="N27:N28"/>
    <mergeCell ref="P27:P28"/>
    <mergeCell ref="Q27:Q28"/>
    <mergeCell ref="O27:O28"/>
    <mergeCell ref="C27:C28"/>
    <mergeCell ref="D27:D28"/>
    <mergeCell ref="E27:E28"/>
    <mergeCell ref="F27:F28"/>
    <mergeCell ref="N9:N10"/>
    <mergeCell ref="P9:P10"/>
    <mergeCell ref="Q9:Q10"/>
    <mergeCell ref="O9:O10"/>
    <mergeCell ref="D7:D8"/>
    <mergeCell ref="E7:E8"/>
    <mergeCell ref="F7:F8"/>
    <mergeCell ref="G7:G8"/>
    <mergeCell ref="D11:D12"/>
    <mergeCell ref="E11:E12"/>
    <mergeCell ref="F11:F12"/>
    <mergeCell ref="G11:G12"/>
    <mergeCell ref="P29:P30"/>
    <mergeCell ref="Q29:Q30"/>
    <mergeCell ref="A9:A10"/>
    <mergeCell ref="B9:B10"/>
    <mergeCell ref="C9:C10"/>
    <mergeCell ref="A19:A20"/>
    <mergeCell ref="D9:D10"/>
    <mergeCell ref="E9:E10"/>
    <mergeCell ref="G9:G10"/>
    <mergeCell ref="D19:D20"/>
    <mergeCell ref="P19:P20"/>
    <mergeCell ref="Q19:Q20"/>
    <mergeCell ref="A7:A8"/>
    <mergeCell ref="B7:B8"/>
    <mergeCell ref="C7:C8"/>
    <mergeCell ref="N7:N8"/>
    <mergeCell ref="P7:P8"/>
    <mergeCell ref="Q7:Q8"/>
    <mergeCell ref="E19:E20"/>
    <mergeCell ref="F19:F20"/>
    <mergeCell ref="G41:G42"/>
    <mergeCell ref="N41:N42"/>
    <mergeCell ref="P41:P42"/>
    <mergeCell ref="Q41:Q42"/>
    <mergeCell ref="H5:M5"/>
    <mergeCell ref="A29:A30"/>
    <mergeCell ref="B29:B30"/>
    <mergeCell ref="C29:C30"/>
    <mergeCell ref="D29:D30"/>
    <mergeCell ref="E29:E30"/>
    <mergeCell ref="F29:F30"/>
    <mergeCell ref="G29:G30"/>
    <mergeCell ref="F9:F10"/>
    <mergeCell ref="B19:B20"/>
    <mergeCell ref="F13:F14"/>
    <mergeCell ref="G13:G14"/>
    <mergeCell ref="N13:N14"/>
    <mergeCell ref="A13:A14"/>
    <mergeCell ref="B13:B14"/>
    <mergeCell ref="C13:C14"/>
    <mergeCell ref="D13:D14"/>
    <mergeCell ref="P13:P14"/>
    <mergeCell ref="Q13:Q14"/>
    <mergeCell ref="O13:O14"/>
    <mergeCell ref="A37:A38"/>
    <mergeCell ref="B37:B38"/>
    <mergeCell ref="C37:C38"/>
    <mergeCell ref="D37:D38"/>
    <mergeCell ref="E37:E38"/>
    <mergeCell ref="F37:F38"/>
    <mergeCell ref="E13:E14"/>
    <mergeCell ref="N37:N38"/>
    <mergeCell ref="P37:P38"/>
    <mergeCell ref="Q37:Q38"/>
    <mergeCell ref="O37:O38"/>
    <mergeCell ref="A43:A44"/>
    <mergeCell ref="B43:B44"/>
    <mergeCell ref="C43:C44"/>
    <mergeCell ref="G37:G38"/>
    <mergeCell ref="A41:A42"/>
    <mergeCell ref="B41:B42"/>
    <mergeCell ref="C41:C42"/>
    <mergeCell ref="D41:D42"/>
    <mergeCell ref="E41:E42"/>
    <mergeCell ref="F41:F42"/>
    <mergeCell ref="D43:D44"/>
    <mergeCell ref="E43:E44"/>
    <mergeCell ref="F43:F44"/>
    <mergeCell ref="G43:G44"/>
    <mergeCell ref="N43:N44"/>
    <mergeCell ref="P43:P44"/>
    <mergeCell ref="Q43:Q44"/>
    <mergeCell ref="O43:O44"/>
    <mergeCell ref="P31:P32"/>
    <mergeCell ref="Q31:Q32"/>
    <mergeCell ref="O31:O32"/>
    <mergeCell ref="D31:D32"/>
    <mergeCell ref="E31:E32"/>
    <mergeCell ref="F31:F32"/>
    <mergeCell ref="G31:G32"/>
    <mergeCell ref="A15:A16"/>
    <mergeCell ref="B15:B16"/>
    <mergeCell ref="C15:C16"/>
    <mergeCell ref="N31:N32"/>
    <mergeCell ref="A31:A32"/>
    <mergeCell ref="B31:B32"/>
    <mergeCell ref="C31:C32"/>
    <mergeCell ref="N19:N20"/>
    <mergeCell ref="C19:C20"/>
    <mergeCell ref="N29:N30"/>
    <mergeCell ref="D15:D16"/>
    <mergeCell ref="E15:E16"/>
    <mergeCell ref="F15:F16"/>
    <mergeCell ref="G15:G16"/>
    <mergeCell ref="N15:N16"/>
    <mergeCell ref="P15:P16"/>
    <mergeCell ref="Q15:Q16"/>
    <mergeCell ref="O15:O16"/>
    <mergeCell ref="P17:P18"/>
    <mergeCell ref="Q17:Q18"/>
    <mergeCell ref="O17:O18"/>
    <mergeCell ref="D17:D18"/>
    <mergeCell ref="E17:E18"/>
    <mergeCell ref="F17:F18"/>
    <mergeCell ref="G17:G18"/>
    <mergeCell ref="A35:A36"/>
    <mergeCell ref="B35:B36"/>
    <mergeCell ref="C35:C36"/>
    <mergeCell ref="N17:N18"/>
    <mergeCell ref="A17:A18"/>
    <mergeCell ref="B17:B18"/>
    <mergeCell ref="C17:C18"/>
    <mergeCell ref="G19:G20"/>
    <mergeCell ref="A27:A28"/>
    <mergeCell ref="B27:B28"/>
    <mergeCell ref="D35:D36"/>
    <mergeCell ref="E35:E36"/>
    <mergeCell ref="F35:F36"/>
    <mergeCell ref="G35:G36"/>
    <mergeCell ref="N35:N36"/>
    <mergeCell ref="P35:P36"/>
    <mergeCell ref="Q35:Q36"/>
    <mergeCell ref="O35:O36"/>
    <mergeCell ref="O29:O30"/>
    <mergeCell ref="O41:O42"/>
    <mergeCell ref="O19:O20"/>
    <mergeCell ref="O7:O8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28"/>
  <sheetViews>
    <sheetView showZeros="0" workbookViewId="0" topLeftCell="A1">
      <selection activeCell="N6" sqref="N6"/>
    </sheetView>
  </sheetViews>
  <sheetFormatPr defaultColWidth="9.140625" defaultRowHeight="12.75"/>
  <cols>
    <col min="1" max="1" width="3.8515625" style="1" customWidth="1"/>
    <col min="2" max="2" width="7.28125" style="1" customWidth="1"/>
    <col min="3" max="3" width="12.7109375" style="1" customWidth="1"/>
    <col min="4" max="4" width="8.7109375" style="1" customWidth="1"/>
    <col min="5" max="5" width="9.00390625" style="1" customWidth="1"/>
    <col min="6" max="6" width="10.00390625" style="1" customWidth="1"/>
    <col min="7" max="7" width="8.8515625" style="1" customWidth="1"/>
    <col min="8" max="13" width="5.57421875" style="4" customWidth="1"/>
    <col min="14" max="14" width="5.140625" style="4" customWidth="1"/>
    <col min="15" max="15" width="4.140625" style="4" customWidth="1"/>
    <col min="16" max="16" width="5.00390625" style="28" customWidth="1"/>
    <col min="17" max="17" width="17.574218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G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"/>
      <c r="D2" s="2"/>
      <c r="E2" s="2"/>
      <c r="F2" s="2"/>
      <c r="G2" s="2"/>
      <c r="H2" s="1"/>
      <c r="I2" s="3"/>
      <c r="J2" s="1"/>
      <c r="K2" s="1"/>
      <c r="L2" s="1"/>
      <c r="M2" s="1"/>
      <c r="N2" s="1"/>
      <c r="O2" s="1"/>
      <c r="P2" s="1"/>
    </row>
    <row r="3" spans="2:17" ht="15.75" customHeight="1">
      <c r="B3" s="26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2" s="5" customFormat="1" ht="16.5" customHeight="1" thickBot="1">
      <c r="A4" s="4"/>
      <c r="B4" s="21" t="s">
        <v>1786</v>
      </c>
      <c r="C4" s="21"/>
      <c r="H4" s="15"/>
      <c r="I4" s="4"/>
      <c r="J4" s="4"/>
      <c r="K4" s="4"/>
      <c r="L4" s="4"/>
      <c r="M4" s="4"/>
      <c r="N4" s="4"/>
      <c r="O4" s="4"/>
      <c r="P4" s="4"/>
      <c r="Q4" s="19" t="s">
        <v>1785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4:16" s="64" customFormat="1" ht="13.5" thickBot="1">
      <c r="D5" s="5"/>
      <c r="H5" s="322" t="s">
        <v>243</v>
      </c>
      <c r="I5" s="323"/>
      <c r="J5" s="323"/>
      <c r="K5" s="323"/>
      <c r="L5" s="323"/>
      <c r="M5" s="324"/>
      <c r="N5" s="65"/>
      <c r="O5" s="65"/>
      <c r="P5" s="65"/>
    </row>
    <row r="6" spans="1:18" s="64" customFormat="1" ht="24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20" t="s">
        <v>174</v>
      </c>
      <c r="H6" s="325">
        <v>1</v>
      </c>
      <c r="I6" s="326">
        <v>2</v>
      </c>
      <c r="J6" s="326">
        <v>3</v>
      </c>
      <c r="K6" s="326">
        <v>4</v>
      </c>
      <c r="L6" s="326">
        <v>5</v>
      </c>
      <c r="M6" s="327">
        <v>6</v>
      </c>
      <c r="N6" s="321" t="s">
        <v>167</v>
      </c>
      <c r="O6" s="33" t="s">
        <v>231</v>
      </c>
      <c r="P6" s="33" t="s">
        <v>232</v>
      </c>
      <c r="Q6" s="33" t="s">
        <v>168</v>
      </c>
      <c r="R6" s="67"/>
    </row>
    <row r="7" spans="1:17" s="64" customFormat="1" ht="12" customHeight="1">
      <c r="A7" s="304">
        <v>1</v>
      </c>
      <c r="B7" s="305" t="s">
        <v>343</v>
      </c>
      <c r="C7" s="306" t="s">
        <v>610</v>
      </c>
      <c r="D7" s="307" t="s">
        <v>611</v>
      </c>
      <c r="E7" s="316" t="s">
        <v>1831</v>
      </c>
      <c r="F7" s="308" t="s">
        <v>340</v>
      </c>
      <c r="G7" s="308" t="s">
        <v>199</v>
      </c>
      <c r="H7" s="186" t="s">
        <v>250</v>
      </c>
      <c r="I7" s="186">
        <v>12.44</v>
      </c>
      <c r="J7" s="186">
        <v>12.31</v>
      </c>
      <c r="K7" s="186" t="s">
        <v>250</v>
      </c>
      <c r="L7" s="186">
        <v>12.4</v>
      </c>
      <c r="M7" s="186" t="s">
        <v>250</v>
      </c>
      <c r="N7" s="241">
        <f>MAX(H7:J7,K7:M7)</f>
        <v>12.44</v>
      </c>
      <c r="O7" s="243" t="s">
        <v>234</v>
      </c>
      <c r="P7" s="239">
        <v>934</v>
      </c>
      <c r="Q7" s="330" t="s">
        <v>66</v>
      </c>
    </row>
    <row r="8" spans="1:17" s="68" customFormat="1" ht="12" customHeight="1">
      <c r="A8" s="310"/>
      <c r="B8" s="311"/>
      <c r="C8" s="312"/>
      <c r="D8" s="313"/>
      <c r="E8" s="317"/>
      <c r="F8" s="314"/>
      <c r="G8" s="314"/>
      <c r="H8" s="56"/>
      <c r="I8" s="56" t="s">
        <v>556</v>
      </c>
      <c r="J8" s="56" t="s">
        <v>428</v>
      </c>
      <c r="K8" s="56"/>
      <c r="L8" s="56" t="s">
        <v>446</v>
      </c>
      <c r="M8" s="56"/>
      <c r="N8" s="242"/>
      <c r="O8" s="244"/>
      <c r="P8" s="240"/>
      <c r="Q8" s="333"/>
    </row>
    <row r="9" spans="1:17" s="64" customFormat="1" ht="12" customHeight="1">
      <c r="A9" s="304">
        <v>2</v>
      </c>
      <c r="B9" s="305" t="s">
        <v>205</v>
      </c>
      <c r="C9" s="306" t="s">
        <v>206</v>
      </c>
      <c r="D9" s="307" t="s">
        <v>212</v>
      </c>
      <c r="E9" s="316" t="s">
        <v>192</v>
      </c>
      <c r="F9" s="308"/>
      <c r="G9" s="308" t="s">
        <v>203</v>
      </c>
      <c r="H9" s="59">
        <v>12.03</v>
      </c>
      <c r="I9" s="59">
        <v>12.09</v>
      </c>
      <c r="J9" s="59">
        <v>12.25</v>
      </c>
      <c r="K9" s="59" t="s">
        <v>250</v>
      </c>
      <c r="L9" s="59">
        <v>12.13</v>
      </c>
      <c r="M9" s="59" t="s">
        <v>250</v>
      </c>
      <c r="N9" s="241">
        <f>MAX(H9:J9,K9:M9)</f>
        <v>12.25</v>
      </c>
      <c r="O9" s="243" t="s">
        <v>234</v>
      </c>
      <c r="P9" s="331">
        <v>915</v>
      </c>
      <c r="Q9" s="334" t="s">
        <v>207</v>
      </c>
    </row>
    <row r="10" spans="1:17" s="68" customFormat="1" ht="12" customHeight="1">
      <c r="A10" s="310"/>
      <c r="B10" s="311"/>
      <c r="C10" s="312"/>
      <c r="D10" s="313"/>
      <c r="E10" s="317"/>
      <c r="F10" s="314"/>
      <c r="G10" s="314"/>
      <c r="H10" s="56" t="s">
        <v>1787</v>
      </c>
      <c r="I10" s="56" t="s">
        <v>1788</v>
      </c>
      <c r="J10" s="56" t="s">
        <v>445</v>
      </c>
      <c r="K10" s="56"/>
      <c r="L10" s="56" t="s">
        <v>450</v>
      </c>
      <c r="M10" s="56"/>
      <c r="N10" s="242"/>
      <c r="O10" s="244"/>
      <c r="P10" s="332"/>
      <c r="Q10" s="334"/>
    </row>
    <row r="11" spans="1:17" s="64" customFormat="1" ht="12" customHeight="1">
      <c r="A11" s="304">
        <v>3</v>
      </c>
      <c r="B11" s="305" t="s">
        <v>767</v>
      </c>
      <c r="C11" s="306" t="s">
        <v>349</v>
      </c>
      <c r="D11" s="307" t="s">
        <v>1789</v>
      </c>
      <c r="E11" s="316" t="s">
        <v>185</v>
      </c>
      <c r="F11" s="308" t="s">
        <v>346</v>
      </c>
      <c r="G11" s="308" t="s">
        <v>347</v>
      </c>
      <c r="H11" s="59">
        <v>11.16</v>
      </c>
      <c r="I11" s="59" t="s">
        <v>250</v>
      </c>
      <c r="J11" s="59">
        <v>11.55</v>
      </c>
      <c r="K11" s="59" t="s">
        <v>250</v>
      </c>
      <c r="L11" s="59">
        <v>11.26</v>
      </c>
      <c r="M11" s="59">
        <v>11.43</v>
      </c>
      <c r="N11" s="241">
        <f>MAX(H11:J11,K11:M11)</f>
        <v>11.55</v>
      </c>
      <c r="O11" s="243" t="s">
        <v>235</v>
      </c>
      <c r="P11" s="331">
        <v>843</v>
      </c>
      <c r="Q11" s="334" t="s">
        <v>470</v>
      </c>
    </row>
    <row r="12" spans="1:17" s="68" customFormat="1" ht="12" customHeight="1">
      <c r="A12" s="310"/>
      <c r="B12" s="311"/>
      <c r="C12" s="312"/>
      <c r="D12" s="313"/>
      <c r="E12" s="317"/>
      <c r="F12" s="314"/>
      <c r="G12" s="314"/>
      <c r="H12" s="56" t="s">
        <v>488</v>
      </c>
      <c r="I12" s="56"/>
      <c r="J12" s="56" t="s">
        <v>443</v>
      </c>
      <c r="K12" s="56"/>
      <c r="L12" s="56" t="s">
        <v>580</v>
      </c>
      <c r="M12" s="56" t="s">
        <v>507</v>
      </c>
      <c r="N12" s="242"/>
      <c r="O12" s="244"/>
      <c r="P12" s="332"/>
      <c r="Q12" s="334"/>
    </row>
    <row r="13" spans="1:17" s="64" customFormat="1" ht="12" customHeight="1">
      <c r="A13" s="304">
        <v>4</v>
      </c>
      <c r="B13" s="305" t="s">
        <v>572</v>
      </c>
      <c r="C13" s="306" t="s">
        <v>573</v>
      </c>
      <c r="D13" s="307" t="s">
        <v>520</v>
      </c>
      <c r="E13" s="316" t="s">
        <v>339</v>
      </c>
      <c r="F13" s="308" t="s">
        <v>340</v>
      </c>
      <c r="G13" s="308" t="s">
        <v>341</v>
      </c>
      <c r="H13" s="59">
        <v>11.45</v>
      </c>
      <c r="I13" s="59">
        <v>11.48</v>
      </c>
      <c r="J13" s="59">
        <v>11.35</v>
      </c>
      <c r="K13" s="59" t="s">
        <v>250</v>
      </c>
      <c r="L13" s="59">
        <v>11.34</v>
      </c>
      <c r="M13" s="59">
        <v>11.54</v>
      </c>
      <c r="N13" s="241">
        <f>MAX(H13:J13,K13:M13)</f>
        <v>11.54</v>
      </c>
      <c r="O13" s="243" t="s">
        <v>235</v>
      </c>
      <c r="P13" s="331">
        <v>842</v>
      </c>
      <c r="Q13" s="334" t="s">
        <v>574</v>
      </c>
    </row>
    <row r="14" spans="1:17" s="68" customFormat="1" ht="12" customHeight="1">
      <c r="A14" s="310"/>
      <c r="B14" s="311"/>
      <c r="C14" s="312"/>
      <c r="D14" s="313"/>
      <c r="E14" s="317"/>
      <c r="F14" s="314"/>
      <c r="G14" s="314"/>
      <c r="H14" s="56" t="s">
        <v>503</v>
      </c>
      <c r="I14" s="56" t="s">
        <v>458</v>
      </c>
      <c r="J14" s="56" t="s">
        <v>596</v>
      </c>
      <c r="K14" s="56"/>
      <c r="L14" s="56" t="s">
        <v>580</v>
      </c>
      <c r="M14" s="56" t="s">
        <v>507</v>
      </c>
      <c r="N14" s="242"/>
      <c r="O14" s="244"/>
      <c r="P14" s="332"/>
      <c r="Q14" s="334"/>
    </row>
    <row r="15" spans="1:17" s="64" customFormat="1" ht="12" customHeight="1">
      <c r="A15" s="304" t="s">
        <v>421</v>
      </c>
      <c r="B15" s="305" t="s">
        <v>1790</v>
      </c>
      <c r="C15" s="306" t="s">
        <v>1791</v>
      </c>
      <c r="D15" s="307" t="s">
        <v>1792</v>
      </c>
      <c r="E15" s="316" t="s">
        <v>1793</v>
      </c>
      <c r="F15" s="308" t="s">
        <v>1489</v>
      </c>
      <c r="G15" s="308"/>
      <c r="H15" s="59">
        <v>13.27</v>
      </c>
      <c r="I15" s="59" t="s">
        <v>250</v>
      </c>
      <c r="J15" s="59">
        <v>13.15</v>
      </c>
      <c r="K15" s="59">
        <v>13.28</v>
      </c>
      <c r="L15" s="59">
        <v>13.39</v>
      </c>
      <c r="M15" s="59">
        <v>13.68</v>
      </c>
      <c r="N15" s="241">
        <f>MAX(H15:J15,K15:M15)</f>
        <v>13.68</v>
      </c>
      <c r="O15" s="243" t="s">
        <v>317</v>
      </c>
      <c r="P15" s="331" t="s">
        <v>421</v>
      </c>
      <c r="Q15" s="334" t="s">
        <v>1794</v>
      </c>
    </row>
    <row r="16" spans="1:17" s="68" customFormat="1" ht="12" customHeight="1">
      <c r="A16" s="310"/>
      <c r="B16" s="311"/>
      <c r="C16" s="312"/>
      <c r="D16" s="313"/>
      <c r="E16" s="317"/>
      <c r="F16" s="314"/>
      <c r="G16" s="314"/>
      <c r="H16" s="56" t="s">
        <v>437</v>
      </c>
      <c r="I16" s="56"/>
      <c r="J16" s="56" t="s">
        <v>507</v>
      </c>
      <c r="K16" s="56" t="s">
        <v>443</v>
      </c>
      <c r="L16" s="56" t="s">
        <v>445</v>
      </c>
      <c r="M16" s="56" t="s">
        <v>1692</v>
      </c>
      <c r="N16" s="242"/>
      <c r="O16" s="244"/>
      <c r="P16" s="332"/>
      <c r="Q16" s="334"/>
    </row>
    <row r="17" spans="1:17" s="64" customFormat="1" ht="12" customHeight="1">
      <c r="A17" s="304" t="s">
        <v>421</v>
      </c>
      <c r="B17" s="305" t="s">
        <v>1795</v>
      </c>
      <c r="C17" s="306" t="s">
        <v>1796</v>
      </c>
      <c r="D17" s="307" t="s">
        <v>1797</v>
      </c>
      <c r="E17" s="316" t="s">
        <v>1793</v>
      </c>
      <c r="F17" s="308" t="s">
        <v>1489</v>
      </c>
      <c r="G17" s="308"/>
      <c r="H17" s="59" t="s">
        <v>250</v>
      </c>
      <c r="I17" s="59">
        <v>12.88</v>
      </c>
      <c r="J17" s="59" t="s">
        <v>250</v>
      </c>
      <c r="K17" s="59">
        <v>12.79</v>
      </c>
      <c r="L17" s="59">
        <v>12.81</v>
      </c>
      <c r="M17" s="59" t="s">
        <v>250</v>
      </c>
      <c r="N17" s="241">
        <f>MAX(H17:J17,K17:M17)</f>
        <v>12.88</v>
      </c>
      <c r="O17" s="243" t="s">
        <v>233</v>
      </c>
      <c r="P17" s="331" t="s">
        <v>421</v>
      </c>
      <c r="Q17" s="334" t="s">
        <v>1794</v>
      </c>
    </row>
    <row r="18" spans="1:17" s="68" customFormat="1" ht="12" customHeight="1">
      <c r="A18" s="310"/>
      <c r="B18" s="311"/>
      <c r="C18" s="312"/>
      <c r="D18" s="313"/>
      <c r="E18" s="317"/>
      <c r="F18" s="314"/>
      <c r="G18" s="314"/>
      <c r="H18" s="56"/>
      <c r="I18" s="56" t="s">
        <v>445</v>
      </c>
      <c r="J18" s="56"/>
      <c r="K18" s="56" t="s">
        <v>1798</v>
      </c>
      <c r="L18" s="56" t="s">
        <v>458</v>
      </c>
      <c r="M18" s="56"/>
      <c r="N18" s="242"/>
      <c r="O18" s="244"/>
      <c r="P18" s="332"/>
      <c r="Q18" s="334"/>
    </row>
    <row r="19" spans="1:17" s="64" customFormat="1" ht="12" customHeight="1">
      <c r="A19" s="304"/>
      <c r="B19" s="305" t="s">
        <v>557</v>
      </c>
      <c r="C19" s="306" t="s">
        <v>558</v>
      </c>
      <c r="D19" s="307" t="s">
        <v>559</v>
      </c>
      <c r="E19" s="316" t="s">
        <v>185</v>
      </c>
      <c r="F19" s="308" t="s">
        <v>346</v>
      </c>
      <c r="G19" s="308" t="s">
        <v>347</v>
      </c>
      <c r="H19" s="59"/>
      <c r="I19" s="59"/>
      <c r="J19" s="59"/>
      <c r="K19" s="59"/>
      <c r="L19" s="59"/>
      <c r="M19" s="59"/>
      <c r="N19" s="241" t="s">
        <v>288</v>
      </c>
      <c r="O19" s="243"/>
      <c r="P19" s="331"/>
      <c r="Q19" s="334" t="s">
        <v>560</v>
      </c>
    </row>
    <row r="20" spans="1:17" s="68" customFormat="1" ht="12" customHeight="1">
      <c r="A20" s="310"/>
      <c r="B20" s="311"/>
      <c r="C20" s="312"/>
      <c r="D20" s="313"/>
      <c r="E20" s="317"/>
      <c r="F20" s="314"/>
      <c r="G20" s="314"/>
      <c r="H20" s="56"/>
      <c r="I20" s="56"/>
      <c r="J20" s="56"/>
      <c r="K20" s="56"/>
      <c r="L20" s="56"/>
      <c r="M20" s="56"/>
      <c r="N20" s="242"/>
      <c r="O20" s="244"/>
      <c r="P20" s="332"/>
      <c r="Q20" s="334"/>
    </row>
    <row r="21" spans="1:17" s="64" customFormat="1" ht="12" customHeight="1">
      <c r="A21" s="304"/>
      <c r="B21" s="305" t="s">
        <v>1799</v>
      </c>
      <c r="C21" s="306" t="s">
        <v>603</v>
      </c>
      <c r="D21" s="307" t="s">
        <v>604</v>
      </c>
      <c r="E21" s="316" t="s">
        <v>179</v>
      </c>
      <c r="F21" s="308" t="s">
        <v>605</v>
      </c>
      <c r="G21" s="308" t="s">
        <v>432</v>
      </c>
      <c r="H21" s="59"/>
      <c r="I21" s="59"/>
      <c r="J21" s="59"/>
      <c r="K21" s="59"/>
      <c r="L21" s="59"/>
      <c r="M21" s="59"/>
      <c r="N21" s="241" t="s">
        <v>288</v>
      </c>
      <c r="O21" s="243"/>
      <c r="P21" s="331"/>
      <c r="Q21" s="334" t="s">
        <v>606</v>
      </c>
    </row>
    <row r="22" spans="1:17" s="68" customFormat="1" ht="12" customHeight="1">
      <c r="A22" s="310"/>
      <c r="B22" s="311"/>
      <c r="C22" s="312"/>
      <c r="D22" s="313"/>
      <c r="E22" s="317"/>
      <c r="F22" s="314"/>
      <c r="G22" s="314"/>
      <c r="H22" s="56"/>
      <c r="I22" s="56"/>
      <c r="J22" s="56"/>
      <c r="K22" s="56"/>
      <c r="L22" s="56"/>
      <c r="M22" s="56"/>
      <c r="N22" s="242"/>
      <c r="O22" s="244"/>
      <c r="P22" s="332"/>
      <c r="Q22" s="334"/>
    </row>
    <row r="23" spans="1:17" s="64" customFormat="1" ht="12" customHeight="1">
      <c r="A23" s="304"/>
      <c r="B23" s="305" t="s">
        <v>590</v>
      </c>
      <c r="C23" s="306" t="s">
        <v>591</v>
      </c>
      <c r="D23" s="307" t="s">
        <v>592</v>
      </c>
      <c r="E23" s="316" t="s">
        <v>593</v>
      </c>
      <c r="F23" s="308"/>
      <c r="G23" s="308" t="s">
        <v>594</v>
      </c>
      <c r="H23" s="59"/>
      <c r="I23" s="59"/>
      <c r="J23" s="59"/>
      <c r="K23" s="59"/>
      <c r="L23" s="59"/>
      <c r="M23" s="59"/>
      <c r="N23" s="241" t="s">
        <v>288</v>
      </c>
      <c r="O23" s="243"/>
      <c r="P23" s="331"/>
      <c r="Q23" s="334" t="s">
        <v>595</v>
      </c>
    </row>
    <row r="24" spans="1:17" s="68" customFormat="1" ht="12" customHeight="1">
      <c r="A24" s="310"/>
      <c r="B24" s="311"/>
      <c r="C24" s="312"/>
      <c r="D24" s="313"/>
      <c r="E24" s="317"/>
      <c r="F24" s="314"/>
      <c r="G24" s="314"/>
      <c r="H24" s="56"/>
      <c r="I24" s="56"/>
      <c r="J24" s="56"/>
      <c r="K24" s="56"/>
      <c r="L24" s="56"/>
      <c r="M24" s="56"/>
      <c r="N24" s="242"/>
      <c r="O24" s="244"/>
      <c r="P24" s="332"/>
      <c r="Q24" s="334"/>
    </row>
    <row r="25" spans="1:17" s="64" customFormat="1" ht="12" customHeight="1">
      <c r="A25" s="304"/>
      <c r="B25" s="305" t="s">
        <v>343</v>
      </c>
      <c r="C25" s="306" t="s">
        <v>1800</v>
      </c>
      <c r="D25" s="307" t="s">
        <v>1801</v>
      </c>
      <c r="E25" s="316" t="s">
        <v>179</v>
      </c>
      <c r="F25" s="308" t="s">
        <v>605</v>
      </c>
      <c r="G25" s="308" t="s">
        <v>432</v>
      </c>
      <c r="H25" s="59"/>
      <c r="I25" s="59"/>
      <c r="J25" s="59"/>
      <c r="K25" s="59"/>
      <c r="L25" s="59"/>
      <c r="M25" s="59"/>
      <c r="N25" s="241" t="s">
        <v>288</v>
      </c>
      <c r="O25" s="243"/>
      <c r="P25" s="331"/>
      <c r="Q25" s="334" t="s">
        <v>1802</v>
      </c>
    </row>
    <row r="26" spans="1:17" s="68" customFormat="1" ht="12" customHeight="1">
      <c r="A26" s="310"/>
      <c r="B26" s="311"/>
      <c r="C26" s="312"/>
      <c r="D26" s="313"/>
      <c r="E26" s="317"/>
      <c r="F26" s="314"/>
      <c r="G26" s="314"/>
      <c r="H26" s="56"/>
      <c r="I26" s="56"/>
      <c r="J26" s="56"/>
      <c r="K26" s="56"/>
      <c r="L26" s="56"/>
      <c r="M26" s="56"/>
      <c r="N26" s="242"/>
      <c r="O26" s="244"/>
      <c r="P26" s="332"/>
      <c r="Q26" s="334"/>
    </row>
    <row r="27" spans="1:17" s="64" customFormat="1" ht="12" customHeight="1">
      <c r="A27" s="304"/>
      <c r="B27" s="305" t="s">
        <v>1803</v>
      </c>
      <c r="C27" s="306" t="s">
        <v>1804</v>
      </c>
      <c r="D27" s="307" t="s">
        <v>1805</v>
      </c>
      <c r="E27" s="316" t="s">
        <v>179</v>
      </c>
      <c r="F27" s="308" t="s">
        <v>180</v>
      </c>
      <c r="G27" s="308" t="s">
        <v>181</v>
      </c>
      <c r="H27" s="59"/>
      <c r="I27" s="59"/>
      <c r="J27" s="59"/>
      <c r="K27" s="59"/>
      <c r="L27" s="59"/>
      <c r="M27" s="59"/>
      <c r="N27" s="241" t="s">
        <v>288</v>
      </c>
      <c r="O27" s="243"/>
      <c r="P27" s="239"/>
      <c r="Q27" s="333" t="s">
        <v>236</v>
      </c>
    </row>
    <row r="28" spans="1:17" s="68" customFormat="1" ht="12" customHeight="1">
      <c r="A28" s="310"/>
      <c r="B28" s="311"/>
      <c r="C28" s="312"/>
      <c r="D28" s="313"/>
      <c r="E28" s="317"/>
      <c r="F28" s="314"/>
      <c r="G28" s="314"/>
      <c r="H28" s="56"/>
      <c r="I28" s="56"/>
      <c r="J28" s="56"/>
      <c r="K28" s="56"/>
      <c r="L28" s="56"/>
      <c r="M28" s="56"/>
      <c r="N28" s="242"/>
      <c r="O28" s="244"/>
      <c r="P28" s="240"/>
      <c r="Q28" s="329"/>
    </row>
  </sheetData>
  <mergeCells count="122">
    <mergeCell ref="P7:P8"/>
    <mergeCell ref="Q7:Q8"/>
    <mergeCell ref="O7:O8"/>
    <mergeCell ref="E7:E8"/>
    <mergeCell ref="F7:F8"/>
    <mergeCell ref="G7:G8"/>
    <mergeCell ref="N7:N8"/>
    <mergeCell ref="A7:A8"/>
    <mergeCell ref="B7:B8"/>
    <mergeCell ref="C7:C8"/>
    <mergeCell ref="D7:D8"/>
    <mergeCell ref="N23:N24"/>
    <mergeCell ref="P23:P24"/>
    <mergeCell ref="Q23:Q24"/>
    <mergeCell ref="O23:O24"/>
    <mergeCell ref="P13:P14"/>
    <mergeCell ref="Q13:Q14"/>
    <mergeCell ref="O13:O14"/>
    <mergeCell ref="A23:A24"/>
    <mergeCell ref="B23:B24"/>
    <mergeCell ref="C23:C24"/>
    <mergeCell ref="D23:D24"/>
    <mergeCell ref="E23:E24"/>
    <mergeCell ref="F23:F24"/>
    <mergeCell ref="G23:G24"/>
    <mergeCell ref="P25:P26"/>
    <mergeCell ref="Q25:Q26"/>
    <mergeCell ref="O25:O26"/>
    <mergeCell ref="A13:A14"/>
    <mergeCell ref="B13:B14"/>
    <mergeCell ref="C13:C14"/>
    <mergeCell ref="D13:D14"/>
    <mergeCell ref="E13:E14"/>
    <mergeCell ref="F13:F14"/>
    <mergeCell ref="G13:G14"/>
    <mergeCell ref="E25:E26"/>
    <mergeCell ref="F25:F26"/>
    <mergeCell ref="G25:G26"/>
    <mergeCell ref="N25:N26"/>
    <mergeCell ref="A25:A26"/>
    <mergeCell ref="B25:B26"/>
    <mergeCell ref="C25:C26"/>
    <mergeCell ref="D25:D26"/>
    <mergeCell ref="N27:N28"/>
    <mergeCell ref="P27:P28"/>
    <mergeCell ref="Q27:Q28"/>
    <mergeCell ref="O27:O28"/>
    <mergeCell ref="P9:P10"/>
    <mergeCell ref="Q9:Q10"/>
    <mergeCell ref="O9:O10"/>
    <mergeCell ref="A27:A28"/>
    <mergeCell ref="B27:B28"/>
    <mergeCell ref="C27:C28"/>
    <mergeCell ref="D27:D28"/>
    <mergeCell ref="E27:E28"/>
    <mergeCell ref="F27:F28"/>
    <mergeCell ref="G27:G28"/>
    <mergeCell ref="E9:E10"/>
    <mergeCell ref="F9:F10"/>
    <mergeCell ref="G9:G10"/>
    <mergeCell ref="N9:N10"/>
    <mergeCell ref="A9:A10"/>
    <mergeCell ref="B9:B10"/>
    <mergeCell ref="C9:C10"/>
    <mergeCell ref="D9:D10"/>
    <mergeCell ref="C19:C20"/>
    <mergeCell ref="Q19:Q20"/>
    <mergeCell ref="A17:A18"/>
    <mergeCell ref="B17:B18"/>
    <mergeCell ref="C17:C18"/>
    <mergeCell ref="O17:O18"/>
    <mergeCell ref="D19:D20"/>
    <mergeCell ref="E19:E20"/>
    <mergeCell ref="F19:F20"/>
    <mergeCell ref="G19:G20"/>
    <mergeCell ref="D17:D18"/>
    <mergeCell ref="E17:E18"/>
    <mergeCell ref="F17:F18"/>
    <mergeCell ref="G17:G18"/>
    <mergeCell ref="H5:M5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Q17:Q18"/>
    <mergeCell ref="N21:N22"/>
    <mergeCell ref="P21:P22"/>
    <mergeCell ref="Q21:Q22"/>
    <mergeCell ref="O21:O22"/>
    <mergeCell ref="N19:N20"/>
    <mergeCell ref="P19:P20"/>
    <mergeCell ref="N17:N18"/>
    <mergeCell ref="P17:P18"/>
    <mergeCell ref="O19:O20"/>
    <mergeCell ref="P11:P12"/>
    <mergeCell ref="Q11:Q12"/>
    <mergeCell ref="O11:O12"/>
    <mergeCell ref="D11:D12"/>
    <mergeCell ref="E11:E12"/>
    <mergeCell ref="F11:F12"/>
    <mergeCell ref="G11:G12"/>
    <mergeCell ref="A15:A16"/>
    <mergeCell ref="B15:B16"/>
    <mergeCell ref="C15:C16"/>
    <mergeCell ref="N11:N12"/>
    <mergeCell ref="A11:A12"/>
    <mergeCell ref="B11:B12"/>
    <mergeCell ref="C11:C12"/>
    <mergeCell ref="N13:N14"/>
    <mergeCell ref="D15:D16"/>
    <mergeCell ref="E15:E16"/>
    <mergeCell ref="F15:F16"/>
    <mergeCell ref="G15:G16"/>
    <mergeCell ref="N15:N16"/>
    <mergeCell ref="P15:P16"/>
    <mergeCell ref="Q15:Q16"/>
    <mergeCell ref="O15:O16"/>
  </mergeCells>
  <printOptions horizontalCentered="1"/>
  <pageMargins left="0.3937007874015748" right="0.3937007874015748" top="0.5511811023622047" bottom="0.4330708661417323" header="0.2362204724409449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24"/>
  <sheetViews>
    <sheetView showZeros="0" workbookViewId="0" topLeftCell="A1">
      <selection activeCell="A3" sqref="A3"/>
    </sheetView>
  </sheetViews>
  <sheetFormatPr defaultColWidth="9.140625" defaultRowHeight="12.75"/>
  <cols>
    <col min="1" max="1" width="4.140625" style="1" customWidth="1"/>
    <col min="2" max="2" width="9.8515625" style="1" customWidth="1"/>
    <col min="3" max="3" width="11.28125" style="1" customWidth="1"/>
    <col min="4" max="4" width="8.57421875" style="1" customWidth="1"/>
    <col min="5" max="5" width="12.00390625" style="1" customWidth="1"/>
    <col min="6" max="6" width="8.421875" style="1" customWidth="1"/>
    <col min="7" max="7" width="8.57421875" style="1" customWidth="1"/>
    <col min="8" max="13" width="5.57421875" style="4" customWidth="1"/>
    <col min="14" max="14" width="5.7109375" style="4" customWidth="1"/>
    <col min="15" max="15" width="4.421875" style="4" customWidth="1"/>
    <col min="16" max="16" width="5.8515625" style="28" customWidth="1"/>
    <col min="17" max="17" width="14.4218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G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"/>
      <c r="D2" s="2"/>
      <c r="E2" s="2"/>
      <c r="F2" s="2"/>
      <c r="G2" s="2"/>
      <c r="H2" s="1"/>
      <c r="I2" s="3"/>
      <c r="J2" s="1"/>
      <c r="K2" s="1"/>
      <c r="L2" s="1"/>
      <c r="M2" s="1"/>
      <c r="N2" s="1"/>
      <c r="O2" s="1"/>
      <c r="P2" s="1"/>
    </row>
    <row r="3" spans="2:17" ht="15.75" customHeight="1">
      <c r="B3" s="26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2" s="5" customFormat="1" ht="16.5" customHeight="1">
      <c r="A4" s="4"/>
      <c r="B4" s="21" t="s">
        <v>87</v>
      </c>
      <c r="C4" s="21"/>
      <c r="H4" s="15"/>
      <c r="I4" s="4"/>
      <c r="J4" s="4"/>
      <c r="K4" s="4"/>
      <c r="L4" s="4"/>
      <c r="M4" s="4"/>
      <c r="N4" s="4"/>
      <c r="O4" s="4"/>
      <c r="P4" s="4"/>
      <c r="Q4" s="19" t="s">
        <v>1785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4:16" s="64" customFormat="1" ht="13.5" thickBot="1">
      <c r="D5" s="5"/>
      <c r="H5" s="245" t="s">
        <v>243</v>
      </c>
      <c r="I5" s="246"/>
      <c r="J5" s="246"/>
      <c r="K5" s="246"/>
      <c r="L5" s="246"/>
      <c r="M5" s="247"/>
      <c r="N5" s="65"/>
      <c r="O5" s="65"/>
      <c r="P5" s="65"/>
    </row>
    <row r="6" spans="1:18" s="64" customFormat="1" ht="24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66">
        <v>1</v>
      </c>
      <c r="I6" s="66">
        <v>2</v>
      </c>
      <c r="J6" s="66">
        <v>3</v>
      </c>
      <c r="K6" s="66">
        <v>4</v>
      </c>
      <c r="L6" s="66">
        <v>5</v>
      </c>
      <c r="M6" s="66">
        <v>6</v>
      </c>
      <c r="N6" s="33" t="s">
        <v>167</v>
      </c>
      <c r="O6" s="33" t="s">
        <v>231</v>
      </c>
      <c r="P6" s="33" t="s">
        <v>232</v>
      </c>
      <c r="Q6" s="33" t="s">
        <v>168</v>
      </c>
      <c r="R6" s="67"/>
    </row>
    <row r="7" spans="1:17" s="64" customFormat="1" ht="12" customHeight="1">
      <c r="A7" s="304">
        <v>1</v>
      </c>
      <c r="B7" s="305" t="s">
        <v>252</v>
      </c>
      <c r="C7" s="306" t="s">
        <v>88</v>
      </c>
      <c r="D7" s="307" t="s">
        <v>89</v>
      </c>
      <c r="E7" s="307" t="s">
        <v>192</v>
      </c>
      <c r="F7" s="308" t="s">
        <v>193</v>
      </c>
      <c r="G7" s="309" t="s">
        <v>199</v>
      </c>
      <c r="H7" s="59">
        <v>16.57</v>
      </c>
      <c r="I7" s="59" t="s">
        <v>250</v>
      </c>
      <c r="J7" s="59">
        <v>16.36</v>
      </c>
      <c r="K7" s="59">
        <v>16.62</v>
      </c>
      <c r="L7" s="59" t="s">
        <v>250</v>
      </c>
      <c r="M7" s="59">
        <v>14.96</v>
      </c>
      <c r="N7" s="241">
        <f>MAX(H7:J7,K7:M7)</f>
        <v>16.62</v>
      </c>
      <c r="O7" s="243" t="s">
        <v>317</v>
      </c>
      <c r="P7" s="239">
        <v>1114</v>
      </c>
      <c r="Q7" s="308" t="s">
        <v>524</v>
      </c>
    </row>
    <row r="8" spans="1:17" s="68" customFormat="1" ht="12" customHeight="1">
      <c r="A8" s="310"/>
      <c r="B8" s="311"/>
      <c r="C8" s="312"/>
      <c r="D8" s="313"/>
      <c r="E8" s="313"/>
      <c r="F8" s="314"/>
      <c r="G8" s="315"/>
      <c r="H8" s="56" t="s">
        <v>446</v>
      </c>
      <c r="I8" s="56"/>
      <c r="J8" s="56" t="s">
        <v>444</v>
      </c>
      <c r="K8" s="56" t="s">
        <v>443</v>
      </c>
      <c r="L8" s="56"/>
      <c r="M8" s="56" t="s">
        <v>90</v>
      </c>
      <c r="N8" s="242"/>
      <c r="O8" s="244"/>
      <c r="P8" s="240"/>
      <c r="Q8" s="314"/>
    </row>
    <row r="9" spans="1:17" s="64" customFormat="1" ht="12" customHeight="1">
      <c r="A9" s="304">
        <v>2</v>
      </c>
      <c r="B9" s="305" t="s">
        <v>384</v>
      </c>
      <c r="C9" s="306" t="s">
        <v>447</v>
      </c>
      <c r="D9" s="307" t="s">
        <v>448</v>
      </c>
      <c r="E9" s="307" t="s">
        <v>192</v>
      </c>
      <c r="F9" s="308"/>
      <c r="G9" s="308"/>
      <c r="H9" s="59">
        <v>15.26</v>
      </c>
      <c r="I9" s="59">
        <v>15.16</v>
      </c>
      <c r="J9" s="59">
        <v>14.73</v>
      </c>
      <c r="K9" s="59" t="s">
        <v>250</v>
      </c>
      <c r="L9" s="59">
        <v>13.49</v>
      </c>
      <c r="M9" s="59">
        <v>14.34</v>
      </c>
      <c r="N9" s="241">
        <f>MAX(H9:J9,K9:M9)</f>
        <v>15.26</v>
      </c>
      <c r="O9" s="243" t="s">
        <v>233</v>
      </c>
      <c r="P9" s="239">
        <v>968</v>
      </c>
      <c r="Q9" s="308" t="s">
        <v>207</v>
      </c>
    </row>
    <row r="10" spans="1:17" s="68" customFormat="1" ht="12" customHeight="1">
      <c r="A10" s="310"/>
      <c r="B10" s="311"/>
      <c r="C10" s="312"/>
      <c r="D10" s="313"/>
      <c r="E10" s="313"/>
      <c r="F10" s="314"/>
      <c r="G10" s="314"/>
      <c r="H10" s="56" t="s">
        <v>446</v>
      </c>
      <c r="I10" s="56" t="s">
        <v>465</v>
      </c>
      <c r="J10" s="56" t="s">
        <v>507</v>
      </c>
      <c r="K10" s="56"/>
      <c r="L10" s="56" t="s">
        <v>465</v>
      </c>
      <c r="M10" s="56" t="s">
        <v>91</v>
      </c>
      <c r="N10" s="242"/>
      <c r="O10" s="244"/>
      <c r="P10" s="240"/>
      <c r="Q10" s="314"/>
    </row>
    <row r="11" spans="1:17" s="64" customFormat="1" ht="12" customHeight="1">
      <c r="A11" s="304">
        <v>3</v>
      </c>
      <c r="B11" s="305" t="s">
        <v>280</v>
      </c>
      <c r="C11" s="306" t="s">
        <v>429</v>
      </c>
      <c r="D11" s="307" t="s">
        <v>430</v>
      </c>
      <c r="E11" s="316" t="s">
        <v>431</v>
      </c>
      <c r="F11" s="308" t="s">
        <v>321</v>
      </c>
      <c r="G11" s="308" t="s">
        <v>432</v>
      </c>
      <c r="H11" s="59">
        <v>14.91</v>
      </c>
      <c r="I11" s="59">
        <v>15.01</v>
      </c>
      <c r="J11" s="59">
        <v>15.06</v>
      </c>
      <c r="K11" s="59" t="s">
        <v>250</v>
      </c>
      <c r="L11" s="59" t="s">
        <v>250</v>
      </c>
      <c r="M11" s="59">
        <v>15.04</v>
      </c>
      <c r="N11" s="241">
        <f>MAX(H11:J11,K11:M11)</f>
        <v>15.06</v>
      </c>
      <c r="O11" s="243" t="s">
        <v>234</v>
      </c>
      <c r="P11" s="239">
        <v>946</v>
      </c>
      <c r="Q11" s="308" t="s">
        <v>433</v>
      </c>
    </row>
    <row r="12" spans="1:17" s="68" customFormat="1" ht="12" customHeight="1">
      <c r="A12" s="310"/>
      <c r="B12" s="311"/>
      <c r="C12" s="312"/>
      <c r="D12" s="313"/>
      <c r="E12" s="317"/>
      <c r="F12" s="314"/>
      <c r="G12" s="314"/>
      <c r="H12" s="56" t="s">
        <v>443</v>
      </c>
      <c r="I12" s="56" t="s">
        <v>568</v>
      </c>
      <c r="J12" s="56" t="s">
        <v>450</v>
      </c>
      <c r="K12" s="56"/>
      <c r="L12" s="56"/>
      <c r="M12" s="56" t="s">
        <v>458</v>
      </c>
      <c r="N12" s="242"/>
      <c r="O12" s="244"/>
      <c r="P12" s="240"/>
      <c r="Q12" s="314"/>
    </row>
    <row r="13" spans="1:17" s="64" customFormat="1" ht="12" customHeight="1">
      <c r="A13" s="304">
        <v>4</v>
      </c>
      <c r="B13" s="305" t="s">
        <v>467</v>
      </c>
      <c r="C13" s="306" t="s">
        <v>468</v>
      </c>
      <c r="D13" s="307" t="s">
        <v>469</v>
      </c>
      <c r="E13" s="307" t="s">
        <v>185</v>
      </c>
      <c r="F13" s="308" t="s">
        <v>346</v>
      </c>
      <c r="G13" s="309" t="s">
        <v>347</v>
      </c>
      <c r="H13" s="59" t="s">
        <v>250</v>
      </c>
      <c r="I13" s="59">
        <v>14.25</v>
      </c>
      <c r="J13" s="59" t="s">
        <v>250</v>
      </c>
      <c r="K13" s="59">
        <v>14.35</v>
      </c>
      <c r="L13" s="59" t="s">
        <v>250</v>
      </c>
      <c r="M13" s="59">
        <v>14.52</v>
      </c>
      <c r="N13" s="241">
        <f>MAX(H13:J13,K13:M13)</f>
        <v>14.52</v>
      </c>
      <c r="O13" s="243" t="s">
        <v>234</v>
      </c>
      <c r="P13" s="239">
        <v>889</v>
      </c>
      <c r="Q13" s="308" t="s">
        <v>470</v>
      </c>
    </row>
    <row r="14" spans="1:17" s="68" customFormat="1" ht="12" customHeight="1">
      <c r="A14" s="310"/>
      <c r="B14" s="311"/>
      <c r="C14" s="312"/>
      <c r="D14" s="313"/>
      <c r="E14" s="313"/>
      <c r="F14" s="314"/>
      <c r="G14" s="315"/>
      <c r="H14" s="56"/>
      <c r="I14" s="56" t="s">
        <v>443</v>
      </c>
      <c r="J14" s="56"/>
      <c r="K14" s="56" t="s">
        <v>444</v>
      </c>
      <c r="L14" s="56"/>
      <c r="M14" s="56" t="s">
        <v>562</v>
      </c>
      <c r="N14" s="242"/>
      <c r="O14" s="244"/>
      <c r="P14" s="240"/>
      <c r="Q14" s="314"/>
    </row>
    <row r="15" spans="1:17" s="64" customFormat="1" ht="12" customHeight="1">
      <c r="A15" s="304">
        <v>5</v>
      </c>
      <c r="B15" s="305" t="s">
        <v>479</v>
      </c>
      <c r="C15" s="306" t="s">
        <v>480</v>
      </c>
      <c r="D15" s="307" t="s">
        <v>481</v>
      </c>
      <c r="E15" s="307" t="s">
        <v>192</v>
      </c>
      <c r="F15" s="308"/>
      <c r="G15" s="308"/>
      <c r="H15" s="59">
        <v>14.35</v>
      </c>
      <c r="I15" s="59" t="s">
        <v>250</v>
      </c>
      <c r="J15" s="59">
        <v>14.22</v>
      </c>
      <c r="K15" s="59">
        <v>14.45</v>
      </c>
      <c r="L15" s="59">
        <v>14.36</v>
      </c>
      <c r="M15" s="59">
        <v>14.33</v>
      </c>
      <c r="N15" s="241">
        <f>MAX(H15:J15,K15:M15)</f>
        <v>14.45</v>
      </c>
      <c r="O15" s="243" t="s">
        <v>235</v>
      </c>
      <c r="P15" s="239">
        <v>881</v>
      </c>
      <c r="Q15" s="308" t="s">
        <v>207</v>
      </c>
    </row>
    <row r="16" spans="1:17" s="68" customFormat="1" ht="12" customHeight="1">
      <c r="A16" s="310"/>
      <c r="B16" s="311"/>
      <c r="C16" s="312"/>
      <c r="D16" s="313"/>
      <c r="E16" s="313"/>
      <c r="F16" s="314"/>
      <c r="G16" s="314"/>
      <c r="H16" s="56" t="s">
        <v>1692</v>
      </c>
      <c r="I16" s="56"/>
      <c r="J16" s="56" t="s">
        <v>589</v>
      </c>
      <c r="K16" s="56" t="s">
        <v>1787</v>
      </c>
      <c r="L16" s="56" t="s">
        <v>465</v>
      </c>
      <c r="M16" s="56" t="s">
        <v>507</v>
      </c>
      <c r="N16" s="242"/>
      <c r="O16" s="244"/>
      <c r="P16" s="240"/>
      <c r="Q16" s="314"/>
    </row>
    <row r="17" spans="1:17" s="64" customFormat="1" ht="12" customHeight="1">
      <c r="A17" s="318" t="s">
        <v>421</v>
      </c>
      <c r="B17" s="305" t="s">
        <v>92</v>
      </c>
      <c r="C17" s="306" t="s">
        <v>93</v>
      </c>
      <c r="D17" s="307" t="s">
        <v>94</v>
      </c>
      <c r="E17" s="307" t="s">
        <v>1793</v>
      </c>
      <c r="F17" s="308" t="s">
        <v>1489</v>
      </c>
      <c r="G17" s="308"/>
      <c r="H17" s="59" t="s">
        <v>250</v>
      </c>
      <c r="I17" s="59">
        <v>15.55</v>
      </c>
      <c r="J17" s="59">
        <v>15.65</v>
      </c>
      <c r="K17" s="59" t="s">
        <v>250</v>
      </c>
      <c r="L17" s="59" t="s">
        <v>250</v>
      </c>
      <c r="M17" s="59" t="s">
        <v>250</v>
      </c>
      <c r="N17" s="241">
        <f>MAX(H17:J17,K17:M17)</f>
        <v>15.65</v>
      </c>
      <c r="O17" s="243" t="s">
        <v>233</v>
      </c>
      <c r="P17" s="239" t="s">
        <v>421</v>
      </c>
      <c r="Q17" s="308" t="s">
        <v>1794</v>
      </c>
    </row>
    <row r="18" spans="1:17" s="68" customFormat="1" ht="12" customHeight="1">
      <c r="A18" s="319"/>
      <c r="B18" s="311"/>
      <c r="C18" s="312"/>
      <c r="D18" s="313"/>
      <c r="E18" s="313"/>
      <c r="F18" s="314"/>
      <c r="G18" s="314"/>
      <c r="H18" s="56"/>
      <c r="I18" s="56" t="s">
        <v>437</v>
      </c>
      <c r="J18" s="56" t="s">
        <v>444</v>
      </c>
      <c r="K18" s="56"/>
      <c r="L18" s="56"/>
      <c r="M18" s="56"/>
      <c r="N18" s="242"/>
      <c r="O18" s="244"/>
      <c r="P18" s="240"/>
      <c r="Q18" s="314"/>
    </row>
    <row r="19" spans="1:17" s="64" customFormat="1" ht="12" customHeight="1">
      <c r="A19" s="304"/>
      <c r="B19" s="305" t="s">
        <v>512</v>
      </c>
      <c r="C19" s="306" t="s">
        <v>95</v>
      </c>
      <c r="D19" s="307" t="s">
        <v>25</v>
      </c>
      <c r="E19" s="316" t="s">
        <v>431</v>
      </c>
      <c r="F19" s="308"/>
      <c r="G19" s="308" t="s">
        <v>432</v>
      </c>
      <c r="H19" s="59" t="s">
        <v>250</v>
      </c>
      <c r="I19" s="59" t="s">
        <v>250</v>
      </c>
      <c r="J19" s="59" t="s">
        <v>402</v>
      </c>
      <c r="K19" s="59" t="s">
        <v>402</v>
      </c>
      <c r="L19" s="59" t="s">
        <v>402</v>
      </c>
      <c r="M19" s="59" t="s">
        <v>402</v>
      </c>
      <c r="N19" s="241" t="s">
        <v>372</v>
      </c>
      <c r="O19" s="241"/>
      <c r="P19" s="239"/>
      <c r="Q19" s="308" t="s">
        <v>96</v>
      </c>
    </row>
    <row r="20" spans="1:17" s="68" customFormat="1" ht="12" customHeight="1">
      <c r="A20" s="310"/>
      <c r="B20" s="311"/>
      <c r="C20" s="312"/>
      <c r="D20" s="313"/>
      <c r="E20" s="317"/>
      <c r="F20" s="314"/>
      <c r="G20" s="314"/>
      <c r="H20" s="56"/>
      <c r="I20" s="56"/>
      <c r="J20" s="56"/>
      <c r="K20" s="56"/>
      <c r="L20" s="56"/>
      <c r="M20" s="56"/>
      <c r="N20" s="242"/>
      <c r="O20" s="242"/>
      <c r="P20" s="240"/>
      <c r="Q20" s="314"/>
    </row>
    <row r="21" spans="1:17" s="64" customFormat="1" ht="12" customHeight="1">
      <c r="A21" s="304"/>
      <c r="B21" s="305" t="s">
        <v>97</v>
      </c>
      <c r="C21" s="306" t="s">
        <v>98</v>
      </c>
      <c r="D21" s="307" t="s">
        <v>99</v>
      </c>
      <c r="E21" s="316" t="s">
        <v>1831</v>
      </c>
      <c r="F21" s="308" t="s">
        <v>463</v>
      </c>
      <c r="G21" s="308" t="s">
        <v>432</v>
      </c>
      <c r="H21" s="59" t="s">
        <v>250</v>
      </c>
      <c r="I21" s="59" t="s">
        <v>250</v>
      </c>
      <c r="J21" s="59" t="s">
        <v>250</v>
      </c>
      <c r="K21" s="59" t="s">
        <v>250</v>
      </c>
      <c r="L21" s="59" t="s">
        <v>250</v>
      </c>
      <c r="M21" s="59" t="s">
        <v>250</v>
      </c>
      <c r="N21" s="241" t="s">
        <v>372</v>
      </c>
      <c r="O21" s="241"/>
      <c r="P21" s="239"/>
      <c r="Q21" s="308" t="s">
        <v>100</v>
      </c>
    </row>
    <row r="22" spans="1:17" s="68" customFormat="1" ht="12" customHeight="1">
      <c r="A22" s="310"/>
      <c r="B22" s="311"/>
      <c r="C22" s="312"/>
      <c r="D22" s="313"/>
      <c r="E22" s="317"/>
      <c r="F22" s="314"/>
      <c r="G22" s="314"/>
      <c r="H22" s="56"/>
      <c r="I22" s="56"/>
      <c r="J22" s="56"/>
      <c r="K22" s="56"/>
      <c r="L22" s="56"/>
      <c r="M22" s="56"/>
      <c r="N22" s="242"/>
      <c r="O22" s="242"/>
      <c r="P22" s="240"/>
      <c r="Q22" s="314"/>
    </row>
    <row r="23" spans="1:17" s="64" customFormat="1" ht="12" customHeight="1">
      <c r="A23" s="304"/>
      <c r="B23" s="305" t="s">
        <v>274</v>
      </c>
      <c r="C23" s="306" t="s">
        <v>504</v>
      </c>
      <c r="D23" s="307" t="s">
        <v>505</v>
      </c>
      <c r="E23" s="307" t="s">
        <v>500</v>
      </c>
      <c r="F23" s="308" t="s">
        <v>501</v>
      </c>
      <c r="G23" s="308"/>
      <c r="H23" s="59"/>
      <c r="I23" s="59"/>
      <c r="J23" s="59"/>
      <c r="K23" s="59"/>
      <c r="L23" s="59"/>
      <c r="M23" s="59"/>
      <c r="N23" s="241" t="s">
        <v>288</v>
      </c>
      <c r="O23" s="241"/>
      <c r="P23" s="239"/>
      <c r="Q23" s="308" t="s">
        <v>506</v>
      </c>
    </row>
    <row r="24" spans="1:17" s="68" customFormat="1" ht="12" customHeight="1">
      <c r="A24" s="310"/>
      <c r="B24" s="311"/>
      <c r="C24" s="312"/>
      <c r="D24" s="313"/>
      <c r="E24" s="313"/>
      <c r="F24" s="314"/>
      <c r="G24" s="314"/>
      <c r="H24" s="56"/>
      <c r="I24" s="56"/>
      <c r="J24" s="56"/>
      <c r="K24" s="56"/>
      <c r="L24" s="56"/>
      <c r="M24" s="56"/>
      <c r="N24" s="242"/>
      <c r="O24" s="242"/>
      <c r="P24" s="240"/>
      <c r="Q24" s="314"/>
    </row>
  </sheetData>
  <mergeCells count="100">
    <mergeCell ref="D17:D18"/>
    <mergeCell ref="E17:E18"/>
    <mergeCell ref="F17:F18"/>
    <mergeCell ref="Q17:Q18"/>
    <mergeCell ref="G17:G18"/>
    <mergeCell ref="N17:N18"/>
    <mergeCell ref="P17:P18"/>
    <mergeCell ref="A17:A18"/>
    <mergeCell ref="B17:B18"/>
    <mergeCell ref="C17:C18"/>
    <mergeCell ref="G13:G14"/>
    <mergeCell ref="N9:N10"/>
    <mergeCell ref="P9:P10"/>
    <mergeCell ref="Q9:Q10"/>
    <mergeCell ref="D9:D10"/>
    <mergeCell ref="E9:E10"/>
    <mergeCell ref="F9:F10"/>
    <mergeCell ref="G9:G10"/>
    <mergeCell ref="A9:A10"/>
    <mergeCell ref="B9:B10"/>
    <mergeCell ref="C9:C10"/>
    <mergeCell ref="P13:P14"/>
    <mergeCell ref="N19:N20"/>
    <mergeCell ref="P19:P20"/>
    <mergeCell ref="Q13:Q14"/>
    <mergeCell ref="Q19:Q20"/>
    <mergeCell ref="A13:A14"/>
    <mergeCell ref="B13:B14"/>
    <mergeCell ref="C13:C14"/>
    <mergeCell ref="D13:D14"/>
    <mergeCell ref="E13:E14"/>
    <mergeCell ref="F13:F14"/>
    <mergeCell ref="C15:C16"/>
    <mergeCell ref="D15:D16"/>
    <mergeCell ref="Q11:Q12"/>
    <mergeCell ref="A19:A20"/>
    <mergeCell ref="B19:B20"/>
    <mergeCell ref="C19:C20"/>
    <mergeCell ref="D19:D20"/>
    <mergeCell ref="E19:E20"/>
    <mergeCell ref="F19:F20"/>
    <mergeCell ref="G19:G20"/>
    <mergeCell ref="G11:G12"/>
    <mergeCell ref="N11:N12"/>
    <mergeCell ref="P11:P12"/>
    <mergeCell ref="N21:N22"/>
    <mergeCell ref="P21:P22"/>
    <mergeCell ref="P15:P16"/>
    <mergeCell ref="O21:O22"/>
    <mergeCell ref="O11:O12"/>
    <mergeCell ref="O19:O20"/>
    <mergeCell ref="O13:O14"/>
    <mergeCell ref="N13:N14"/>
    <mergeCell ref="Q21:Q22"/>
    <mergeCell ref="A11:A12"/>
    <mergeCell ref="B11:B12"/>
    <mergeCell ref="C11:C12"/>
    <mergeCell ref="D11:D12"/>
    <mergeCell ref="E11:E12"/>
    <mergeCell ref="F11:F12"/>
    <mergeCell ref="B15:B16"/>
    <mergeCell ref="H5:M5"/>
    <mergeCell ref="A21:A22"/>
    <mergeCell ref="B21:B22"/>
    <mergeCell ref="C21:C22"/>
    <mergeCell ref="D21:D22"/>
    <mergeCell ref="E21:E22"/>
    <mergeCell ref="F21:F22"/>
    <mergeCell ref="G21:G22"/>
    <mergeCell ref="A15:A16"/>
    <mergeCell ref="E15:E16"/>
    <mergeCell ref="F15:F16"/>
    <mergeCell ref="G15:G16"/>
    <mergeCell ref="N15:N16"/>
    <mergeCell ref="Q15:Q16"/>
    <mergeCell ref="A7:A8"/>
    <mergeCell ref="B7:B8"/>
    <mergeCell ref="C7:C8"/>
    <mergeCell ref="D7:D8"/>
    <mergeCell ref="E7:E8"/>
    <mergeCell ref="F7:F8"/>
    <mergeCell ref="G7:G8"/>
    <mergeCell ref="N7:N8"/>
    <mergeCell ref="P7:P8"/>
    <mergeCell ref="Q7:Q8"/>
    <mergeCell ref="A23:A24"/>
    <mergeCell ref="B23:B24"/>
    <mergeCell ref="C23:C24"/>
    <mergeCell ref="D23:D24"/>
    <mergeCell ref="E23:E24"/>
    <mergeCell ref="F23:F24"/>
    <mergeCell ref="G23:G24"/>
    <mergeCell ref="N23:N24"/>
    <mergeCell ref="P23:P24"/>
    <mergeCell ref="Q23:Q24"/>
    <mergeCell ref="O23:O24"/>
    <mergeCell ref="O9:O10"/>
    <mergeCell ref="O17:O18"/>
    <mergeCell ref="O15:O16"/>
    <mergeCell ref="O7:O8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18"/>
  <sheetViews>
    <sheetView showZeros="0" workbookViewId="0" topLeftCell="A1">
      <selection activeCell="K19" sqref="K19"/>
    </sheetView>
  </sheetViews>
  <sheetFormatPr defaultColWidth="9.140625" defaultRowHeight="12.75"/>
  <cols>
    <col min="1" max="1" width="4.57421875" style="1" customWidth="1"/>
    <col min="2" max="2" width="9.57421875" style="1" customWidth="1"/>
    <col min="3" max="3" width="12.140625" style="1" customWidth="1"/>
    <col min="4" max="4" width="9.57421875" style="1" customWidth="1"/>
    <col min="5" max="5" width="8.8515625" style="1" customWidth="1"/>
    <col min="6" max="6" width="13.140625" style="1" customWidth="1"/>
    <col min="7" max="7" width="13.7109375" style="1" customWidth="1"/>
    <col min="8" max="13" width="5.57421875" style="4" customWidth="1"/>
    <col min="14" max="14" width="5.57421875" style="28" customWidth="1"/>
    <col min="15" max="15" width="5.57421875" style="1" customWidth="1"/>
    <col min="16" max="16" width="5.57421875" style="28" customWidth="1"/>
    <col min="17" max="17" width="14.71093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P1" s="1"/>
    </row>
    <row r="2" spans="1:16" ht="18.75">
      <c r="A2" s="22" t="s">
        <v>219</v>
      </c>
      <c r="B2" s="2"/>
      <c r="D2" s="2"/>
      <c r="E2" s="2"/>
      <c r="F2" s="2"/>
      <c r="H2" s="1"/>
      <c r="I2" s="3"/>
      <c r="J2" s="1"/>
      <c r="K2" s="1"/>
      <c r="L2" s="1"/>
      <c r="M2" s="1"/>
      <c r="N2" s="1"/>
      <c r="P2" s="1"/>
    </row>
    <row r="3" spans="2:17" ht="15.75" customHeight="1">
      <c r="B3" s="26"/>
      <c r="D3" s="2"/>
      <c r="E3" s="2"/>
      <c r="F3" s="2"/>
      <c r="H3" s="1"/>
      <c r="I3" s="1"/>
      <c r="J3" s="1"/>
      <c r="K3" s="1"/>
      <c r="L3" s="1"/>
      <c r="M3" s="1"/>
      <c r="N3" s="1"/>
      <c r="P3" s="1"/>
      <c r="Q3" s="18"/>
    </row>
    <row r="4" spans="1:34" s="5" customFormat="1" ht="19.5" thickBot="1">
      <c r="A4" s="4"/>
      <c r="B4" s="21" t="s">
        <v>516</v>
      </c>
      <c r="C4" s="21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216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ht="26.25" customHeight="1" thickBot="1">
      <c r="A6" s="29" t="s">
        <v>163</v>
      </c>
      <c r="B6" s="30" t="s">
        <v>164</v>
      </c>
      <c r="C6" s="31" t="s">
        <v>165</v>
      </c>
      <c r="D6" s="33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69" t="s">
        <v>231</v>
      </c>
      <c r="P6" s="37" t="s">
        <v>232</v>
      </c>
      <c r="Q6" s="39" t="s">
        <v>168</v>
      </c>
    </row>
    <row r="7" spans="1:17" s="40" customFormat="1" ht="19.5" customHeight="1">
      <c r="A7" s="63" t="s">
        <v>170</v>
      </c>
      <c r="B7" s="42" t="s">
        <v>376</v>
      </c>
      <c r="C7" s="43" t="s">
        <v>377</v>
      </c>
      <c r="D7" s="44" t="s">
        <v>378</v>
      </c>
      <c r="E7" s="45" t="s">
        <v>179</v>
      </c>
      <c r="F7" s="45" t="s">
        <v>321</v>
      </c>
      <c r="G7" s="46" t="s">
        <v>264</v>
      </c>
      <c r="H7" s="51">
        <v>14.99</v>
      </c>
      <c r="I7" s="51">
        <v>15.63</v>
      </c>
      <c r="J7" s="51">
        <v>15.61</v>
      </c>
      <c r="K7" s="51">
        <v>15.11</v>
      </c>
      <c r="L7" s="51" t="s">
        <v>250</v>
      </c>
      <c r="M7" s="51">
        <v>16.49</v>
      </c>
      <c r="N7" s="48">
        <f aca="true" t="shared" si="0" ref="N7:N15">MAX(H7:J7,K7:M7)</f>
        <v>16.49</v>
      </c>
      <c r="O7" s="51" t="s">
        <v>317</v>
      </c>
      <c r="P7" s="49">
        <v>943</v>
      </c>
      <c r="Q7" s="50" t="s">
        <v>517</v>
      </c>
    </row>
    <row r="8" spans="1:17" s="40" customFormat="1" ht="19.5" customHeight="1">
      <c r="A8" s="63" t="s">
        <v>171</v>
      </c>
      <c r="B8" s="42" t="s">
        <v>518</v>
      </c>
      <c r="C8" s="43" t="s">
        <v>519</v>
      </c>
      <c r="D8" s="44" t="s">
        <v>520</v>
      </c>
      <c r="E8" s="45" t="s">
        <v>179</v>
      </c>
      <c r="F8" s="45" t="s">
        <v>321</v>
      </c>
      <c r="G8" s="46" t="s">
        <v>264</v>
      </c>
      <c r="H8" s="51" t="s">
        <v>250</v>
      </c>
      <c r="I8" s="51">
        <v>14.38</v>
      </c>
      <c r="J8" s="51">
        <v>14.38</v>
      </c>
      <c r="K8" s="51">
        <v>14.54</v>
      </c>
      <c r="L8" s="51" t="s">
        <v>250</v>
      </c>
      <c r="M8" s="51">
        <v>14</v>
      </c>
      <c r="N8" s="48">
        <f t="shared" si="0"/>
        <v>14.54</v>
      </c>
      <c r="O8" s="51" t="s">
        <v>233</v>
      </c>
      <c r="P8" s="49">
        <v>823</v>
      </c>
      <c r="Q8" s="50" t="s">
        <v>322</v>
      </c>
    </row>
    <row r="9" spans="1:17" s="40" customFormat="1" ht="19.5" customHeight="1">
      <c r="A9" s="63" t="s">
        <v>172</v>
      </c>
      <c r="B9" s="42" t="s">
        <v>521</v>
      </c>
      <c r="C9" s="43" t="s">
        <v>522</v>
      </c>
      <c r="D9" s="44" t="s">
        <v>523</v>
      </c>
      <c r="E9" s="45" t="s">
        <v>192</v>
      </c>
      <c r="F9" s="45" t="s">
        <v>193</v>
      </c>
      <c r="G9" s="46" t="s">
        <v>203</v>
      </c>
      <c r="H9" s="51" t="s">
        <v>250</v>
      </c>
      <c r="I9" s="51">
        <v>13.08</v>
      </c>
      <c r="J9" s="51">
        <v>13.4</v>
      </c>
      <c r="K9" s="51">
        <v>13.2</v>
      </c>
      <c r="L9" s="51">
        <v>12.48</v>
      </c>
      <c r="M9" s="51">
        <v>13.49</v>
      </c>
      <c r="N9" s="48">
        <f t="shared" si="0"/>
        <v>13.49</v>
      </c>
      <c r="O9" s="51" t="s">
        <v>234</v>
      </c>
      <c r="P9" s="49">
        <v>756</v>
      </c>
      <c r="Q9" s="50" t="s">
        <v>524</v>
      </c>
    </row>
    <row r="10" spans="1:17" s="40" customFormat="1" ht="19.5" customHeight="1">
      <c r="A10" s="63" t="s">
        <v>173</v>
      </c>
      <c r="B10" s="42" t="s">
        <v>525</v>
      </c>
      <c r="C10" s="43" t="s">
        <v>526</v>
      </c>
      <c r="D10" s="44" t="s">
        <v>527</v>
      </c>
      <c r="E10" s="45" t="s">
        <v>339</v>
      </c>
      <c r="F10" s="45" t="s">
        <v>340</v>
      </c>
      <c r="G10" s="46" t="s">
        <v>359</v>
      </c>
      <c r="H10" s="51">
        <v>13.02</v>
      </c>
      <c r="I10" s="51">
        <v>12.74</v>
      </c>
      <c r="J10" s="51">
        <v>13.06</v>
      </c>
      <c r="K10" s="51">
        <v>12.98</v>
      </c>
      <c r="L10" s="51">
        <v>12.72</v>
      </c>
      <c r="M10" s="51" t="s">
        <v>250</v>
      </c>
      <c r="N10" s="48">
        <f t="shared" si="0"/>
        <v>13.06</v>
      </c>
      <c r="O10" s="51" t="s">
        <v>234</v>
      </c>
      <c r="P10" s="49">
        <v>730</v>
      </c>
      <c r="Q10" s="50" t="s">
        <v>342</v>
      </c>
    </row>
    <row r="11" spans="1:17" s="40" customFormat="1" ht="19.5" customHeight="1">
      <c r="A11" s="63" t="s">
        <v>213</v>
      </c>
      <c r="B11" s="42" t="s">
        <v>323</v>
      </c>
      <c r="C11" s="43" t="s">
        <v>324</v>
      </c>
      <c r="D11" s="44" t="s">
        <v>325</v>
      </c>
      <c r="E11" s="45" t="s">
        <v>179</v>
      </c>
      <c r="F11" s="45" t="s">
        <v>263</v>
      </c>
      <c r="G11" s="46" t="s">
        <v>264</v>
      </c>
      <c r="H11" s="51" t="s">
        <v>250</v>
      </c>
      <c r="I11" s="51">
        <v>12.58</v>
      </c>
      <c r="J11" s="51" t="s">
        <v>250</v>
      </c>
      <c r="K11" s="51">
        <v>12.12</v>
      </c>
      <c r="L11" s="51" t="s">
        <v>250</v>
      </c>
      <c r="M11" s="51">
        <v>12.11</v>
      </c>
      <c r="N11" s="48">
        <f t="shared" si="0"/>
        <v>12.58</v>
      </c>
      <c r="O11" s="51" t="s">
        <v>234</v>
      </c>
      <c r="P11" s="49">
        <v>700</v>
      </c>
      <c r="Q11" s="50" t="s">
        <v>265</v>
      </c>
    </row>
    <row r="12" spans="1:17" s="40" customFormat="1" ht="19.5" customHeight="1">
      <c r="A12" s="63" t="s">
        <v>214</v>
      </c>
      <c r="B12" s="42" t="s">
        <v>528</v>
      </c>
      <c r="C12" s="43" t="s">
        <v>529</v>
      </c>
      <c r="D12" s="44" t="s">
        <v>530</v>
      </c>
      <c r="E12" s="45" t="s">
        <v>179</v>
      </c>
      <c r="F12" s="45"/>
      <c r="G12" s="46"/>
      <c r="H12" s="51">
        <v>12.43</v>
      </c>
      <c r="I12" s="51" t="s">
        <v>250</v>
      </c>
      <c r="J12" s="51">
        <v>12.33</v>
      </c>
      <c r="K12" s="51" t="s">
        <v>250</v>
      </c>
      <c r="L12" s="51" t="s">
        <v>250</v>
      </c>
      <c r="M12" s="51">
        <v>12.56</v>
      </c>
      <c r="N12" s="48">
        <f t="shared" si="0"/>
        <v>12.56</v>
      </c>
      <c r="O12" s="51" t="s">
        <v>234</v>
      </c>
      <c r="P12" s="49" t="s">
        <v>388</v>
      </c>
      <c r="Q12" s="50" t="s">
        <v>531</v>
      </c>
    </row>
    <row r="13" spans="1:17" s="40" customFormat="1" ht="19.5" customHeight="1">
      <c r="A13" s="63" t="s">
        <v>215</v>
      </c>
      <c r="B13" s="42" t="s">
        <v>532</v>
      </c>
      <c r="C13" s="43" t="s">
        <v>533</v>
      </c>
      <c r="D13" s="44" t="s">
        <v>534</v>
      </c>
      <c r="E13" s="45" t="s">
        <v>500</v>
      </c>
      <c r="F13" s="45"/>
      <c r="G13" s="46" t="s">
        <v>535</v>
      </c>
      <c r="H13" s="51">
        <v>10.39</v>
      </c>
      <c r="I13" s="51">
        <v>10.31</v>
      </c>
      <c r="J13" s="51" t="s">
        <v>250</v>
      </c>
      <c r="K13" s="51">
        <v>10.05</v>
      </c>
      <c r="L13" s="51">
        <v>10.93</v>
      </c>
      <c r="M13" s="51">
        <v>10.28</v>
      </c>
      <c r="N13" s="48">
        <f t="shared" si="0"/>
        <v>10.93</v>
      </c>
      <c r="O13" s="51" t="s">
        <v>235</v>
      </c>
      <c r="P13" s="49" t="s">
        <v>388</v>
      </c>
      <c r="Q13" s="50" t="s">
        <v>536</v>
      </c>
    </row>
    <row r="14" spans="1:17" s="40" customFormat="1" ht="19.5" customHeight="1">
      <c r="A14" s="63" t="s">
        <v>407</v>
      </c>
      <c r="B14" s="42" t="s">
        <v>189</v>
      </c>
      <c r="C14" s="43" t="s">
        <v>537</v>
      </c>
      <c r="D14" s="44" t="s">
        <v>538</v>
      </c>
      <c r="E14" s="45" t="s">
        <v>357</v>
      </c>
      <c r="F14" s="45" t="s">
        <v>358</v>
      </c>
      <c r="G14" s="46" t="s">
        <v>359</v>
      </c>
      <c r="H14" s="51">
        <v>9.5</v>
      </c>
      <c r="I14" s="51">
        <v>9.18</v>
      </c>
      <c r="J14" s="51">
        <v>9.2</v>
      </c>
      <c r="K14" s="51" t="s">
        <v>250</v>
      </c>
      <c r="L14" s="51">
        <v>9.31</v>
      </c>
      <c r="M14" s="51">
        <v>8.96</v>
      </c>
      <c r="N14" s="48">
        <f t="shared" si="0"/>
        <v>9.5</v>
      </c>
      <c r="O14" s="51" t="s">
        <v>283</v>
      </c>
      <c r="P14" s="49">
        <v>510</v>
      </c>
      <c r="Q14" s="50" t="s">
        <v>360</v>
      </c>
    </row>
    <row r="15" spans="1:17" s="40" customFormat="1" ht="19.5" customHeight="1">
      <c r="A15" s="63" t="s">
        <v>411</v>
      </c>
      <c r="B15" s="42" t="s">
        <v>539</v>
      </c>
      <c r="C15" s="43" t="s">
        <v>540</v>
      </c>
      <c r="D15" s="44" t="s">
        <v>541</v>
      </c>
      <c r="E15" s="45" t="s">
        <v>542</v>
      </c>
      <c r="F15" s="45" t="s">
        <v>543</v>
      </c>
      <c r="G15" s="46"/>
      <c r="H15" s="51">
        <v>8.6</v>
      </c>
      <c r="I15" s="51">
        <v>8.96</v>
      </c>
      <c r="J15" s="51">
        <v>9.38</v>
      </c>
      <c r="K15" s="51"/>
      <c r="L15" s="51"/>
      <c r="M15" s="51"/>
      <c r="N15" s="48">
        <f t="shared" si="0"/>
        <v>9.38</v>
      </c>
      <c r="O15" s="51" t="s">
        <v>283</v>
      </c>
      <c r="P15" s="49"/>
      <c r="Q15" s="50" t="s">
        <v>544</v>
      </c>
    </row>
    <row r="16" spans="1:17" s="40" customFormat="1" ht="19.5" customHeight="1">
      <c r="A16" s="63" t="s">
        <v>416</v>
      </c>
      <c r="B16" s="42" t="s">
        <v>330</v>
      </c>
      <c r="C16" s="43" t="s">
        <v>331</v>
      </c>
      <c r="D16" s="44" t="s">
        <v>332</v>
      </c>
      <c r="E16" s="45" t="s">
        <v>333</v>
      </c>
      <c r="F16" s="45" t="s">
        <v>334</v>
      </c>
      <c r="G16" s="46"/>
      <c r="H16" s="51" t="s">
        <v>250</v>
      </c>
      <c r="I16" s="51" t="s">
        <v>250</v>
      </c>
      <c r="J16" s="51" t="s">
        <v>250</v>
      </c>
      <c r="K16" s="51"/>
      <c r="L16" s="51"/>
      <c r="M16" s="51"/>
      <c r="N16" s="48" t="s">
        <v>545</v>
      </c>
      <c r="O16" s="51"/>
      <c r="P16" s="49"/>
      <c r="Q16" s="50" t="s">
        <v>335</v>
      </c>
    </row>
    <row r="17" spans="1:17" s="40" customFormat="1" ht="19.5" customHeight="1">
      <c r="A17" s="63" t="s">
        <v>546</v>
      </c>
      <c r="B17" s="42" t="s">
        <v>326</v>
      </c>
      <c r="C17" s="43" t="s">
        <v>327</v>
      </c>
      <c r="D17" s="44" t="s">
        <v>328</v>
      </c>
      <c r="E17" s="45" t="s">
        <v>329</v>
      </c>
      <c r="F17" s="45"/>
      <c r="G17" s="46"/>
      <c r="H17" s="47"/>
      <c r="I17" s="47"/>
      <c r="J17" s="47"/>
      <c r="K17" s="47"/>
      <c r="L17" s="47"/>
      <c r="M17" s="47"/>
      <c r="N17" s="48" t="s">
        <v>288</v>
      </c>
      <c r="O17" s="51"/>
      <c r="P17" s="49"/>
      <c r="Q17" s="50" t="s">
        <v>547</v>
      </c>
    </row>
    <row r="18" spans="1:17" s="40" customFormat="1" ht="19.5" customHeight="1">
      <c r="A18" s="63" t="s">
        <v>548</v>
      </c>
      <c r="B18" s="42" t="s">
        <v>314</v>
      </c>
      <c r="C18" s="43" t="s">
        <v>315</v>
      </c>
      <c r="D18" s="44" t="s">
        <v>316</v>
      </c>
      <c r="E18" s="45" t="s">
        <v>247</v>
      </c>
      <c r="F18" s="45" t="s">
        <v>248</v>
      </c>
      <c r="G18" s="46" t="s">
        <v>249</v>
      </c>
      <c r="H18" s="51"/>
      <c r="I18" s="51"/>
      <c r="J18" s="51"/>
      <c r="K18" s="51"/>
      <c r="L18" s="51"/>
      <c r="M18" s="51"/>
      <c r="N18" s="48" t="s">
        <v>288</v>
      </c>
      <c r="O18" s="51"/>
      <c r="P18" s="49"/>
      <c r="Q18" s="50" t="s">
        <v>251</v>
      </c>
    </row>
  </sheetData>
  <mergeCells count="1">
    <mergeCell ref="H5:M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39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5" customWidth="1"/>
    <col min="2" max="2" width="10.7109375" style="82" customWidth="1"/>
    <col min="3" max="3" width="11.8515625" style="64" customWidth="1"/>
    <col min="4" max="4" width="9.140625" style="83" customWidth="1"/>
    <col min="5" max="5" width="8.421875" style="64" bestFit="1" customWidth="1"/>
    <col min="6" max="6" width="13.00390625" style="64" customWidth="1"/>
    <col min="7" max="7" width="13.421875" style="64" bestFit="1" customWidth="1"/>
    <col min="8" max="8" width="7.140625" style="84" customWidth="1"/>
    <col min="9" max="9" width="4.28125" style="74" customWidth="1"/>
    <col min="10" max="10" width="6.57421875" style="84" customWidth="1"/>
    <col min="11" max="11" width="5.28125" style="74" customWidth="1"/>
    <col min="12" max="12" width="4.421875" style="74" customWidth="1"/>
    <col min="13" max="13" width="4.57421875" style="74" customWidth="1"/>
    <col min="14" max="14" width="22.421875" style="64" customWidth="1"/>
    <col min="15" max="16384" width="9.140625" style="64" customWidth="1"/>
  </cols>
  <sheetData>
    <row r="1" spans="1:13" s="71" customFormat="1" ht="20.25">
      <c r="A1" s="20" t="s">
        <v>217</v>
      </c>
      <c r="B1" s="70"/>
      <c r="D1" s="72"/>
      <c r="H1" s="73"/>
      <c r="I1" s="74"/>
      <c r="J1" s="73"/>
      <c r="K1" s="74"/>
      <c r="L1" s="74"/>
      <c r="M1" s="74"/>
    </row>
    <row r="2" spans="1:13" s="77" customFormat="1" ht="14.25" customHeight="1">
      <c r="A2" s="75" t="s">
        <v>219</v>
      </c>
      <c r="B2" s="76"/>
      <c r="D2" s="78"/>
      <c r="H2" s="79"/>
      <c r="I2" s="80"/>
      <c r="J2" s="79"/>
      <c r="K2" s="80"/>
      <c r="L2" s="80"/>
      <c r="M2" s="80"/>
    </row>
    <row r="3" ht="8.25" customHeight="1">
      <c r="A3" s="81"/>
    </row>
    <row r="4" spans="3:14" ht="15.75" customHeight="1">
      <c r="C4" s="85" t="s">
        <v>1842</v>
      </c>
      <c r="D4" s="86" t="s">
        <v>673</v>
      </c>
      <c r="N4" s="19" t="s">
        <v>1785</v>
      </c>
    </row>
    <row r="5" ht="7.5" customHeight="1"/>
    <row r="6" spans="2:5" ht="13.5" thickBot="1">
      <c r="B6" s="87"/>
      <c r="C6" s="130" t="s">
        <v>674</v>
      </c>
      <c r="D6" s="111"/>
      <c r="E6" s="89"/>
    </row>
    <row r="7" spans="1:14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677</v>
      </c>
      <c r="I7" s="93" t="s">
        <v>678</v>
      </c>
      <c r="J7" s="95" t="s">
        <v>790</v>
      </c>
      <c r="K7" s="93" t="s">
        <v>680</v>
      </c>
      <c r="L7" s="96" t="s">
        <v>231</v>
      </c>
      <c r="M7" s="96" t="s">
        <v>232</v>
      </c>
      <c r="N7" s="97" t="s">
        <v>168</v>
      </c>
    </row>
    <row r="8" spans="1:85" s="98" customFormat="1" ht="15" customHeight="1">
      <c r="A8" s="99">
        <v>1</v>
      </c>
      <c r="B8" s="101" t="s">
        <v>761</v>
      </c>
      <c r="C8" s="102" t="s">
        <v>1042</v>
      </c>
      <c r="D8" s="103" t="s">
        <v>1043</v>
      </c>
      <c r="E8" s="104" t="s">
        <v>192</v>
      </c>
      <c r="F8" s="50" t="s">
        <v>193</v>
      </c>
      <c r="G8" s="105" t="s">
        <v>199</v>
      </c>
      <c r="H8" s="63" t="s">
        <v>1843</v>
      </c>
      <c r="I8" s="44" t="s">
        <v>684</v>
      </c>
      <c r="J8" s="106" t="s">
        <v>1844</v>
      </c>
      <c r="K8" s="44" t="s">
        <v>1867</v>
      </c>
      <c r="L8" s="44" t="s">
        <v>317</v>
      </c>
      <c r="M8" s="107" t="s">
        <v>700</v>
      </c>
      <c r="N8" s="108" t="s">
        <v>1806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</row>
    <row r="9" spans="1:17" ht="12.75">
      <c r="A9" s="99">
        <v>2</v>
      </c>
      <c r="B9" s="101" t="s">
        <v>720</v>
      </c>
      <c r="C9" s="102" t="s">
        <v>721</v>
      </c>
      <c r="D9" s="103" t="s">
        <v>722</v>
      </c>
      <c r="E9" s="104" t="s">
        <v>192</v>
      </c>
      <c r="F9" s="50" t="s">
        <v>193</v>
      </c>
      <c r="G9" s="105" t="s">
        <v>203</v>
      </c>
      <c r="H9" s="63" t="s">
        <v>1845</v>
      </c>
      <c r="I9" s="44" t="s">
        <v>1837</v>
      </c>
      <c r="J9" s="106" t="s">
        <v>1846</v>
      </c>
      <c r="K9" s="44" t="s">
        <v>1867</v>
      </c>
      <c r="L9" s="44" t="s">
        <v>233</v>
      </c>
      <c r="M9" s="107" t="s">
        <v>1055</v>
      </c>
      <c r="N9" s="108" t="s">
        <v>726</v>
      </c>
      <c r="O9" s="74"/>
      <c r="P9" s="74"/>
      <c r="Q9" s="74"/>
    </row>
    <row r="10" spans="1:17" ht="12.75">
      <c r="A10" s="99">
        <v>3</v>
      </c>
      <c r="B10" s="101" t="s">
        <v>1847</v>
      </c>
      <c r="C10" s="102" t="s">
        <v>1848</v>
      </c>
      <c r="D10" s="103" t="s">
        <v>1849</v>
      </c>
      <c r="E10" s="104" t="s">
        <v>192</v>
      </c>
      <c r="F10" s="50" t="s">
        <v>193</v>
      </c>
      <c r="G10" s="105" t="s">
        <v>203</v>
      </c>
      <c r="H10" s="63" t="s">
        <v>1850</v>
      </c>
      <c r="I10" s="44" t="s">
        <v>1851</v>
      </c>
      <c r="J10" s="106" t="s">
        <v>1852</v>
      </c>
      <c r="K10" s="44" t="s">
        <v>1867</v>
      </c>
      <c r="L10" s="44" t="s">
        <v>233</v>
      </c>
      <c r="M10" s="107" t="s">
        <v>1854</v>
      </c>
      <c r="N10" s="108" t="s">
        <v>1126</v>
      </c>
      <c r="O10" s="74"/>
      <c r="P10" s="74"/>
      <c r="Q10" s="74"/>
    </row>
    <row r="11" spans="1:17" ht="12.75">
      <c r="A11" s="99">
        <v>4</v>
      </c>
      <c r="B11" s="101" t="s">
        <v>539</v>
      </c>
      <c r="C11" s="102" t="s">
        <v>1855</v>
      </c>
      <c r="D11" s="103" t="s">
        <v>1856</v>
      </c>
      <c r="E11" s="104" t="s">
        <v>339</v>
      </c>
      <c r="F11" s="50" t="s">
        <v>340</v>
      </c>
      <c r="G11" s="105" t="s">
        <v>1857</v>
      </c>
      <c r="H11" s="63" t="s">
        <v>1858</v>
      </c>
      <c r="I11" s="44" t="s">
        <v>1851</v>
      </c>
      <c r="J11" s="106" t="s">
        <v>1859</v>
      </c>
      <c r="K11" s="44" t="s">
        <v>1867</v>
      </c>
      <c r="L11" s="44" t="s">
        <v>233</v>
      </c>
      <c r="M11" s="107" t="s">
        <v>1860</v>
      </c>
      <c r="N11" s="108" t="s">
        <v>1190</v>
      </c>
      <c r="O11" s="74"/>
      <c r="P11" s="74"/>
      <c r="Q11" s="74"/>
    </row>
    <row r="12" spans="1:17" ht="12.75">
      <c r="A12" s="99">
        <v>5</v>
      </c>
      <c r="B12" s="101" t="s">
        <v>734</v>
      </c>
      <c r="C12" s="102" t="s">
        <v>735</v>
      </c>
      <c r="D12" s="103" t="s">
        <v>736</v>
      </c>
      <c r="E12" s="104" t="s">
        <v>192</v>
      </c>
      <c r="F12" s="50" t="s">
        <v>193</v>
      </c>
      <c r="G12" s="105" t="s">
        <v>203</v>
      </c>
      <c r="H12" s="63" t="s">
        <v>1858</v>
      </c>
      <c r="I12" s="44" t="s">
        <v>1851</v>
      </c>
      <c r="J12" s="106" t="s">
        <v>1861</v>
      </c>
      <c r="K12" s="44" t="s">
        <v>1867</v>
      </c>
      <c r="L12" s="44" t="s">
        <v>233</v>
      </c>
      <c r="M12" s="107" t="s">
        <v>1863</v>
      </c>
      <c r="N12" s="108" t="s">
        <v>441</v>
      </c>
      <c r="O12" s="74"/>
      <c r="P12" s="74"/>
      <c r="Q12" s="74"/>
    </row>
    <row r="13" spans="1:17" ht="12.75">
      <c r="A13" s="99">
        <v>6</v>
      </c>
      <c r="B13" s="101" t="s">
        <v>550</v>
      </c>
      <c r="C13" s="102" t="s">
        <v>740</v>
      </c>
      <c r="D13" s="103" t="s">
        <v>741</v>
      </c>
      <c r="E13" s="104" t="s">
        <v>179</v>
      </c>
      <c r="F13" s="50" t="s">
        <v>180</v>
      </c>
      <c r="G13" s="105" t="s">
        <v>199</v>
      </c>
      <c r="H13" s="63" t="s">
        <v>1864</v>
      </c>
      <c r="I13" s="44" t="s">
        <v>1851</v>
      </c>
      <c r="J13" s="106" t="s">
        <v>1861</v>
      </c>
      <c r="K13" s="44" t="s">
        <v>1867</v>
      </c>
      <c r="L13" s="44" t="s">
        <v>234</v>
      </c>
      <c r="M13" s="107" t="s">
        <v>237</v>
      </c>
      <c r="N13" s="108" t="s">
        <v>719</v>
      </c>
      <c r="O13" s="74"/>
      <c r="P13" s="74"/>
      <c r="Q13" s="74"/>
    </row>
    <row r="14" spans="1:17" ht="12.75">
      <c r="A14" s="99">
        <v>7</v>
      </c>
      <c r="B14" s="101" t="s">
        <v>1150</v>
      </c>
      <c r="C14" s="102" t="s">
        <v>1151</v>
      </c>
      <c r="D14" s="103" t="s">
        <v>1152</v>
      </c>
      <c r="E14" s="104" t="s">
        <v>179</v>
      </c>
      <c r="F14" s="50"/>
      <c r="G14" s="105" t="s">
        <v>877</v>
      </c>
      <c r="H14" s="63" t="s">
        <v>1865</v>
      </c>
      <c r="I14" s="44" t="s">
        <v>1851</v>
      </c>
      <c r="J14" s="106" t="s">
        <v>1866</v>
      </c>
      <c r="K14" s="44" t="s">
        <v>1867</v>
      </c>
      <c r="L14" s="44" t="s">
        <v>234</v>
      </c>
      <c r="M14" s="107" t="s">
        <v>1868</v>
      </c>
      <c r="N14" s="108" t="s">
        <v>880</v>
      </c>
      <c r="O14" s="74"/>
      <c r="P14" s="74"/>
      <c r="Q14" s="74"/>
    </row>
    <row r="15" spans="1:17" ht="12.75">
      <c r="A15" s="99">
        <v>8</v>
      </c>
      <c r="B15" s="101" t="s">
        <v>367</v>
      </c>
      <c r="C15" s="102" t="s">
        <v>744</v>
      </c>
      <c r="D15" s="103" t="s">
        <v>494</v>
      </c>
      <c r="E15" s="104" t="s">
        <v>192</v>
      </c>
      <c r="F15" s="50" t="s">
        <v>193</v>
      </c>
      <c r="G15" s="105" t="s">
        <v>203</v>
      </c>
      <c r="H15" s="63" t="s">
        <v>1869</v>
      </c>
      <c r="I15" s="44" t="s">
        <v>1851</v>
      </c>
      <c r="J15" s="106" t="s">
        <v>1870</v>
      </c>
      <c r="K15" s="44" t="s">
        <v>1867</v>
      </c>
      <c r="L15" s="44" t="s">
        <v>234</v>
      </c>
      <c r="M15" s="107" t="s">
        <v>732</v>
      </c>
      <c r="N15" s="108" t="s">
        <v>746</v>
      </c>
      <c r="O15" s="74"/>
      <c r="P15" s="74"/>
      <c r="Q15" s="74"/>
    </row>
    <row r="16" spans="2:5" ht="13.5" thickBot="1">
      <c r="B16" s="87"/>
      <c r="C16" s="130" t="s">
        <v>733</v>
      </c>
      <c r="D16" s="111"/>
      <c r="E16" s="89"/>
    </row>
    <row r="17" spans="1:14" s="98" customFormat="1" ht="13.5" thickBot="1">
      <c r="A17" s="90" t="s">
        <v>163</v>
      </c>
      <c r="B17" s="91" t="s">
        <v>164</v>
      </c>
      <c r="C17" s="92" t="s">
        <v>165</v>
      </c>
      <c r="D17" s="93" t="s">
        <v>675</v>
      </c>
      <c r="E17" s="94" t="s">
        <v>169</v>
      </c>
      <c r="F17" s="94" t="s">
        <v>676</v>
      </c>
      <c r="G17" s="94" t="s">
        <v>174</v>
      </c>
      <c r="H17" s="95" t="s">
        <v>677</v>
      </c>
      <c r="I17" s="93" t="s">
        <v>678</v>
      </c>
      <c r="J17" s="95" t="s">
        <v>1871</v>
      </c>
      <c r="K17" s="93" t="s">
        <v>680</v>
      </c>
      <c r="L17" s="96" t="s">
        <v>231</v>
      </c>
      <c r="M17" s="96" t="s">
        <v>232</v>
      </c>
      <c r="N17" s="97" t="s">
        <v>168</v>
      </c>
    </row>
    <row r="18" spans="1:17" ht="12.75">
      <c r="A18" s="99">
        <v>9</v>
      </c>
      <c r="B18" s="101" t="s">
        <v>196</v>
      </c>
      <c r="C18" s="102" t="s">
        <v>197</v>
      </c>
      <c r="D18" s="103" t="s">
        <v>198</v>
      </c>
      <c r="E18" s="104" t="s">
        <v>179</v>
      </c>
      <c r="F18" s="50" t="s">
        <v>180</v>
      </c>
      <c r="G18" s="105" t="s">
        <v>199</v>
      </c>
      <c r="H18" s="63" t="s">
        <v>1872</v>
      </c>
      <c r="I18" s="44" t="s">
        <v>1837</v>
      </c>
      <c r="J18" s="106" t="s">
        <v>1873</v>
      </c>
      <c r="K18" s="44" t="s">
        <v>1835</v>
      </c>
      <c r="L18" s="44" t="s">
        <v>234</v>
      </c>
      <c r="M18" s="107" t="s">
        <v>388</v>
      </c>
      <c r="N18" s="108" t="s">
        <v>182</v>
      </c>
      <c r="O18" s="74"/>
      <c r="P18" s="74"/>
      <c r="Q18" s="74"/>
    </row>
    <row r="19" spans="1:17" ht="12.75">
      <c r="A19" s="99">
        <v>10</v>
      </c>
      <c r="B19" s="101" t="s">
        <v>979</v>
      </c>
      <c r="C19" s="102" t="s">
        <v>1091</v>
      </c>
      <c r="D19" s="103" t="s">
        <v>1092</v>
      </c>
      <c r="E19" s="104" t="s">
        <v>179</v>
      </c>
      <c r="F19" s="50"/>
      <c r="G19" s="105" t="s">
        <v>877</v>
      </c>
      <c r="H19" s="63" t="s">
        <v>1874</v>
      </c>
      <c r="I19" s="44" t="s">
        <v>1837</v>
      </c>
      <c r="J19" s="106" t="s">
        <v>1875</v>
      </c>
      <c r="K19" s="44" t="s">
        <v>1835</v>
      </c>
      <c r="L19" s="44" t="s">
        <v>234</v>
      </c>
      <c r="M19" s="107"/>
      <c r="N19" s="108" t="s">
        <v>1082</v>
      </c>
      <c r="O19" s="74"/>
      <c r="P19" s="74"/>
      <c r="Q19" s="74"/>
    </row>
    <row r="20" spans="1:85" s="98" customFormat="1" ht="15" customHeight="1">
      <c r="A20" s="99">
        <v>11</v>
      </c>
      <c r="B20" s="101" t="s">
        <v>183</v>
      </c>
      <c r="C20" s="102" t="s">
        <v>1876</v>
      </c>
      <c r="D20" s="103" t="s">
        <v>1877</v>
      </c>
      <c r="E20" s="104" t="s">
        <v>192</v>
      </c>
      <c r="F20" s="50" t="s">
        <v>387</v>
      </c>
      <c r="G20" s="105" t="s">
        <v>587</v>
      </c>
      <c r="H20" s="63" t="s">
        <v>1875</v>
      </c>
      <c r="I20" s="44" t="s">
        <v>684</v>
      </c>
      <c r="J20" s="106" t="s">
        <v>1878</v>
      </c>
      <c r="K20" s="44" t="s">
        <v>1835</v>
      </c>
      <c r="L20" s="44" t="s">
        <v>234</v>
      </c>
      <c r="M20" s="107"/>
      <c r="N20" s="108" t="s">
        <v>588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</row>
    <row r="21" spans="1:17" ht="15.75" customHeight="1">
      <c r="A21" s="99">
        <v>12</v>
      </c>
      <c r="B21" s="101" t="s">
        <v>200</v>
      </c>
      <c r="C21" s="102" t="s">
        <v>747</v>
      </c>
      <c r="D21" s="103" t="s">
        <v>748</v>
      </c>
      <c r="E21" s="104" t="s">
        <v>500</v>
      </c>
      <c r="F21" s="50" t="s">
        <v>501</v>
      </c>
      <c r="G21" s="105"/>
      <c r="H21" s="63" t="s">
        <v>1879</v>
      </c>
      <c r="I21" s="44" t="s">
        <v>1851</v>
      </c>
      <c r="J21" s="106" t="s">
        <v>1880</v>
      </c>
      <c r="K21" s="44" t="s">
        <v>1835</v>
      </c>
      <c r="L21" s="44" t="s">
        <v>234</v>
      </c>
      <c r="M21" s="107"/>
      <c r="N21" s="108" t="s">
        <v>751</v>
      </c>
      <c r="O21" s="74"/>
      <c r="P21" s="74"/>
      <c r="Q21" s="74"/>
    </row>
    <row r="22" spans="1:17" ht="15.75" customHeight="1">
      <c r="A22" s="99">
        <v>13</v>
      </c>
      <c r="B22" s="101" t="s">
        <v>1083</v>
      </c>
      <c r="C22" s="102" t="s">
        <v>349</v>
      </c>
      <c r="D22" s="103" t="s">
        <v>1084</v>
      </c>
      <c r="E22" s="104" t="s">
        <v>826</v>
      </c>
      <c r="F22" s="50" t="s">
        <v>827</v>
      </c>
      <c r="G22" s="105"/>
      <c r="H22" s="63" t="s">
        <v>1881</v>
      </c>
      <c r="I22" s="44" t="s">
        <v>1837</v>
      </c>
      <c r="J22" s="106" t="s">
        <v>1882</v>
      </c>
      <c r="K22" s="44" t="s">
        <v>1835</v>
      </c>
      <c r="L22" s="44" t="s">
        <v>234</v>
      </c>
      <c r="M22" s="107"/>
      <c r="N22" s="108" t="s">
        <v>1086</v>
      </c>
      <c r="O22" s="74"/>
      <c r="P22" s="74"/>
      <c r="Q22" s="74"/>
    </row>
    <row r="23" spans="1:85" s="98" customFormat="1" ht="12.75">
      <c r="A23" s="99">
        <v>14</v>
      </c>
      <c r="B23" s="101" t="s">
        <v>521</v>
      </c>
      <c r="C23" s="102" t="s">
        <v>522</v>
      </c>
      <c r="D23" s="103" t="s">
        <v>523</v>
      </c>
      <c r="E23" s="104" t="s">
        <v>192</v>
      </c>
      <c r="F23" s="50" t="s">
        <v>193</v>
      </c>
      <c r="G23" s="105" t="s">
        <v>203</v>
      </c>
      <c r="H23" s="63" t="s">
        <v>1883</v>
      </c>
      <c r="I23" s="44" t="s">
        <v>684</v>
      </c>
      <c r="J23" s="106" t="s">
        <v>288</v>
      </c>
      <c r="K23" s="44"/>
      <c r="L23" s="44" t="s">
        <v>234</v>
      </c>
      <c r="M23" s="107"/>
      <c r="N23" s="108" t="s">
        <v>524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</row>
    <row r="24" spans="1:85" s="98" customFormat="1" ht="15" customHeight="1">
      <c r="A24" s="99">
        <v>15</v>
      </c>
      <c r="B24" s="101" t="s">
        <v>1046</v>
      </c>
      <c r="C24" s="102" t="s">
        <v>1884</v>
      </c>
      <c r="D24" s="103" t="s">
        <v>1885</v>
      </c>
      <c r="E24" s="104" t="s">
        <v>179</v>
      </c>
      <c r="F24" s="50" t="s">
        <v>605</v>
      </c>
      <c r="G24" s="105" t="s">
        <v>877</v>
      </c>
      <c r="H24" s="63" t="s">
        <v>1886</v>
      </c>
      <c r="I24" s="44" t="s">
        <v>684</v>
      </c>
      <c r="J24" s="106" t="s">
        <v>288</v>
      </c>
      <c r="K24" s="44"/>
      <c r="L24" s="44" t="s">
        <v>234</v>
      </c>
      <c r="M24" s="107"/>
      <c r="N24" s="108" t="s">
        <v>1098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</row>
    <row r="25" spans="1:17" ht="13.5" thickBot="1">
      <c r="A25" s="99">
        <v>16</v>
      </c>
      <c r="B25" s="101" t="s">
        <v>1887</v>
      </c>
      <c r="C25" s="102" t="s">
        <v>1888</v>
      </c>
      <c r="D25" s="103" t="s">
        <v>1889</v>
      </c>
      <c r="E25" s="104" t="s">
        <v>495</v>
      </c>
      <c r="F25" s="50" t="s">
        <v>496</v>
      </c>
      <c r="G25" s="105" t="s">
        <v>497</v>
      </c>
      <c r="H25" s="63" t="s">
        <v>1890</v>
      </c>
      <c r="I25" s="44" t="s">
        <v>1851</v>
      </c>
      <c r="J25" s="106" t="s">
        <v>288</v>
      </c>
      <c r="K25" s="44"/>
      <c r="L25" s="44" t="s">
        <v>234</v>
      </c>
      <c r="M25" s="107"/>
      <c r="N25" s="108" t="s">
        <v>1891</v>
      </c>
      <c r="O25" s="74"/>
      <c r="P25" s="74"/>
      <c r="Q25" s="74"/>
    </row>
    <row r="26" spans="1:14" s="98" customFormat="1" ht="13.5" thickBot="1">
      <c r="A26" s="90" t="s">
        <v>163</v>
      </c>
      <c r="B26" s="91" t="s">
        <v>164</v>
      </c>
      <c r="C26" s="92" t="s">
        <v>165</v>
      </c>
      <c r="D26" s="93" t="s">
        <v>675</v>
      </c>
      <c r="E26" s="94" t="s">
        <v>169</v>
      </c>
      <c r="F26" s="94" t="s">
        <v>676</v>
      </c>
      <c r="G26" s="94" t="s">
        <v>174</v>
      </c>
      <c r="H26" s="95" t="s">
        <v>677</v>
      </c>
      <c r="I26" s="93" t="s">
        <v>678</v>
      </c>
      <c r="J26" s="95" t="s">
        <v>790</v>
      </c>
      <c r="K26" s="93" t="s">
        <v>680</v>
      </c>
      <c r="L26" s="96" t="s">
        <v>231</v>
      </c>
      <c r="M26" s="96" t="s">
        <v>232</v>
      </c>
      <c r="N26" s="97" t="s">
        <v>168</v>
      </c>
    </row>
    <row r="27" spans="1:17" ht="12.75">
      <c r="A27" s="99">
        <v>17</v>
      </c>
      <c r="B27" s="101" t="s">
        <v>1099</v>
      </c>
      <c r="C27" s="102" t="s">
        <v>1100</v>
      </c>
      <c r="D27" s="103" t="s">
        <v>1101</v>
      </c>
      <c r="E27" s="104" t="s">
        <v>826</v>
      </c>
      <c r="F27" s="50" t="s">
        <v>827</v>
      </c>
      <c r="G27" s="105"/>
      <c r="H27" s="63" t="s">
        <v>1879</v>
      </c>
      <c r="I27" s="44" t="s">
        <v>1851</v>
      </c>
      <c r="J27" s="106"/>
      <c r="K27" s="44"/>
      <c r="L27" s="44" t="s">
        <v>234</v>
      </c>
      <c r="M27" s="107"/>
      <c r="N27" s="108" t="s">
        <v>831</v>
      </c>
      <c r="O27" s="74"/>
      <c r="P27" s="74"/>
      <c r="Q27" s="74"/>
    </row>
    <row r="28" spans="1:17" ht="12.75">
      <c r="A28" s="99">
        <v>18</v>
      </c>
      <c r="B28" s="101" t="s">
        <v>761</v>
      </c>
      <c r="C28" s="102" t="s">
        <v>1892</v>
      </c>
      <c r="D28" s="103" t="s">
        <v>1893</v>
      </c>
      <c r="E28" s="104" t="s">
        <v>179</v>
      </c>
      <c r="F28" s="50" t="s">
        <v>605</v>
      </c>
      <c r="G28" s="105" t="s">
        <v>432</v>
      </c>
      <c r="H28" s="63" t="s">
        <v>1894</v>
      </c>
      <c r="I28" s="44" t="s">
        <v>1851</v>
      </c>
      <c r="J28" s="106"/>
      <c r="K28" s="44"/>
      <c r="L28" s="44" t="s">
        <v>234</v>
      </c>
      <c r="M28" s="107"/>
      <c r="N28" s="108" t="s">
        <v>1802</v>
      </c>
      <c r="O28" s="74"/>
      <c r="P28" s="74"/>
      <c r="Q28" s="74"/>
    </row>
    <row r="29" spans="1:17" ht="12.75">
      <c r="A29" s="99">
        <v>19</v>
      </c>
      <c r="B29" s="101" t="s">
        <v>1087</v>
      </c>
      <c r="C29" s="102" t="s">
        <v>1088</v>
      </c>
      <c r="D29" s="103" t="s">
        <v>1089</v>
      </c>
      <c r="E29" s="104" t="s">
        <v>192</v>
      </c>
      <c r="F29" s="50" t="s">
        <v>193</v>
      </c>
      <c r="G29" s="105" t="s">
        <v>951</v>
      </c>
      <c r="H29" s="63" t="s">
        <v>1895</v>
      </c>
      <c r="I29" s="44" t="s">
        <v>1837</v>
      </c>
      <c r="J29" s="106"/>
      <c r="K29" s="44"/>
      <c r="L29" s="44" t="s">
        <v>234</v>
      </c>
      <c r="M29" s="107"/>
      <c r="N29" s="108" t="s">
        <v>953</v>
      </c>
      <c r="O29" s="74"/>
      <c r="P29" s="74"/>
      <c r="Q29" s="74"/>
    </row>
    <row r="30" spans="1:85" s="98" customFormat="1" ht="15" customHeight="1">
      <c r="A30" s="99">
        <v>20</v>
      </c>
      <c r="B30" s="101" t="s">
        <v>1073</v>
      </c>
      <c r="C30" s="102" t="s">
        <v>1896</v>
      </c>
      <c r="D30" s="103" t="s">
        <v>1897</v>
      </c>
      <c r="E30" s="104" t="s">
        <v>192</v>
      </c>
      <c r="F30" s="50"/>
      <c r="G30" s="105" t="s">
        <v>587</v>
      </c>
      <c r="H30" s="63" t="s">
        <v>1898</v>
      </c>
      <c r="I30" s="44" t="s">
        <v>684</v>
      </c>
      <c r="J30" s="106"/>
      <c r="K30" s="44"/>
      <c r="L30" s="44" t="s">
        <v>235</v>
      </c>
      <c r="M30" s="107"/>
      <c r="N30" s="108" t="s">
        <v>1899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</row>
    <row r="31" spans="1:17" ht="12.75">
      <c r="A31" s="99">
        <v>21</v>
      </c>
      <c r="B31" s="101" t="s">
        <v>1778</v>
      </c>
      <c r="C31" s="102" t="s">
        <v>1900</v>
      </c>
      <c r="D31" s="103" t="s">
        <v>1901</v>
      </c>
      <c r="E31" s="104" t="s">
        <v>500</v>
      </c>
      <c r="F31" s="50" t="s">
        <v>501</v>
      </c>
      <c r="G31" s="105" t="s">
        <v>1248</v>
      </c>
      <c r="H31" s="63" t="s">
        <v>1902</v>
      </c>
      <c r="I31" s="44" t="s">
        <v>1837</v>
      </c>
      <c r="J31" s="106"/>
      <c r="K31" s="44"/>
      <c r="L31" s="44" t="s">
        <v>235</v>
      </c>
      <c r="M31" s="107"/>
      <c r="N31" s="108" t="s">
        <v>1903</v>
      </c>
      <c r="O31" s="74"/>
      <c r="P31" s="74"/>
      <c r="Q31" s="74"/>
    </row>
    <row r="32" spans="1:85" s="98" customFormat="1" ht="15" customHeight="1">
      <c r="A32" s="99">
        <v>22</v>
      </c>
      <c r="B32" s="101" t="s">
        <v>521</v>
      </c>
      <c r="C32" s="102" t="s">
        <v>757</v>
      </c>
      <c r="D32" s="103" t="s">
        <v>758</v>
      </c>
      <c r="E32" s="104" t="s">
        <v>185</v>
      </c>
      <c r="F32" s="50" t="s">
        <v>186</v>
      </c>
      <c r="G32" s="105" t="s">
        <v>187</v>
      </c>
      <c r="H32" s="63" t="s">
        <v>1904</v>
      </c>
      <c r="I32" s="44" t="s">
        <v>684</v>
      </c>
      <c r="J32" s="106"/>
      <c r="K32" s="44"/>
      <c r="L32" s="44" t="s">
        <v>235</v>
      </c>
      <c r="M32" s="107"/>
      <c r="N32" s="108" t="s">
        <v>284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</row>
    <row r="33" spans="1:17" ht="12.75">
      <c r="A33" s="99">
        <v>23</v>
      </c>
      <c r="B33" s="101" t="s">
        <v>752</v>
      </c>
      <c r="C33" s="102" t="s">
        <v>753</v>
      </c>
      <c r="D33" s="103" t="s">
        <v>754</v>
      </c>
      <c r="E33" s="104" t="s">
        <v>192</v>
      </c>
      <c r="F33" s="50" t="s">
        <v>193</v>
      </c>
      <c r="G33" s="105"/>
      <c r="H33" s="63" t="s">
        <v>1905</v>
      </c>
      <c r="I33" s="44" t="s">
        <v>1851</v>
      </c>
      <c r="J33" s="106"/>
      <c r="K33" s="44"/>
      <c r="L33" s="44" t="s">
        <v>235</v>
      </c>
      <c r="M33" s="107"/>
      <c r="N33" s="108" t="s">
        <v>746</v>
      </c>
      <c r="O33" s="74"/>
      <c r="P33" s="74"/>
      <c r="Q33" s="74"/>
    </row>
    <row r="34" spans="1:85" s="98" customFormat="1" ht="15" customHeight="1">
      <c r="A34" s="99">
        <v>24</v>
      </c>
      <c r="B34" s="101" t="s">
        <v>767</v>
      </c>
      <c r="C34" s="102" t="s">
        <v>768</v>
      </c>
      <c r="D34" s="103" t="s">
        <v>710</v>
      </c>
      <c r="E34" s="104" t="s">
        <v>769</v>
      </c>
      <c r="F34" s="50"/>
      <c r="G34" s="105" t="s">
        <v>770</v>
      </c>
      <c r="H34" s="63" t="s">
        <v>1906</v>
      </c>
      <c r="I34" s="44" t="s">
        <v>684</v>
      </c>
      <c r="J34" s="106"/>
      <c r="K34" s="44"/>
      <c r="L34" s="44" t="s">
        <v>283</v>
      </c>
      <c r="M34" s="107"/>
      <c r="N34" s="108" t="s">
        <v>772</v>
      </c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</row>
    <row r="35" spans="1:17" ht="12.75">
      <c r="A35" s="99">
        <v>25</v>
      </c>
      <c r="B35" s="101" t="s">
        <v>361</v>
      </c>
      <c r="C35" s="102" t="s">
        <v>778</v>
      </c>
      <c r="D35" s="103" t="s">
        <v>779</v>
      </c>
      <c r="E35" s="104" t="s">
        <v>780</v>
      </c>
      <c r="F35" s="50"/>
      <c r="G35" s="105" t="s">
        <v>781</v>
      </c>
      <c r="H35" s="63" t="s">
        <v>1907</v>
      </c>
      <c r="I35" s="44" t="s">
        <v>1851</v>
      </c>
      <c r="J35" s="106"/>
      <c r="K35" s="44"/>
      <c r="L35" s="44" t="s">
        <v>283</v>
      </c>
      <c r="M35" s="107"/>
      <c r="N35" s="108" t="s">
        <v>783</v>
      </c>
      <c r="O35" s="74"/>
      <c r="P35" s="74"/>
      <c r="Q35" s="74"/>
    </row>
    <row r="36" spans="1:85" s="98" customFormat="1" ht="15" customHeight="1">
      <c r="A36" s="99">
        <v>26</v>
      </c>
      <c r="B36" s="101" t="s">
        <v>1908</v>
      </c>
      <c r="C36" s="102" t="s">
        <v>1909</v>
      </c>
      <c r="D36" s="103" t="s">
        <v>1910</v>
      </c>
      <c r="E36" s="104" t="s">
        <v>780</v>
      </c>
      <c r="F36" s="50"/>
      <c r="G36" s="105" t="s">
        <v>781</v>
      </c>
      <c r="H36" s="63" t="s">
        <v>1911</v>
      </c>
      <c r="I36" s="44" t="s">
        <v>684</v>
      </c>
      <c r="J36" s="106"/>
      <c r="K36" s="44"/>
      <c r="L36" s="44" t="s">
        <v>283</v>
      </c>
      <c r="M36" s="107"/>
      <c r="N36" s="108" t="s">
        <v>783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</row>
    <row r="37" spans="1:85" s="98" customFormat="1" ht="15" customHeight="1">
      <c r="A37" s="99"/>
      <c r="B37" s="101" t="s">
        <v>1143</v>
      </c>
      <c r="C37" s="102" t="s">
        <v>1144</v>
      </c>
      <c r="D37" s="103" t="s">
        <v>1145</v>
      </c>
      <c r="E37" s="104" t="s">
        <v>192</v>
      </c>
      <c r="F37" s="50"/>
      <c r="G37" s="105" t="s">
        <v>1146</v>
      </c>
      <c r="H37" s="63" t="s">
        <v>288</v>
      </c>
      <c r="I37" s="44"/>
      <c r="J37" s="106"/>
      <c r="K37" s="44"/>
      <c r="L37" s="44"/>
      <c r="M37" s="107"/>
      <c r="N37" s="108" t="s">
        <v>1147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</row>
    <row r="38" spans="1:85" s="98" customFormat="1" ht="15" customHeight="1">
      <c r="A38" s="99"/>
      <c r="B38" s="101" t="s">
        <v>701</v>
      </c>
      <c r="C38" s="102" t="s">
        <v>702</v>
      </c>
      <c r="D38" s="103" t="s">
        <v>703</v>
      </c>
      <c r="E38" s="104" t="s">
        <v>192</v>
      </c>
      <c r="F38" s="50" t="s">
        <v>193</v>
      </c>
      <c r="G38" s="105" t="s">
        <v>203</v>
      </c>
      <c r="H38" s="63" t="s">
        <v>288</v>
      </c>
      <c r="I38" s="44"/>
      <c r="J38" s="106"/>
      <c r="K38" s="44"/>
      <c r="L38" s="44"/>
      <c r="M38" s="107"/>
      <c r="N38" s="108" t="s">
        <v>707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</row>
    <row r="39" spans="1:17" ht="12.75">
      <c r="A39" s="99"/>
      <c r="B39" s="101" t="s">
        <v>343</v>
      </c>
      <c r="C39" s="102" t="s">
        <v>1114</v>
      </c>
      <c r="D39" s="103" t="s">
        <v>1115</v>
      </c>
      <c r="E39" s="104" t="s">
        <v>185</v>
      </c>
      <c r="F39" s="50" t="s">
        <v>346</v>
      </c>
      <c r="G39" s="105" t="s">
        <v>1116</v>
      </c>
      <c r="H39" s="63" t="s">
        <v>288</v>
      </c>
      <c r="I39" s="44"/>
      <c r="J39" s="106"/>
      <c r="K39" s="44"/>
      <c r="L39" s="44"/>
      <c r="M39" s="107"/>
      <c r="N39" s="108" t="s">
        <v>1118</v>
      </c>
      <c r="O39" s="74"/>
      <c r="P39" s="74"/>
      <c r="Q39" s="74"/>
    </row>
  </sheetData>
  <sheetProtection/>
  <printOptions horizontalCentered="1"/>
  <pageMargins left="0.3937007874015748" right="0.3937007874015748" top="0.7874015748031497" bottom="0.1968503937007874" header="0.3937007874015748" footer="0.3937007874015748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H25"/>
  <sheetViews>
    <sheetView showZeros="0" workbookViewId="0" topLeftCell="A1">
      <selection activeCell="A3" sqref="A3"/>
    </sheetView>
  </sheetViews>
  <sheetFormatPr defaultColWidth="9.140625" defaultRowHeight="12.75"/>
  <cols>
    <col min="1" max="1" width="4.28125" style="1" customWidth="1"/>
    <col min="2" max="2" width="9.57421875" style="1" customWidth="1"/>
    <col min="3" max="3" width="11.421875" style="1" customWidth="1"/>
    <col min="4" max="4" width="9.57421875" style="1" customWidth="1"/>
    <col min="5" max="5" width="10.00390625" style="1" customWidth="1"/>
    <col min="6" max="6" width="13.140625" style="1" customWidth="1"/>
    <col min="7" max="7" width="11.00390625" style="1" customWidth="1"/>
    <col min="8" max="13" width="5.57421875" style="4" customWidth="1"/>
    <col min="14" max="16" width="5.57421875" style="28" customWidth="1"/>
    <col min="17" max="17" width="18.574218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"/>
      <c r="D2" s="2"/>
      <c r="E2" s="2"/>
      <c r="F2" s="2"/>
      <c r="H2" s="1"/>
      <c r="I2" s="3"/>
      <c r="J2" s="1"/>
      <c r="K2" s="1"/>
      <c r="L2" s="1"/>
      <c r="M2" s="1"/>
      <c r="N2" s="1"/>
      <c r="O2" s="1"/>
      <c r="P2" s="1"/>
    </row>
    <row r="3" spans="2:17" ht="15.75" customHeight="1"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5.75" customHeight="1" thickBot="1">
      <c r="A4" s="4"/>
      <c r="B4" s="21" t="s">
        <v>379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216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232</v>
      </c>
      <c r="Q6" s="39" t="s">
        <v>168</v>
      </c>
    </row>
    <row r="7" spans="1:17" s="40" customFormat="1" ht="19.5" customHeight="1">
      <c r="A7" s="63" t="s">
        <v>170</v>
      </c>
      <c r="B7" s="42" t="s">
        <v>380</v>
      </c>
      <c r="C7" s="43" t="s">
        <v>381</v>
      </c>
      <c r="D7" s="44" t="s">
        <v>382</v>
      </c>
      <c r="E7" s="45" t="s">
        <v>179</v>
      </c>
      <c r="F7" s="45"/>
      <c r="G7" s="46" t="s">
        <v>272</v>
      </c>
      <c r="H7" s="51">
        <v>16.73</v>
      </c>
      <c r="I7" s="51">
        <v>15.83</v>
      </c>
      <c r="J7" s="51">
        <v>16.87</v>
      </c>
      <c r="K7" s="51" t="s">
        <v>250</v>
      </c>
      <c r="L7" s="51" t="s">
        <v>250</v>
      </c>
      <c r="M7" s="51">
        <v>15.96</v>
      </c>
      <c r="N7" s="48">
        <f aca="true" t="shared" si="0" ref="N7:N13">MAX(H7:J7,K7:M7)</f>
        <v>16.87</v>
      </c>
      <c r="O7" s="48" t="s">
        <v>233</v>
      </c>
      <c r="P7" s="49">
        <v>932</v>
      </c>
      <c r="Q7" s="50" t="s">
        <v>383</v>
      </c>
    </row>
    <row r="8" spans="1:17" s="40" customFormat="1" ht="19.5" customHeight="1">
      <c r="A8" s="63" t="s">
        <v>171</v>
      </c>
      <c r="B8" s="42" t="s">
        <v>384</v>
      </c>
      <c r="C8" s="43" t="s">
        <v>385</v>
      </c>
      <c r="D8" s="44" t="s">
        <v>386</v>
      </c>
      <c r="E8" s="45" t="s">
        <v>192</v>
      </c>
      <c r="F8" s="45" t="s">
        <v>387</v>
      </c>
      <c r="G8" s="46"/>
      <c r="H8" s="51">
        <v>14.8</v>
      </c>
      <c r="I8" s="51" t="s">
        <v>250</v>
      </c>
      <c r="J8" s="51">
        <v>15.74</v>
      </c>
      <c r="K8" s="51" t="s">
        <v>250</v>
      </c>
      <c r="L8" s="51" t="s">
        <v>250</v>
      </c>
      <c r="M8" s="51" t="s">
        <v>250</v>
      </c>
      <c r="N8" s="48">
        <f t="shared" si="0"/>
        <v>15.74</v>
      </c>
      <c r="O8" s="48" t="s">
        <v>233</v>
      </c>
      <c r="P8" s="49" t="s">
        <v>388</v>
      </c>
      <c r="Q8" s="50" t="s">
        <v>389</v>
      </c>
    </row>
    <row r="9" spans="1:17" s="40" customFormat="1" ht="19.5" customHeight="1">
      <c r="A9" s="63" t="s">
        <v>172</v>
      </c>
      <c r="B9" s="42" t="s">
        <v>390</v>
      </c>
      <c r="C9" s="43" t="s">
        <v>391</v>
      </c>
      <c r="D9" s="44" t="s">
        <v>392</v>
      </c>
      <c r="E9" s="45" t="s">
        <v>339</v>
      </c>
      <c r="F9" s="45" t="s">
        <v>340</v>
      </c>
      <c r="G9" s="46"/>
      <c r="H9" s="51">
        <v>14.62</v>
      </c>
      <c r="I9" s="51">
        <v>14.85</v>
      </c>
      <c r="J9" s="51" t="s">
        <v>250</v>
      </c>
      <c r="K9" s="51">
        <v>14.69</v>
      </c>
      <c r="L9" s="51">
        <v>15.18</v>
      </c>
      <c r="M9" s="51" t="s">
        <v>250</v>
      </c>
      <c r="N9" s="48">
        <f t="shared" si="0"/>
        <v>15.18</v>
      </c>
      <c r="O9" s="48" t="s">
        <v>234</v>
      </c>
      <c r="P9" s="49">
        <v>831</v>
      </c>
      <c r="Q9" s="50" t="s">
        <v>393</v>
      </c>
    </row>
    <row r="10" spans="1:17" s="40" customFormat="1" ht="19.5" customHeight="1">
      <c r="A10" s="63" t="s">
        <v>173</v>
      </c>
      <c r="B10" s="42" t="s">
        <v>394</v>
      </c>
      <c r="C10" s="43" t="s">
        <v>395</v>
      </c>
      <c r="D10" s="44" t="s">
        <v>396</v>
      </c>
      <c r="E10" s="45" t="s">
        <v>192</v>
      </c>
      <c r="F10" s="45" t="s">
        <v>387</v>
      </c>
      <c r="G10" s="46" t="s">
        <v>397</v>
      </c>
      <c r="H10" s="51">
        <v>13.91</v>
      </c>
      <c r="I10" s="51">
        <v>13.49</v>
      </c>
      <c r="J10" s="51">
        <v>13.88</v>
      </c>
      <c r="K10" s="51">
        <v>14.28</v>
      </c>
      <c r="L10" s="51" t="s">
        <v>250</v>
      </c>
      <c r="M10" s="51">
        <v>14.7</v>
      </c>
      <c r="N10" s="48">
        <f t="shared" si="0"/>
        <v>14.7</v>
      </c>
      <c r="O10" s="48" t="s">
        <v>234</v>
      </c>
      <c r="P10" s="49">
        <v>802</v>
      </c>
      <c r="Q10" s="50" t="s">
        <v>389</v>
      </c>
    </row>
    <row r="11" spans="1:17" s="40" customFormat="1" ht="19.5" customHeight="1">
      <c r="A11" s="63" t="s">
        <v>213</v>
      </c>
      <c r="B11" s="42" t="s">
        <v>398</v>
      </c>
      <c r="C11" s="43" t="s">
        <v>399</v>
      </c>
      <c r="D11" s="44" t="s">
        <v>400</v>
      </c>
      <c r="E11" s="45" t="s">
        <v>192</v>
      </c>
      <c r="F11" s="45" t="s">
        <v>193</v>
      </c>
      <c r="G11" s="46"/>
      <c r="H11" s="51">
        <v>14.28</v>
      </c>
      <c r="I11" s="51">
        <v>14.06</v>
      </c>
      <c r="J11" s="51">
        <v>13.99</v>
      </c>
      <c r="K11" s="51">
        <v>13.51</v>
      </c>
      <c r="L11" s="51">
        <v>13.95</v>
      </c>
      <c r="M11" s="51">
        <v>14.17</v>
      </c>
      <c r="N11" s="48">
        <f t="shared" si="0"/>
        <v>14.28</v>
      </c>
      <c r="O11" s="48" t="s">
        <v>234</v>
      </c>
      <c r="P11" s="49">
        <v>777</v>
      </c>
      <c r="Q11" s="50" t="s">
        <v>389</v>
      </c>
    </row>
    <row r="12" spans="1:17" s="40" customFormat="1" ht="19.5" customHeight="1">
      <c r="A12" s="63" t="s">
        <v>214</v>
      </c>
      <c r="B12" s="42" t="s">
        <v>260</v>
      </c>
      <c r="C12" s="43" t="s">
        <v>270</v>
      </c>
      <c r="D12" s="44" t="s">
        <v>271</v>
      </c>
      <c r="E12" s="45" t="s">
        <v>401</v>
      </c>
      <c r="F12" s="45"/>
      <c r="G12" s="46" t="s">
        <v>272</v>
      </c>
      <c r="H12" s="51">
        <v>13.72</v>
      </c>
      <c r="I12" s="51" t="s">
        <v>250</v>
      </c>
      <c r="J12" s="51">
        <v>13.36</v>
      </c>
      <c r="K12" s="51" t="s">
        <v>250</v>
      </c>
      <c r="L12" s="51" t="s">
        <v>402</v>
      </c>
      <c r="M12" s="51" t="s">
        <v>402</v>
      </c>
      <c r="N12" s="48">
        <f t="shared" si="0"/>
        <v>13.72</v>
      </c>
      <c r="O12" s="48" t="s">
        <v>235</v>
      </c>
      <c r="P12" s="49">
        <v>743</v>
      </c>
      <c r="Q12" s="50" t="s">
        <v>403</v>
      </c>
    </row>
    <row r="13" spans="1:17" s="40" customFormat="1" ht="19.5" customHeight="1">
      <c r="A13" s="63" t="s">
        <v>215</v>
      </c>
      <c r="B13" s="42" t="s">
        <v>300</v>
      </c>
      <c r="C13" s="43" t="s">
        <v>404</v>
      </c>
      <c r="D13" s="44" t="s">
        <v>405</v>
      </c>
      <c r="E13" s="45" t="s">
        <v>192</v>
      </c>
      <c r="F13" s="45" t="s">
        <v>387</v>
      </c>
      <c r="G13" s="46"/>
      <c r="H13" s="51" t="s">
        <v>250</v>
      </c>
      <c r="I13" s="51" t="s">
        <v>250</v>
      </c>
      <c r="J13" s="51">
        <v>13.09</v>
      </c>
      <c r="K13" s="51">
        <v>13.09</v>
      </c>
      <c r="L13" s="51" t="s">
        <v>250</v>
      </c>
      <c r="M13" s="51">
        <v>13.61</v>
      </c>
      <c r="N13" s="48">
        <f t="shared" si="0"/>
        <v>13.61</v>
      </c>
      <c r="O13" s="48" t="s">
        <v>235</v>
      </c>
      <c r="P13" s="49" t="s">
        <v>388</v>
      </c>
      <c r="Q13" s="50" t="s">
        <v>406</v>
      </c>
    </row>
    <row r="14" spans="1:17" s="40" customFormat="1" ht="19.5" customHeight="1">
      <c r="A14" s="63" t="s">
        <v>407</v>
      </c>
      <c r="B14" s="42" t="s">
        <v>408</v>
      </c>
      <c r="C14" s="43" t="s">
        <v>409</v>
      </c>
      <c r="D14" s="44" t="s">
        <v>410</v>
      </c>
      <c r="E14" s="45" t="s">
        <v>192</v>
      </c>
      <c r="F14" s="45" t="s">
        <v>387</v>
      </c>
      <c r="G14" s="46"/>
      <c r="H14" s="51">
        <v>12.88</v>
      </c>
      <c r="I14" s="51">
        <v>12.85</v>
      </c>
      <c r="J14" s="51" t="s">
        <v>250</v>
      </c>
      <c r="K14" s="51">
        <v>13.38</v>
      </c>
      <c r="L14" s="51" t="s">
        <v>250</v>
      </c>
      <c r="M14" s="51">
        <v>12.94</v>
      </c>
      <c r="N14" s="48">
        <v>13.38</v>
      </c>
      <c r="O14" s="48" t="s">
        <v>235</v>
      </c>
      <c r="P14" s="49" t="s">
        <v>388</v>
      </c>
      <c r="Q14" s="50" t="s">
        <v>389</v>
      </c>
    </row>
    <row r="15" spans="1:17" s="40" customFormat="1" ht="19.5" customHeight="1">
      <c r="A15" s="63" t="s">
        <v>411</v>
      </c>
      <c r="B15" s="42" t="s">
        <v>412</v>
      </c>
      <c r="C15" s="43" t="s">
        <v>413</v>
      </c>
      <c r="D15" s="44" t="s">
        <v>414</v>
      </c>
      <c r="E15" s="45" t="s">
        <v>179</v>
      </c>
      <c r="F15" s="45"/>
      <c r="G15" s="46" t="s">
        <v>272</v>
      </c>
      <c r="H15" s="51">
        <v>12.21</v>
      </c>
      <c r="I15" s="51" t="s">
        <v>250</v>
      </c>
      <c r="J15" s="51">
        <v>12.82</v>
      </c>
      <c r="K15" s="51"/>
      <c r="L15" s="51"/>
      <c r="M15" s="51"/>
      <c r="N15" s="48">
        <f>MAX(H15:J15,K15:M15)</f>
        <v>12.82</v>
      </c>
      <c r="O15" s="48" t="s">
        <v>235</v>
      </c>
      <c r="P15" s="49"/>
      <c r="Q15" s="50" t="s">
        <v>415</v>
      </c>
    </row>
    <row r="16" spans="1:17" s="40" customFormat="1" ht="19.5" customHeight="1">
      <c r="A16" s="63" t="s">
        <v>416</v>
      </c>
      <c r="B16" s="42" t="s">
        <v>417</v>
      </c>
      <c r="C16" s="43" t="s">
        <v>418</v>
      </c>
      <c r="D16" s="44" t="s">
        <v>419</v>
      </c>
      <c r="E16" s="45" t="s">
        <v>185</v>
      </c>
      <c r="F16" s="45"/>
      <c r="G16" s="46" t="s">
        <v>187</v>
      </c>
      <c r="H16" s="51">
        <v>11.15</v>
      </c>
      <c r="I16" s="51">
        <v>10.74</v>
      </c>
      <c r="J16" s="51">
        <v>11.13</v>
      </c>
      <c r="K16" s="51"/>
      <c r="L16" s="51"/>
      <c r="M16" s="51"/>
      <c r="N16" s="48">
        <f>MAX(H16:J16,K16:M16)</f>
        <v>11.15</v>
      </c>
      <c r="O16" s="48" t="s">
        <v>283</v>
      </c>
      <c r="P16" s="49"/>
      <c r="Q16" s="50" t="s">
        <v>188</v>
      </c>
    </row>
    <row r="17" spans="1:17" s="40" customFormat="1" ht="19.5" customHeight="1">
      <c r="A17" s="63"/>
      <c r="B17" s="42" t="s">
        <v>285</v>
      </c>
      <c r="C17" s="43" t="s">
        <v>286</v>
      </c>
      <c r="D17" s="44" t="s">
        <v>287</v>
      </c>
      <c r="E17" s="45" t="s">
        <v>179</v>
      </c>
      <c r="F17" s="45"/>
      <c r="G17" s="46" t="s">
        <v>255</v>
      </c>
      <c r="H17" s="51"/>
      <c r="I17" s="51"/>
      <c r="J17" s="51"/>
      <c r="K17" s="51"/>
      <c r="L17" s="51"/>
      <c r="M17" s="51"/>
      <c r="N17" s="48" t="s">
        <v>288</v>
      </c>
      <c r="O17" s="48"/>
      <c r="P17" s="49"/>
      <c r="Q17" s="50" t="s">
        <v>256</v>
      </c>
    </row>
    <row r="18" spans="1:17" s="40" customFormat="1" ht="19.5" customHeight="1">
      <c r="A18" s="63"/>
      <c r="B18" s="42" t="s">
        <v>252</v>
      </c>
      <c r="C18" s="43" t="s">
        <v>253</v>
      </c>
      <c r="D18" s="44" t="s">
        <v>254</v>
      </c>
      <c r="E18" s="45" t="s">
        <v>179</v>
      </c>
      <c r="F18" s="45"/>
      <c r="G18" s="46" t="s">
        <v>255</v>
      </c>
      <c r="H18" s="51"/>
      <c r="I18" s="51"/>
      <c r="J18" s="51"/>
      <c r="K18" s="51"/>
      <c r="L18" s="51"/>
      <c r="M18" s="51"/>
      <c r="N18" s="48" t="s">
        <v>288</v>
      </c>
      <c r="O18" s="48"/>
      <c r="P18" s="49"/>
      <c r="Q18" s="50" t="s">
        <v>256</v>
      </c>
    </row>
    <row r="19" spans="1:17" s="40" customFormat="1" ht="19.5" customHeight="1">
      <c r="A19" s="63"/>
      <c r="B19" s="42" t="s">
        <v>257</v>
      </c>
      <c r="C19" s="43" t="s">
        <v>258</v>
      </c>
      <c r="D19" s="44" t="s">
        <v>259</v>
      </c>
      <c r="E19" s="45" t="s">
        <v>179</v>
      </c>
      <c r="F19" s="45"/>
      <c r="G19" s="46" t="s">
        <v>255</v>
      </c>
      <c r="H19" s="51"/>
      <c r="I19" s="51"/>
      <c r="J19" s="51"/>
      <c r="K19" s="51"/>
      <c r="L19" s="51"/>
      <c r="M19" s="51"/>
      <c r="N19" s="48" t="s">
        <v>288</v>
      </c>
      <c r="O19" s="48"/>
      <c r="P19" s="49"/>
      <c r="Q19" s="50" t="s">
        <v>256</v>
      </c>
    </row>
    <row r="20" ht="9.75" customHeight="1">
      <c r="D20" s="40"/>
    </row>
    <row r="21" spans="3:4" ht="18.75">
      <c r="C21" s="21" t="s">
        <v>420</v>
      </c>
      <c r="D21" s="40"/>
    </row>
    <row r="22" ht="7.5" customHeight="1" thickBot="1">
      <c r="D22" s="40"/>
    </row>
    <row r="23" spans="4:13" ht="13.5" thickBot="1">
      <c r="D23" s="40"/>
      <c r="H23" s="248" t="s">
        <v>243</v>
      </c>
      <c r="I23" s="249"/>
      <c r="J23" s="249"/>
      <c r="K23" s="249"/>
      <c r="L23" s="249"/>
      <c r="M23" s="250"/>
    </row>
    <row r="24" spans="1:17" ht="26.25" customHeight="1" thickBot="1">
      <c r="A24" s="29" t="s">
        <v>163</v>
      </c>
      <c r="B24" s="30" t="s">
        <v>164</v>
      </c>
      <c r="C24" s="31" t="s">
        <v>165</v>
      </c>
      <c r="D24" s="32" t="s">
        <v>166</v>
      </c>
      <c r="E24" s="33" t="s">
        <v>169</v>
      </c>
      <c r="F24" s="33" t="s">
        <v>175</v>
      </c>
      <c r="G24" s="33" t="s">
        <v>174</v>
      </c>
      <c r="H24" s="34">
        <v>1</v>
      </c>
      <c r="I24" s="35">
        <v>2</v>
      </c>
      <c r="J24" s="35">
        <v>3</v>
      </c>
      <c r="K24" s="35">
        <v>4</v>
      </c>
      <c r="L24" s="35">
        <v>5</v>
      </c>
      <c r="M24" s="36">
        <v>6</v>
      </c>
      <c r="N24" s="29" t="s">
        <v>167</v>
      </c>
      <c r="O24" s="37" t="s">
        <v>231</v>
      </c>
      <c r="P24" s="38" t="s">
        <v>232</v>
      </c>
      <c r="Q24" s="39" t="s">
        <v>168</v>
      </c>
    </row>
    <row r="25" spans="1:17" s="40" customFormat="1" ht="24.75" customHeight="1">
      <c r="A25" s="63" t="s">
        <v>421</v>
      </c>
      <c r="B25" s="42" t="s">
        <v>309</v>
      </c>
      <c r="C25" s="43" t="s">
        <v>310</v>
      </c>
      <c r="D25" s="44" t="s">
        <v>311</v>
      </c>
      <c r="E25" s="45" t="s">
        <v>179</v>
      </c>
      <c r="F25" s="45"/>
      <c r="G25" s="46" t="s">
        <v>272</v>
      </c>
      <c r="H25" s="51">
        <v>17.26</v>
      </c>
      <c r="I25" s="51">
        <v>17.56</v>
      </c>
      <c r="J25" s="51">
        <v>17.62</v>
      </c>
      <c r="K25" s="51"/>
      <c r="L25" s="51"/>
      <c r="M25" s="51"/>
      <c r="N25" s="48">
        <f>MAX(H25:J25,K25:M25)</f>
        <v>17.62</v>
      </c>
      <c r="O25" s="48" t="s">
        <v>233</v>
      </c>
      <c r="P25" s="48"/>
      <c r="Q25" s="52" t="s">
        <v>422</v>
      </c>
    </row>
  </sheetData>
  <mergeCells count="2">
    <mergeCell ref="H5:M5"/>
    <mergeCell ref="H23:M23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0"/>
  <sheetViews>
    <sheetView showZeros="0" workbookViewId="0" topLeftCell="A1">
      <selection activeCell="A3" sqref="A3"/>
    </sheetView>
  </sheetViews>
  <sheetFormatPr defaultColWidth="9.140625" defaultRowHeight="12.75"/>
  <cols>
    <col min="1" max="1" width="4.7109375" style="1" customWidth="1"/>
    <col min="2" max="2" width="7.8515625" style="1" customWidth="1"/>
    <col min="3" max="3" width="10.8515625" style="1" customWidth="1"/>
    <col min="4" max="4" width="10.00390625" style="1" customWidth="1"/>
    <col min="5" max="5" width="8.00390625" style="1" customWidth="1"/>
    <col min="6" max="6" width="13.140625" style="1" customWidth="1"/>
    <col min="7" max="7" width="13.7109375" style="1" customWidth="1"/>
    <col min="8" max="13" width="5.57421875" style="4" customWidth="1"/>
    <col min="14" max="15" width="5.57421875" style="28" customWidth="1"/>
    <col min="16" max="16" width="6.140625" style="28" customWidth="1"/>
    <col min="17" max="17" width="17.0039062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6"/>
      <c r="D2" s="2"/>
      <c r="E2" s="2"/>
      <c r="F2" s="2"/>
      <c r="H2" s="1"/>
      <c r="I2" s="1"/>
      <c r="J2" s="1"/>
      <c r="K2" s="1"/>
      <c r="L2" s="1"/>
      <c r="M2" s="1"/>
      <c r="N2" s="1"/>
      <c r="O2" s="1"/>
      <c r="P2" s="1"/>
    </row>
    <row r="3" spans="1:17" ht="16.5" customHeight="1">
      <c r="A3" s="17"/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9.5" thickBot="1">
      <c r="A4" s="4"/>
      <c r="B4" s="21" t="s">
        <v>313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216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s="40" customFormat="1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232</v>
      </c>
      <c r="Q6" s="39" t="s">
        <v>168</v>
      </c>
    </row>
    <row r="7" spans="1:17" ht="19.5" customHeight="1">
      <c r="A7" s="53">
        <v>1</v>
      </c>
      <c r="B7" s="54" t="s">
        <v>314</v>
      </c>
      <c r="C7" s="55" t="s">
        <v>315</v>
      </c>
      <c r="D7" s="56" t="s">
        <v>316</v>
      </c>
      <c r="E7" s="57" t="s">
        <v>247</v>
      </c>
      <c r="F7" s="57" t="s">
        <v>248</v>
      </c>
      <c r="G7" s="58" t="s">
        <v>249</v>
      </c>
      <c r="H7" s="59">
        <v>49.65</v>
      </c>
      <c r="I7" s="59" t="s">
        <v>250</v>
      </c>
      <c r="J7" s="59">
        <v>53.29</v>
      </c>
      <c r="K7" s="59" t="s">
        <v>250</v>
      </c>
      <c r="L7" s="59" t="s">
        <v>250</v>
      </c>
      <c r="M7" s="59" t="s">
        <v>250</v>
      </c>
      <c r="N7" s="48">
        <f aca="true" t="shared" si="0" ref="N7:N17">MAX(H7:J7,K7:M7)</f>
        <v>53.29</v>
      </c>
      <c r="O7" s="51" t="s">
        <v>317</v>
      </c>
      <c r="P7" s="182">
        <v>914</v>
      </c>
      <c r="Q7" s="61" t="s">
        <v>251</v>
      </c>
    </row>
    <row r="8" spans="1:17" ht="19.5" customHeight="1">
      <c r="A8" s="53">
        <v>2</v>
      </c>
      <c r="B8" s="54" t="s">
        <v>318</v>
      </c>
      <c r="C8" s="55" t="s">
        <v>319</v>
      </c>
      <c r="D8" s="56" t="s">
        <v>320</v>
      </c>
      <c r="E8" s="57" t="s">
        <v>179</v>
      </c>
      <c r="F8" s="57" t="s">
        <v>321</v>
      </c>
      <c r="G8" s="58" t="s">
        <v>264</v>
      </c>
      <c r="H8" s="59">
        <v>43.55</v>
      </c>
      <c r="I8" s="59">
        <v>41.46</v>
      </c>
      <c r="J8" s="59">
        <v>41.27</v>
      </c>
      <c r="K8" s="59" t="s">
        <v>250</v>
      </c>
      <c r="L8" s="59">
        <v>42.13</v>
      </c>
      <c r="M8" s="59">
        <v>43.54</v>
      </c>
      <c r="N8" s="48">
        <f t="shared" si="0"/>
        <v>43.55</v>
      </c>
      <c r="O8" s="51" t="s">
        <v>234</v>
      </c>
      <c r="P8" s="182">
        <v>733</v>
      </c>
      <c r="Q8" s="61" t="s">
        <v>322</v>
      </c>
    </row>
    <row r="9" spans="1:17" ht="19.5" customHeight="1">
      <c r="A9" s="53">
        <v>3</v>
      </c>
      <c r="B9" s="54" t="s">
        <v>323</v>
      </c>
      <c r="C9" s="55" t="s">
        <v>324</v>
      </c>
      <c r="D9" s="56" t="s">
        <v>325</v>
      </c>
      <c r="E9" s="57" t="s">
        <v>179</v>
      </c>
      <c r="F9" s="57" t="s">
        <v>263</v>
      </c>
      <c r="G9" s="58" t="s">
        <v>264</v>
      </c>
      <c r="H9" s="59">
        <v>41.59</v>
      </c>
      <c r="I9" s="59">
        <v>39.81</v>
      </c>
      <c r="J9" s="59">
        <v>39.68</v>
      </c>
      <c r="K9" s="59">
        <v>40.13</v>
      </c>
      <c r="L9" s="59" t="s">
        <v>250</v>
      </c>
      <c r="M9" s="59">
        <v>37.15</v>
      </c>
      <c r="N9" s="48">
        <f t="shared" si="0"/>
        <v>41.59</v>
      </c>
      <c r="O9" s="51" t="s">
        <v>234</v>
      </c>
      <c r="P9" s="182">
        <v>696</v>
      </c>
      <c r="Q9" s="61" t="s">
        <v>265</v>
      </c>
    </row>
    <row r="10" spans="1:17" ht="19.5" customHeight="1">
      <c r="A10" s="53">
        <v>4</v>
      </c>
      <c r="B10" s="54" t="s">
        <v>326</v>
      </c>
      <c r="C10" s="55" t="s">
        <v>327</v>
      </c>
      <c r="D10" s="56" t="s">
        <v>328</v>
      </c>
      <c r="E10" s="57" t="s">
        <v>329</v>
      </c>
      <c r="F10" s="57"/>
      <c r="G10" s="58"/>
      <c r="H10" s="59" t="s">
        <v>250</v>
      </c>
      <c r="I10" s="59">
        <v>40.15</v>
      </c>
      <c r="J10" s="59" t="s">
        <v>250</v>
      </c>
      <c r="K10" s="59" t="s">
        <v>250</v>
      </c>
      <c r="L10" s="59" t="s">
        <v>250</v>
      </c>
      <c r="M10" s="59">
        <v>35.18</v>
      </c>
      <c r="N10" s="48">
        <f t="shared" si="0"/>
        <v>40.15</v>
      </c>
      <c r="O10" s="51" t="s">
        <v>234</v>
      </c>
      <c r="P10" s="182" t="s">
        <v>388</v>
      </c>
      <c r="Q10" s="61"/>
    </row>
    <row r="11" spans="1:17" ht="19.5" customHeight="1">
      <c r="A11" s="53">
        <v>5</v>
      </c>
      <c r="B11" s="54" t="s">
        <v>330</v>
      </c>
      <c r="C11" s="55" t="s">
        <v>331</v>
      </c>
      <c r="D11" s="56" t="s">
        <v>332</v>
      </c>
      <c r="E11" s="57" t="s">
        <v>333</v>
      </c>
      <c r="F11" s="57" t="s">
        <v>334</v>
      </c>
      <c r="G11" s="58"/>
      <c r="H11" s="59">
        <v>35.1</v>
      </c>
      <c r="I11" s="59">
        <v>31.57</v>
      </c>
      <c r="J11" s="59">
        <v>33.31</v>
      </c>
      <c r="K11" s="59" t="s">
        <v>250</v>
      </c>
      <c r="L11" s="59">
        <v>33.04</v>
      </c>
      <c r="M11" s="59">
        <v>33.77</v>
      </c>
      <c r="N11" s="48">
        <f t="shared" si="0"/>
        <v>35.1</v>
      </c>
      <c r="O11" s="51" t="s">
        <v>235</v>
      </c>
      <c r="P11" s="182">
        <v>576</v>
      </c>
      <c r="Q11" s="61" t="s">
        <v>335</v>
      </c>
    </row>
    <row r="12" spans="1:17" ht="19.5" customHeight="1">
      <c r="A12" s="53">
        <v>6</v>
      </c>
      <c r="B12" s="54" t="s">
        <v>336</v>
      </c>
      <c r="C12" s="55" t="s">
        <v>337</v>
      </c>
      <c r="D12" s="56" t="s">
        <v>338</v>
      </c>
      <c r="E12" s="57" t="s">
        <v>339</v>
      </c>
      <c r="F12" s="57" t="s">
        <v>340</v>
      </c>
      <c r="G12" s="58" t="s">
        <v>341</v>
      </c>
      <c r="H12" s="59">
        <v>33.57</v>
      </c>
      <c r="I12" s="59">
        <v>33.63</v>
      </c>
      <c r="J12" s="59" t="s">
        <v>250</v>
      </c>
      <c r="K12" s="59">
        <v>31.67</v>
      </c>
      <c r="L12" s="59">
        <v>32.4</v>
      </c>
      <c r="M12" s="59">
        <v>34.18</v>
      </c>
      <c r="N12" s="48">
        <f t="shared" si="0"/>
        <v>34.18</v>
      </c>
      <c r="O12" s="51" t="s">
        <v>283</v>
      </c>
      <c r="P12" s="182">
        <v>559</v>
      </c>
      <c r="Q12" s="61" t="s">
        <v>342</v>
      </c>
    </row>
    <row r="13" spans="1:17" ht="19.5" customHeight="1">
      <c r="A13" s="53">
        <v>7</v>
      </c>
      <c r="B13" s="54" t="s">
        <v>343</v>
      </c>
      <c r="C13" s="55" t="s">
        <v>344</v>
      </c>
      <c r="D13" s="56" t="s">
        <v>345</v>
      </c>
      <c r="E13" s="57" t="s">
        <v>185</v>
      </c>
      <c r="F13" s="57" t="s">
        <v>346</v>
      </c>
      <c r="G13" s="58" t="s">
        <v>347</v>
      </c>
      <c r="H13" s="59">
        <v>30.93</v>
      </c>
      <c r="I13" s="59">
        <v>30.77</v>
      </c>
      <c r="J13" s="59">
        <v>30.67</v>
      </c>
      <c r="K13" s="59">
        <v>30.42</v>
      </c>
      <c r="L13" s="59">
        <v>27.64</v>
      </c>
      <c r="M13" s="59">
        <v>28.35</v>
      </c>
      <c r="N13" s="48">
        <f t="shared" si="0"/>
        <v>30.93</v>
      </c>
      <c r="O13" s="51" t="s">
        <v>283</v>
      </c>
      <c r="P13" s="182">
        <v>499</v>
      </c>
      <c r="Q13" s="61" t="s">
        <v>348</v>
      </c>
    </row>
    <row r="14" spans="1:17" ht="19.5" customHeight="1">
      <c r="A14" s="53">
        <v>8</v>
      </c>
      <c r="B14" s="54" t="s">
        <v>200</v>
      </c>
      <c r="C14" s="55" t="s">
        <v>349</v>
      </c>
      <c r="D14" s="56" t="s">
        <v>350</v>
      </c>
      <c r="E14" s="57" t="s">
        <v>179</v>
      </c>
      <c r="F14" s="57" t="s">
        <v>263</v>
      </c>
      <c r="G14" s="58" t="s">
        <v>264</v>
      </c>
      <c r="H14" s="59" t="s">
        <v>351</v>
      </c>
      <c r="I14" s="59">
        <v>30.81</v>
      </c>
      <c r="J14" s="59">
        <v>29.17</v>
      </c>
      <c r="K14" s="59" t="s">
        <v>250</v>
      </c>
      <c r="L14" s="59">
        <v>26.09</v>
      </c>
      <c r="M14" s="59">
        <v>29.45</v>
      </c>
      <c r="N14" s="48">
        <f t="shared" si="0"/>
        <v>30.81</v>
      </c>
      <c r="O14" s="51" t="s">
        <v>283</v>
      </c>
      <c r="P14" s="182">
        <v>497</v>
      </c>
      <c r="Q14" s="61" t="s">
        <v>265</v>
      </c>
    </row>
    <row r="15" spans="1:17" ht="19.5" customHeight="1">
      <c r="A15" s="53">
        <v>9</v>
      </c>
      <c r="B15" s="54" t="s">
        <v>176</v>
      </c>
      <c r="C15" s="55" t="s">
        <v>352</v>
      </c>
      <c r="D15" s="56" t="s">
        <v>353</v>
      </c>
      <c r="E15" s="57" t="s">
        <v>179</v>
      </c>
      <c r="F15" s="57" t="s">
        <v>263</v>
      </c>
      <c r="G15" s="58" t="s">
        <v>264</v>
      </c>
      <c r="H15" s="59" t="s">
        <v>250</v>
      </c>
      <c r="I15" s="59">
        <v>29.17</v>
      </c>
      <c r="J15" s="59">
        <v>29.73</v>
      </c>
      <c r="K15" s="59"/>
      <c r="L15" s="59"/>
      <c r="M15" s="59"/>
      <c r="N15" s="48">
        <f t="shared" si="0"/>
        <v>29.73</v>
      </c>
      <c r="O15" s="51" t="s">
        <v>283</v>
      </c>
      <c r="P15" s="60"/>
      <c r="Q15" s="61" t="s">
        <v>265</v>
      </c>
    </row>
    <row r="16" spans="1:17" ht="19.5" customHeight="1">
      <c r="A16" s="53">
        <v>10</v>
      </c>
      <c r="B16" s="54" t="s">
        <v>354</v>
      </c>
      <c r="C16" s="55" t="s">
        <v>355</v>
      </c>
      <c r="D16" s="56" t="s">
        <v>356</v>
      </c>
      <c r="E16" s="57" t="s">
        <v>357</v>
      </c>
      <c r="F16" s="57" t="s">
        <v>358</v>
      </c>
      <c r="G16" s="58" t="s">
        <v>359</v>
      </c>
      <c r="H16" s="59">
        <v>27.62</v>
      </c>
      <c r="I16" s="59" t="s">
        <v>250</v>
      </c>
      <c r="J16" s="59" t="s">
        <v>250</v>
      </c>
      <c r="K16" s="59"/>
      <c r="L16" s="59"/>
      <c r="M16" s="59"/>
      <c r="N16" s="48">
        <f t="shared" si="0"/>
        <v>27.62</v>
      </c>
      <c r="O16" s="48"/>
      <c r="P16" s="60"/>
      <c r="Q16" s="61" t="s">
        <v>360</v>
      </c>
    </row>
    <row r="17" spans="1:17" ht="19.5" customHeight="1">
      <c r="A17" s="53">
        <v>11</v>
      </c>
      <c r="B17" s="54" t="s">
        <v>361</v>
      </c>
      <c r="C17" s="55" t="s">
        <v>362</v>
      </c>
      <c r="D17" s="56" t="s">
        <v>363</v>
      </c>
      <c r="E17" s="57" t="s">
        <v>364</v>
      </c>
      <c r="F17" s="57" t="s">
        <v>365</v>
      </c>
      <c r="G17" s="58"/>
      <c r="H17" s="59" t="s">
        <v>250</v>
      </c>
      <c r="I17" s="59" t="s">
        <v>250</v>
      </c>
      <c r="J17" s="59">
        <v>21.06</v>
      </c>
      <c r="K17" s="59"/>
      <c r="L17" s="59"/>
      <c r="M17" s="59"/>
      <c r="N17" s="48">
        <f t="shared" si="0"/>
        <v>21.06</v>
      </c>
      <c r="O17" s="48"/>
      <c r="P17" s="60"/>
      <c r="Q17" s="61" t="s">
        <v>366</v>
      </c>
    </row>
    <row r="18" spans="1:17" ht="19.5" customHeight="1">
      <c r="A18" s="53"/>
      <c r="B18" s="54" t="s">
        <v>367</v>
      </c>
      <c r="C18" s="55" t="s">
        <v>331</v>
      </c>
      <c r="D18" s="56" t="s">
        <v>368</v>
      </c>
      <c r="E18" s="57" t="s">
        <v>369</v>
      </c>
      <c r="F18" s="57" t="s">
        <v>370</v>
      </c>
      <c r="G18" s="58" t="s">
        <v>371</v>
      </c>
      <c r="H18" s="59" t="s">
        <v>250</v>
      </c>
      <c r="I18" s="59" t="s">
        <v>250</v>
      </c>
      <c r="J18" s="59" t="s">
        <v>250</v>
      </c>
      <c r="K18" s="59"/>
      <c r="L18" s="59"/>
      <c r="M18" s="59"/>
      <c r="N18" s="48" t="s">
        <v>372</v>
      </c>
      <c r="O18" s="48"/>
      <c r="P18" s="62"/>
      <c r="Q18" s="61" t="s">
        <v>373</v>
      </c>
    </row>
    <row r="19" spans="1:17" ht="19.5" customHeight="1">
      <c r="A19" s="53"/>
      <c r="B19" s="54" t="s">
        <v>367</v>
      </c>
      <c r="C19" s="55" t="s">
        <v>374</v>
      </c>
      <c r="D19" s="56" t="s">
        <v>375</v>
      </c>
      <c r="E19" s="57" t="s">
        <v>179</v>
      </c>
      <c r="F19" s="57" t="s">
        <v>263</v>
      </c>
      <c r="G19" s="58" t="s">
        <v>264</v>
      </c>
      <c r="H19" s="59"/>
      <c r="I19" s="59"/>
      <c r="J19" s="59"/>
      <c r="K19" s="59"/>
      <c r="L19" s="59"/>
      <c r="M19" s="59"/>
      <c r="N19" s="48" t="s">
        <v>288</v>
      </c>
      <c r="O19" s="48"/>
      <c r="P19" s="62"/>
      <c r="Q19" s="61" t="s">
        <v>265</v>
      </c>
    </row>
    <row r="20" spans="1:17" ht="19.5" customHeight="1">
      <c r="A20" s="53"/>
      <c r="B20" s="54" t="s">
        <v>376</v>
      </c>
      <c r="C20" s="55" t="s">
        <v>377</v>
      </c>
      <c r="D20" s="56" t="s">
        <v>378</v>
      </c>
      <c r="E20" s="57" t="s">
        <v>179</v>
      </c>
      <c r="F20" s="57" t="s">
        <v>321</v>
      </c>
      <c r="G20" s="58" t="s">
        <v>264</v>
      </c>
      <c r="H20" s="59"/>
      <c r="I20" s="59"/>
      <c r="J20" s="59"/>
      <c r="K20" s="59"/>
      <c r="L20" s="59"/>
      <c r="M20" s="59"/>
      <c r="N20" s="48" t="s">
        <v>288</v>
      </c>
      <c r="O20" s="48"/>
      <c r="P20" s="62"/>
      <c r="Q20" s="61" t="s">
        <v>322</v>
      </c>
    </row>
  </sheetData>
  <mergeCells count="1">
    <mergeCell ref="H5:M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27"/>
  <sheetViews>
    <sheetView showZeros="0" workbookViewId="0" topLeftCell="A1">
      <selection activeCell="A3" sqref="A3"/>
    </sheetView>
  </sheetViews>
  <sheetFormatPr defaultColWidth="9.140625" defaultRowHeight="12.75"/>
  <cols>
    <col min="1" max="1" width="5.00390625" style="1" customWidth="1"/>
    <col min="2" max="2" width="9.28125" style="1" customWidth="1"/>
    <col min="3" max="3" width="11.140625" style="1" customWidth="1"/>
    <col min="4" max="4" width="10.00390625" style="1" customWidth="1"/>
    <col min="5" max="5" width="8.00390625" style="1" customWidth="1"/>
    <col min="6" max="6" width="11.00390625" style="1" customWidth="1"/>
    <col min="7" max="7" width="13.7109375" style="1" customWidth="1"/>
    <col min="8" max="13" width="5.57421875" style="4" customWidth="1"/>
    <col min="14" max="15" width="5.57421875" style="28" customWidth="1"/>
    <col min="16" max="16" width="6.57421875" style="28" customWidth="1"/>
    <col min="17" max="17" width="18.71093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6"/>
      <c r="D2" s="2"/>
      <c r="E2" s="2"/>
      <c r="F2" s="2"/>
      <c r="H2" s="1"/>
      <c r="I2" s="1"/>
      <c r="J2" s="1"/>
      <c r="K2" s="1"/>
      <c r="L2" s="1"/>
      <c r="M2" s="1"/>
      <c r="N2" s="1"/>
      <c r="O2" s="1"/>
      <c r="P2" s="1"/>
    </row>
    <row r="3" spans="1:17" ht="16.5" customHeight="1">
      <c r="A3" s="17"/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9.5" thickBot="1">
      <c r="A4" s="4"/>
      <c r="B4" s="21" t="s">
        <v>242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216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s="40" customFormat="1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232</v>
      </c>
      <c r="Q6" s="39" t="s">
        <v>168</v>
      </c>
    </row>
    <row r="7" spans="1:17" s="40" customFormat="1" ht="19.5" customHeight="1">
      <c r="A7" s="41">
        <v>1</v>
      </c>
      <c r="B7" s="42" t="s">
        <v>244</v>
      </c>
      <c r="C7" s="43" t="s">
        <v>245</v>
      </c>
      <c r="D7" s="44" t="s">
        <v>246</v>
      </c>
      <c r="E7" s="45" t="s">
        <v>247</v>
      </c>
      <c r="F7" s="45" t="s">
        <v>248</v>
      </c>
      <c r="G7" s="46" t="s">
        <v>249</v>
      </c>
      <c r="H7" s="47" t="s">
        <v>250</v>
      </c>
      <c r="I7" s="47">
        <v>52.78</v>
      </c>
      <c r="J7" s="47" t="s">
        <v>250</v>
      </c>
      <c r="K7" s="47" t="s">
        <v>250</v>
      </c>
      <c r="L7" s="47">
        <v>52.7</v>
      </c>
      <c r="M7" s="47">
        <v>51.56</v>
      </c>
      <c r="N7" s="48">
        <f aca="true" t="shared" si="0" ref="N7:N14">MAX(H7:J7,K7:M7)</f>
        <v>52.78</v>
      </c>
      <c r="O7" s="48" t="s">
        <v>233</v>
      </c>
      <c r="P7" s="49">
        <v>914</v>
      </c>
      <c r="Q7" s="50" t="s">
        <v>251</v>
      </c>
    </row>
    <row r="8" spans="1:17" s="40" customFormat="1" ht="19.5" customHeight="1">
      <c r="A8" s="41">
        <v>2</v>
      </c>
      <c r="B8" s="42" t="s">
        <v>252</v>
      </c>
      <c r="C8" s="43" t="s">
        <v>253</v>
      </c>
      <c r="D8" s="44" t="s">
        <v>254</v>
      </c>
      <c r="E8" s="45" t="s">
        <v>179</v>
      </c>
      <c r="F8" s="45"/>
      <c r="G8" s="46" t="s">
        <v>255</v>
      </c>
      <c r="H8" s="47">
        <v>46.4</v>
      </c>
      <c r="I8" s="47">
        <v>45.32</v>
      </c>
      <c r="J8" s="47">
        <v>43.63</v>
      </c>
      <c r="K8" s="47">
        <v>46.62</v>
      </c>
      <c r="L8" s="47">
        <v>46.59</v>
      </c>
      <c r="M8" s="47">
        <v>49.3</v>
      </c>
      <c r="N8" s="48">
        <f t="shared" si="0"/>
        <v>49.3</v>
      </c>
      <c r="O8" s="48" t="s">
        <v>233</v>
      </c>
      <c r="P8" s="49">
        <v>848</v>
      </c>
      <c r="Q8" s="50" t="s">
        <v>256</v>
      </c>
    </row>
    <row r="9" spans="1:17" s="40" customFormat="1" ht="19.5" customHeight="1">
      <c r="A9" s="41">
        <v>3</v>
      </c>
      <c r="B9" s="42" t="s">
        <v>257</v>
      </c>
      <c r="C9" s="43" t="s">
        <v>258</v>
      </c>
      <c r="D9" s="44" t="s">
        <v>259</v>
      </c>
      <c r="E9" s="45" t="s">
        <v>179</v>
      </c>
      <c r="F9" s="45"/>
      <c r="G9" s="46" t="s">
        <v>255</v>
      </c>
      <c r="H9" s="47">
        <v>47.12</v>
      </c>
      <c r="I9" s="47">
        <v>42.33</v>
      </c>
      <c r="J9" s="47">
        <v>45.9</v>
      </c>
      <c r="K9" s="47">
        <v>45.88</v>
      </c>
      <c r="L9" s="47" t="s">
        <v>250</v>
      </c>
      <c r="M9" s="47">
        <v>47</v>
      </c>
      <c r="N9" s="48">
        <f t="shared" si="0"/>
        <v>47.12</v>
      </c>
      <c r="O9" s="48" t="s">
        <v>234</v>
      </c>
      <c r="P9" s="49">
        <v>807</v>
      </c>
      <c r="Q9" s="50" t="s">
        <v>256</v>
      </c>
    </row>
    <row r="10" spans="1:17" s="40" customFormat="1" ht="19.5" customHeight="1">
      <c r="A10" s="41">
        <v>4</v>
      </c>
      <c r="B10" s="42" t="s">
        <v>260</v>
      </c>
      <c r="C10" s="43" t="s">
        <v>261</v>
      </c>
      <c r="D10" s="44" t="s">
        <v>262</v>
      </c>
      <c r="E10" s="45" t="s">
        <v>179</v>
      </c>
      <c r="F10" s="45" t="s">
        <v>263</v>
      </c>
      <c r="G10" s="46" t="s">
        <v>264</v>
      </c>
      <c r="H10" s="47">
        <v>43.31</v>
      </c>
      <c r="I10" s="47">
        <v>45.39</v>
      </c>
      <c r="J10" s="47">
        <v>44.01</v>
      </c>
      <c r="K10" s="47">
        <v>46.17</v>
      </c>
      <c r="L10" s="47" t="s">
        <v>250</v>
      </c>
      <c r="M10" s="47" t="s">
        <v>250</v>
      </c>
      <c r="N10" s="48">
        <f t="shared" si="0"/>
        <v>46.17</v>
      </c>
      <c r="O10" s="48" t="s">
        <v>234</v>
      </c>
      <c r="P10" s="49">
        <v>789</v>
      </c>
      <c r="Q10" s="50" t="s">
        <v>265</v>
      </c>
    </row>
    <row r="11" spans="1:17" s="40" customFormat="1" ht="19.5" customHeight="1">
      <c r="A11" s="41">
        <v>5</v>
      </c>
      <c r="B11" s="42" t="s">
        <v>266</v>
      </c>
      <c r="C11" s="43" t="s">
        <v>267</v>
      </c>
      <c r="D11" s="44" t="s">
        <v>268</v>
      </c>
      <c r="E11" s="45" t="s">
        <v>192</v>
      </c>
      <c r="F11" s="45" t="s">
        <v>193</v>
      </c>
      <c r="G11" s="46"/>
      <c r="H11" s="47">
        <v>45.54</v>
      </c>
      <c r="I11" s="47">
        <v>45.74</v>
      </c>
      <c r="J11" s="47">
        <v>45.52</v>
      </c>
      <c r="K11" s="47">
        <v>46.14</v>
      </c>
      <c r="L11" s="47">
        <v>43.09</v>
      </c>
      <c r="M11" s="47">
        <v>45.82</v>
      </c>
      <c r="N11" s="48">
        <f t="shared" si="0"/>
        <v>46.14</v>
      </c>
      <c r="O11" s="48" t="s">
        <v>234</v>
      </c>
      <c r="P11" s="49">
        <v>789</v>
      </c>
      <c r="Q11" s="50" t="s">
        <v>269</v>
      </c>
    </row>
    <row r="12" spans="1:17" s="40" customFormat="1" ht="19.5" customHeight="1">
      <c r="A12" s="41">
        <v>6</v>
      </c>
      <c r="B12" s="42" t="s">
        <v>260</v>
      </c>
      <c r="C12" s="43" t="s">
        <v>270</v>
      </c>
      <c r="D12" s="44" t="s">
        <v>271</v>
      </c>
      <c r="E12" s="45" t="s">
        <v>179</v>
      </c>
      <c r="F12" s="45"/>
      <c r="G12" s="46" t="s">
        <v>272</v>
      </c>
      <c r="H12" s="47" t="s">
        <v>250</v>
      </c>
      <c r="I12" s="47" t="s">
        <v>250</v>
      </c>
      <c r="J12" s="47" t="s">
        <v>250</v>
      </c>
      <c r="K12" s="47">
        <v>43.65</v>
      </c>
      <c r="L12" s="47">
        <v>45.22</v>
      </c>
      <c r="M12" s="47">
        <v>44.12</v>
      </c>
      <c r="N12" s="48">
        <f t="shared" si="0"/>
        <v>45.22</v>
      </c>
      <c r="O12" s="48" t="s">
        <v>234</v>
      </c>
      <c r="P12" s="49">
        <v>772</v>
      </c>
      <c r="Q12" s="50" t="s">
        <v>273</v>
      </c>
    </row>
    <row r="13" spans="1:17" s="40" customFormat="1" ht="19.5" customHeight="1">
      <c r="A13" s="41">
        <v>7</v>
      </c>
      <c r="B13" s="42" t="s">
        <v>274</v>
      </c>
      <c r="C13" s="43" t="s">
        <v>275</v>
      </c>
      <c r="D13" s="44" t="s">
        <v>276</v>
      </c>
      <c r="E13" s="45" t="s">
        <v>277</v>
      </c>
      <c r="F13" s="45"/>
      <c r="G13" s="46" t="s">
        <v>278</v>
      </c>
      <c r="H13" s="47">
        <v>36.14</v>
      </c>
      <c r="I13" s="47">
        <v>34.04</v>
      </c>
      <c r="J13" s="47" t="s">
        <v>250</v>
      </c>
      <c r="K13" s="47" t="s">
        <v>250</v>
      </c>
      <c r="L13" s="47">
        <v>36.65</v>
      </c>
      <c r="M13" s="47">
        <v>38.7</v>
      </c>
      <c r="N13" s="48">
        <f t="shared" si="0"/>
        <v>38.7</v>
      </c>
      <c r="O13" s="48" t="s">
        <v>235</v>
      </c>
      <c r="P13" s="49">
        <v>650</v>
      </c>
      <c r="Q13" s="50" t="s">
        <v>279</v>
      </c>
    </row>
    <row r="14" spans="1:17" s="40" customFormat="1" ht="19.5" customHeight="1">
      <c r="A14" s="41">
        <v>8</v>
      </c>
      <c r="B14" s="42" t="s">
        <v>280</v>
      </c>
      <c r="C14" s="43" t="s">
        <v>281</v>
      </c>
      <c r="D14" s="44" t="s">
        <v>282</v>
      </c>
      <c r="E14" s="45" t="s">
        <v>185</v>
      </c>
      <c r="F14" s="45" t="s">
        <v>186</v>
      </c>
      <c r="G14" s="46" t="s">
        <v>187</v>
      </c>
      <c r="H14" s="47" t="s">
        <v>250</v>
      </c>
      <c r="I14" s="47" t="s">
        <v>250</v>
      </c>
      <c r="J14" s="47" t="s">
        <v>250</v>
      </c>
      <c r="K14" s="47">
        <v>31.64</v>
      </c>
      <c r="L14" s="47">
        <v>32.51</v>
      </c>
      <c r="M14" s="47">
        <v>32.38</v>
      </c>
      <c r="N14" s="48">
        <f t="shared" si="0"/>
        <v>32.51</v>
      </c>
      <c r="O14" s="48" t="s">
        <v>283</v>
      </c>
      <c r="P14" s="49">
        <v>534</v>
      </c>
      <c r="Q14" s="50" t="s">
        <v>284</v>
      </c>
    </row>
    <row r="15" spans="1:17" s="40" customFormat="1" ht="19.5" customHeight="1">
      <c r="A15" s="41"/>
      <c r="B15" s="42" t="s">
        <v>285</v>
      </c>
      <c r="C15" s="43" t="s">
        <v>286</v>
      </c>
      <c r="D15" s="44" t="s">
        <v>287</v>
      </c>
      <c r="E15" s="45" t="s">
        <v>179</v>
      </c>
      <c r="F15" s="45"/>
      <c r="G15" s="46" t="s">
        <v>255</v>
      </c>
      <c r="H15" s="47"/>
      <c r="I15" s="47"/>
      <c r="J15" s="47"/>
      <c r="K15" s="47"/>
      <c r="L15" s="47"/>
      <c r="M15" s="47"/>
      <c r="N15" s="48" t="s">
        <v>288</v>
      </c>
      <c r="O15" s="48"/>
      <c r="P15" s="49"/>
      <c r="Q15" s="50" t="s">
        <v>256</v>
      </c>
    </row>
    <row r="16" spans="1:17" s="40" customFormat="1" ht="19.5" customHeight="1">
      <c r="A16" s="41"/>
      <c r="B16" s="42" t="s">
        <v>289</v>
      </c>
      <c r="C16" s="43" t="s">
        <v>258</v>
      </c>
      <c r="D16" s="44" t="s">
        <v>290</v>
      </c>
      <c r="E16" s="45" t="s">
        <v>179</v>
      </c>
      <c r="F16" s="45"/>
      <c r="G16" s="46" t="s">
        <v>272</v>
      </c>
      <c r="H16" s="47"/>
      <c r="I16" s="47"/>
      <c r="J16" s="47"/>
      <c r="K16" s="47"/>
      <c r="L16" s="47"/>
      <c r="M16" s="47"/>
      <c r="N16" s="48" t="s">
        <v>288</v>
      </c>
      <c r="O16" s="48"/>
      <c r="P16" s="49"/>
      <c r="Q16" s="50" t="s">
        <v>291</v>
      </c>
    </row>
    <row r="17" ht="12.75">
      <c r="Q17" s="4"/>
    </row>
    <row r="18" spans="3:17" ht="19.5" thickBot="1">
      <c r="C18" s="21" t="s">
        <v>292</v>
      </c>
      <c r="Q18" s="4"/>
    </row>
    <row r="19" spans="8:13" ht="13.5" thickBot="1">
      <c r="H19" s="248" t="s">
        <v>243</v>
      </c>
      <c r="I19" s="249"/>
      <c r="J19" s="249"/>
      <c r="K19" s="249"/>
      <c r="L19" s="249"/>
      <c r="M19" s="250"/>
    </row>
    <row r="20" spans="1:17" s="40" customFormat="1" ht="26.25" customHeight="1" thickBot="1">
      <c r="A20" s="29" t="s">
        <v>163</v>
      </c>
      <c r="B20" s="30" t="s">
        <v>164</v>
      </c>
      <c r="C20" s="31" t="s">
        <v>165</v>
      </c>
      <c r="D20" s="32" t="s">
        <v>166</v>
      </c>
      <c r="E20" s="33" t="s">
        <v>169</v>
      </c>
      <c r="F20" s="33" t="s">
        <v>175</v>
      </c>
      <c r="G20" s="33" t="s">
        <v>174</v>
      </c>
      <c r="H20" s="34">
        <v>1</v>
      </c>
      <c r="I20" s="35">
        <v>2</v>
      </c>
      <c r="J20" s="35">
        <v>3</v>
      </c>
      <c r="K20" s="35">
        <v>4</v>
      </c>
      <c r="L20" s="35">
        <v>5</v>
      </c>
      <c r="M20" s="36">
        <v>6</v>
      </c>
      <c r="N20" s="29" t="s">
        <v>167</v>
      </c>
      <c r="O20" s="37" t="s">
        <v>231</v>
      </c>
      <c r="P20" s="38"/>
      <c r="Q20" s="39" t="s">
        <v>168</v>
      </c>
    </row>
    <row r="21" spans="1:17" s="40" customFormat="1" ht="19.5" customHeight="1">
      <c r="A21" s="41">
        <v>1</v>
      </c>
      <c r="B21" s="42" t="s">
        <v>293</v>
      </c>
      <c r="C21" s="43" t="s">
        <v>294</v>
      </c>
      <c r="D21" s="44" t="s">
        <v>295</v>
      </c>
      <c r="E21" s="45" t="s">
        <v>179</v>
      </c>
      <c r="F21" s="45"/>
      <c r="G21" s="46" t="s">
        <v>272</v>
      </c>
      <c r="H21" s="51">
        <v>48.9</v>
      </c>
      <c r="I21" s="51">
        <v>48.36</v>
      </c>
      <c r="J21" s="51">
        <v>46.98</v>
      </c>
      <c r="K21" s="51"/>
      <c r="L21" s="51"/>
      <c r="M21" s="51"/>
      <c r="N21" s="48">
        <f>MAX(H21:J21,K21:M21)</f>
        <v>48.9</v>
      </c>
      <c r="O21" s="48" t="s">
        <v>234</v>
      </c>
      <c r="P21" s="48"/>
      <c r="Q21" s="50" t="s">
        <v>296</v>
      </c>
    </row>
    <row r="22" spans="1:17" s="40" customFormat="1" ht="19.5" customHeight="1">
      <c r="A22" s="41">
        <v>2</v>
      </c>
      <c r="B22" s="42" t="s">
        <v>297</v>
      </c>
      <c r="C22" s="43" t="s">
        <v>298</v>
      </c>
      <c r="D22" s="44" t="s">
        <v>299</v>
      </c>
      <c r="E22" s="45" t="s">
        <v>179</v>
      </c>
      <c r="F22" s="45"/>
      <c r="G22" s="46" t="s">
        <v>272</v>
      </c>
      <c r="H22" s="51">
        <v>45.05</v>
      </c>
      <c r="I22" s="51">
        <v>47.64</v>
      </c>
      <c r="J22" s="51" t="s">
        <v>250</v>
      </c>
      <c r="K22" s="51"/>
      <c r="L22" s="51"/>
      <c r="M22" s="51"/>
      <c r="N22" s="48">
        <f>MAX(H22:J22,K22:M22)</f>
        <v>47.64</v>
      </c>
      <c r="O22" s="48" t="s">
        <v>234</v>
      </c>
      <c r="P22" s="48"/>
      <c r="Q22" s="50" t="s">
        <v>296</v>
      </c>
    </row>
    <row r="23" spans="1:17" s="40" customFormat="1" ht="19.5" customHeight="1">
      <c r="A23" s="41">
        <v>3</v>
      </c>
      <c r="B23" s="42" t="s">
        <v>300</v>
      </c>
      <c r="C23" s="43" t="s">
        <v>301</v>
      </c>
      <c r="D23" s="44" t="s">
        <v>302</v>
      </c>
      <c r="E23" s="45" t="s">
        <v>179</v>
      </c>
      <c r="F23" s="45"/>
      <c r="G23" s="46" t="s">
        <v>272</v>
      </c>
      <c r="H23" s="51" t="s">
        <v>250</v>
      </c>
      <c r="I23" s="51">
        <v>40.04</v>
      </c>
      <c r="J23" s="51" t="s">
        <v>250</v>
      </c>
      <c r="K23" s="51"/>
      <c r="L23" s="51"/>
      <c r="M23" s="51"/>
      <c r="N23" s="48">
        <f>MAX(H23:J23,K23:M23)</f>
        <v>40.04</v>
      </c>
      <c r="O23" s="48" t="s">
        <v>235</v>
      </c>
      <c r="P23" s="48"/>
      <c r="Q23" s="50" t="s">
        <v>296</v>
      </c>
    </row>
    <row r="24" spans="1:17" s="40" customFormat="1" ht="19.5" customHeight="1">
      <c r="A24" s="41">
        <v>4</v>
      </c>
      <c r="B24" s="42" t="s">
        <v>303</v>
      </c>
      <c r="C24" s="43" t="s">
        <v>304</v>
      </c>
      <c r="D24" s="44" t="s">
        <v>305</v>
      </c>
      <c r="E24" s="45" t="s">
        <v>179</v>
      </c>
      <c r="F24" s="45"/>
      <c r="G24" s="46" t="s">
        <v>272</v>
      </c>
      <c r="H24" s="51" t="s">
        <v>250</v>
      </c>
      <c r="I24" s="51">
        <v>37.22</v>
      </c>
      <c r="J24" s="51">
        <v>39.9</v>
      </c>
      <c r="K24" s="51"/>
      <c r="L24" s="51"/>
      <c r="M24" s="51"/>
      <c r="N24" s="48">
        <f>MAX(H24:J24,K24:M24)</f>
        <v>39.9</v>
      </c>
      <c r="O24" s="48" t="s">
        <v>235</v>
      </c>
      <c r="P24" s="48"/>
      <c r="Q24" s="50" t="s">
        <v>296</v>
      </c>
    </row>
    <row r="25" spans="1:17" s="40" customFormat="1" ht="19.5" customHeight="1">
      <c r="A25" s="41"/>
      <c r="B25" s="42" t="s">
        <v>306</v>
      </c>
      <c r="C25" s="43" t="s">
        <v>307</v>
      </c>
      <c r="D25" s="44" t="s">
        <v>308</v>
      </c>
      <c r="E25" s="45" t="s">
        <v>179</v>
      </c>
      <c r="F25" s="45"/>
      <c r="G25" s="46" t="s">
        <v>255</v>
      </c>
      <c r="H25" s="47"/>
      <c r="I25" s="47"/>
      <c r="J25" s="47"/>
      <c r="K25" s="47"/>
      <c r="L25" s="47"/>
      <c r="M25" s="47"/>
      <c r="N25" s="48" t="s">
        <v>288</v>
      </c>
      <c r="O25" s="48"/>
      <c r="P25" s="48"/>
      <c r="Q25" s="50" t="s">
        <v>256</v>
      </c>
    </row>
    <row r="26" spans="1:17" s="40" customFormat="1" ht="22.5" customHeight="1">
      <c r="A26" s="41"/>
      <c r="B26" s="42" t="s">
        <v>309</v>
      </c>
      <c r="C26" s="43" t="s">
        <v>310</v>
      </c>
      <c r="D26" s="44" t="s">
        <v>311</v>
      </c>
      <c r="E26" s="45" t="s">
        <v>179</v>
      </c>
      <c r="F26" s="45"/>
      <c r="G26" s="46" t="s">
        <v>272</v>
      </c>
      <c r="H26" s="51"/>
      <c r="I26" s="51"/>
      <c r="J26" s="51"/>
      <c r="K26" s="51"/>
      <c r="L26" s="51"/>
      <c r="M26" s="51"/>
      <c r="N26" s="48" t="s">
        <v>288</v>
      </c>
      <c r="O26" s="48"/>
      <c r="P26" s="48"/>
      <c r="Q26" s="52" t="s">
        <v>312</v>
      </c>
    </row>
    <row r="27" ht="12.75">
      <c r="Q27" s="4"/>
    </row>
  </sheetData>
  <mergeCells count="2">
    <mergeCell ref="H5:M5"/>
    <mergeCell ref="H19:M19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H14"/>
  <sheetViews>
    <sheetView showZeros="0" workbookViewId="0" topLeftCell="A1">
      <selection activeCell="A3" sqref="A3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11.8515625" style="1" customWidth="1"/>
    <col min="4" max="4" width="9.140625" style="1" customWidth="1"/>
    <col min="5" max="5" width="8.00390625" style="1" customWidth="1"/>
    <col min="6" max="6" width="9.7109375" style="1" customWidth="1"/>
    <col min="7" max="7" width="13.7109375" style="1" customWidth="1"/>
    <col min="8" max="13" width="5.57421875" style="4" customWidth="1"/>
    <col min="14" max="14" width="5.57421875" style="28" customWidth="1"/>
    <col min="15" max="15" width="5.28125" style="28" customWidth="1"/>
    <col min="16" max="16" width="5.57421875" style="28" customWidth="1"/>
    <col min="17" max="17" width="18.2812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6"/>
      <c r="D2" s="2"/>
      <c r="E2" s="2"/>
      <c r="F2" s="2"/>
      <c r="H2" s="1"/>
      <c r="I2" s="1"/>
      <c r="J2" s="1"/>
      <c r="K2" s="1"/>
      <c r="L2" s="1"/>
      <c r="M2" s="1"/>
      <c r="N2" s="1"/>
      <c r="O2" s="1"/>
      <c r="P2" s="1"/>
    </row>
    <row r="3" spans="1:17" ht="16.5" customHeight="1">
      <c r="A3" s="17"/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9.5" thickBot="1">
      <c r="A4" s="4"/>
      <c r="B4" s="21" t="s">
        <v>1807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1785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s="40" customFormat="1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163</v>
      </c>
      <c r="Q6" s="39" t="s">
        <v>168</v>
      </c>
    </row>
    <row r="7" spans="1:17" ht="19.5" customHeight="1">
      <c r="A7" s="53">
        <v>1</v>
      </c>
      <c r="B7" s="54" t="s">
        <v>205</v>
      </c>
      <c r="C7" s="55" t="s">
        <v>1808</v>
      </c>
      <c r="D7" s="56" t="s">
        <v>1809</v>
      </c>
      <c r="E7" s="57" t="s">
        <v>192</v>
      </c>
      <c r="F7" s="57" t="s">
        <v>193</v>
      </c>
      <c r="G7" s="58"/>
      <c r="H7" s="59" t="s">
        <v>250</v>
      </c>
      <c r="I7" s="59" t="s">
        <v>250</v>
      </c>
      <c r="J7" s="59">
        <v>53.68</v>
      </c>
      <c r="K7" s="59" t="s">
        <v>250</v>
      </c>
      <c r="L7" s="59">
        <v>54.43</v>
      </c>
      <c r="M7" s="59" t="s">
        <v>250</v>
      </c>
      <c r="N7" s="48">
        <f aca="true" t="shared" si="0" ref="N7:N12">MAX(H7:J7,K7:M7)</f>
        <v>54.43</v>
      </c>
      <c r="O7" s="181" t="s">
        <v>317</v>
      </c>
      <c r="P7" s="182">
        <v>944</v>
      </c>
      <c r="Q7" s="61" t="s">
        <v>1810</v>
      </c>
    </row>
    <row r="8" spans="1:17" ht="19.5" customHeight="1">
      <c r="A8" s="53">
        <v>2</v>
      </c>
      <c r="B8" s="54" t="s">
        <v>343</v>
      </c>
      <c r="C8" s="55" t="s">
        <v>1811</v>
      </c>
      <c r="D8" s="56" t="s">
        <v>1812</v>
      </c>
      <c r="E8" s="57" t="s">
        <v>192</v>
      </c>
      <c r="F8" s="57" t="s">
        <v>387</v>
      </c>
      <c r="G8" s="58"/>
      <c r="H8" s="59">
        <v>40.89</v>
      </c>
      <c r="I8" s="59">
        <v>38.08</v>
      </c>
      <c r="J8" s="59" t="s">
        <v>250</v>
      </c>
      <c r="K8" s="59">
        <v>44.39</v>
      </c>
      <c r="L8" s="59">
        <v>44.42</v>
      </c>
      <c r="M8" s="59" t="s">
        <v>250</v>
      </c>
      <c r="N8" s="48">
        <f t="shared" si="0"/>
        <v>44.42</v>
      </c>
      <c r="O8" s="181" t="s">
        <v>234</v>
      </c>
      <c r="P8" s="182" t="s">
        <v>388</v>
      </c>
      <c r="Q8" s="61" t="s">
        <v>1813</v>
      </c>
    </row>
    <row r="9" spans="1:17" ht="19.5" customHeight="1">
      <c r="A9" s="53">
        <v>3</v>
      </c>
      <c r="B9" s="54" t="s">
        <v>183</v>
      </c>
      <c r="C9" s="55" t="s">
        <v>1814</v>
      </c>
      <c r="D9" s="56" t="s">
        <v>1815</v>
      </c>
      <c r="E9" s="57" t="s">
        <v>192</v>
      </c>
      <c r="F9" s="57" t="s">
        <v>387</v>
      </c>
      <c r="G9" s="58"/>
      <c r="H9" s="59">
        <v>35.69</v>
      </c>
      <c r="I9" s="59">
        <v>37.47</v>
      </c>
      <c r="J9" s="59">
        <v>38.02</v>
      </c>
      <c r="K9" s="59" t="s">
        <v>250</v>
      </c>
      <c r="L9" s="59">
        <v>36.79</v>
      </c>
      <c r="M9" s="59">
        <v>35.2</v>
      </c>
      <c r="N9" s="48">
        <f t="shared" si="0"/>
        <v>38.02</v>
      </c>
      <c r="O9" s="181" t="s">
        <v>235</v>
      </c>
      <c r="P9" s="182" t="s">
        <v>388</v>
      </c>
      <c r="Q9" s="61" t="s">
        <v>1816</v>
      </c>
    </row>
    <row r="10" spans="1:17" ht="19.5" customHeight="1">
      <c r="A10" s="53">
        <v>4</v>
      </c>
      <c r="B10" s="54" t="s">
        <v>183</v>
      </c>
      <c r="C10" s="55" t="s">
        <v>1817</v>
      </c>
      <c r="D10" s="56" t="s">
        <v>1818</v>
      </c>
      <c r="E10" s="57" t="s">
        <v>339</v>
      </c>
      <c r="F10" s="183" t="s">
        <v>340</v>
      </c>
      <c r="G10" s="58" t="s">
        <v>341</v>
      </c>
      <c r="H10" s="59">
        <v>37.35</v>
      </c>
      <c r="I10" s="59">
        <v>36.04</v>
      </c>
      <c r="J10" s="59">
        <v>35.42</v>
      </c>
      <c r="K10" s="59">
        <v>37.57</v>
      </c>
      <c r="L10" s="59">
        <v>32.24</v>
      </c>
      <c r="M10" s="59">
        <v>33.24</v>
      </c>
      <c r="N10" s="48">
        <f t="shared" si="0"/>
        <v>37.57</v>
      </c>
      <c r="O10" s="181" t="s">
        <v>235</v>
      </c>
      <c r="P10" s="182">
        <v>629</v>
      </c>
      <c r="Q10" s="61" t="s">
        <v>342</v>
      </c>
    </row>
    <row r="11" spans="1:17" ht="19.5" customHeight="1">
      <c r="A11" s="53">
        <v>5</v>
      </c>
      <c r="B11" s="54" t="s">
        <v>367</v>
      </c>
      <c r="C11" s="55" t="s">
        <v>1819</v>
      </c>
      <c r="D11" s="56" t="s">
        <v>1820</v>
      </c>
      <c r="E11" s="57" t="s">
        <v>192</v>
      </c>
      <c r="F11" s="57" t="s">
        <v>387</v>
      </c>
      <c r="G11" s="58"/>
      <c r="H11" s="59">
        <v>33.65</v>
      </c>
      <c r="I11" s="59" t="s">
        <v>250</v>
      </c>
      <c r="J11" s="59" t="s">
        <v>250</v>
      </c>
      <c r="K11" s="59" t="s">
        <v>250</v>
      </c>
      <c r="L11" s="59" t="s">
        <v>250</v>
      </c>
      <c r="M11" s="59">
        <v>36.86</v>
      </c>
      <c r="N11" s="48">
        <f t="shared" si="0"/>
        <v>36.86</v>
      </c>
      <c r="O11" s="181" t="s">
        <v>235</v>
      </c>
      <c r="P11" s="62" t="s">
        <v>388</v>
      </c>
      <c r="Q11" s="61" t="s">
        <v>1816</v>
      </c>
    </row>
    <row r="12" spans="1:17" ht="19.5" customHeight="1">
      <c r="A12" s="53">
        <v>6</v>
      </c>
      <c r="B12" s="54" t="s">
        <v>1821</v>
      </c>
      <c r="C12" s="55" t="s">
        <v>1822</v>
      </c>
      <c r="D12" s="56" t="s">
        <v>1823</v>
      </c>
      <c r="E12" s="57" t="s">
        <v>179</v>
      </c>
      <c r="F12" s="57"/>
      <c r="G12" s="58" t="s">
        <v>432</v>
      </c>
      <c r="H12" s="59">
        <v>26.85</v>
      </c>
      <c r="I12" s="59">
        <v>27.99</v>
      </c>
      <c r="J12" s="59">
        <v>25.93</v>
      </c>
      <c r="K12" s="59" t="s">
        <v>250</v>
      </c>
      <c r="L12" s="59" t="s">
        <v>250</v>
      </c>
      <c r="M12" s="59" t="s">
        <v>250</v>
      </c>
      <c r="N12" s="48">
        <f t="shared" si="0"/>
        <v>27.99</v>
      </c>
      <c r="O12" s="181" t="s">
        <v>283</v>
      </c>
      <c r="P12" s="182">
        <v>451</v>
      </c>
      <c r="Q12" s="61" t="s">
        <v>1824</v>
      </c>
    </row>
    <row r="13" spans="1:17" ht="19.5" customHeight="1">
      <c r="A13" s="53"/>
      <c r="B13" s="54" t="s">
        <v>343</v>
      </c>
      <c r="C13" s="55" t="s">
        <v>1825</v>
      </c>
      <c r="D13" s="56" t="s">
        <v>1826</v>
      </c>
      <c r="E13" s="57" t="s">
        <v>192</v>
      </c>
      <c r="F13" s="57" t="s">
        <v>387</v>
      </c>
      <c r="G13" s="58"/>
      <c r="H13" s="59"/>
      <c r="I13" s="59"/>
      <c r="J13" s="59"/>
      <c r="K13" s="59"/>
      <c r="L13" s="59"/>
      <c r="M13" s="59"/>
      <c r="N13" s="48" t="s">
        <v>288</v>
      </c>
      <c r="O13" s="48"/>
      <c r="P13" s="62" t="s">
        <v>388</v>
      </c>
      <c r="Q13" s="61" t="s">
        <v>1816</v>
      </c>
    </row>
    <row r="14" spans="1:17" ht="19.5" customHeight="1">
      <c r="A14" s="53"/>
      <c r="B14" s="54" t="s">
        <v>521</v>
      </c>
      <c r="C14" s="55" t="s">
        <v>1827</v>
      </c>
      <c r="D14" s="56" t="s">
        <v>1828</v>
      </c>
      <c r="E14" s="57" t="s">
        <v>500</v>
      </c>
      <c r="F14" s="57" t="s">
        <v>501</v>
      </c>
      <c r="G14" s="58" t="s">
        <v>1829</v>
      </c>
      <c r="H14" s="59"/>
      <c r="I14" s="59"/>
      <c r="J14" s="59"/>
      <c r="K14" s="59"/>
      <c r="L14" s="59"/>
      <c r="M14" s="59"/>
      <c r="N14" s="48" t="s">
        <v>288</v>
      </c>
      <c r="O14" s="48"/>
      <c r="P14" s="62"/>
      <c r="Q14" s="61" t="s">
        <v>1830</v>
      </c>
    </row>
  </sheetData>
  <mergeCells count="1">
    <mergeCell ref="H5:M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17"/>
  <sheetViews>
    <sheetView showZeros="0" workbookViewId="0" topLeftCell="A1">
      <selection activeCell="A3" sqref="A3"/>
    </sheetView>
  </sheetViews>
  <sheetFormatPr defaultColWidth="9.140625" defaultRowHeight="12.75"/>
  <cols>
    <col min="1" max="1" width="4.28125" style="1" customWidth="1"/>
    <col min="2" max="2" width="8.28125" style="1" customWidth="1"/>
    <col min="3" max="3" width="10.8515625" style="1" customWidth="1"/>
    <col min="4" max="4" width="9.140625" style="1" customWidth="1"/>
    <col min="5" max="5" width="7.7109375" style="1" customWidth="1"/>
    <col min="6" max="7" width="9.8515625" style="1" customWidth="1"/>
    <col min="8" max="13" width="5.57421875" style="4" customWidth="1"/>
    <col min="14" max="14" width="5.28125" style="28" customWidth="1"/>
    <col min="15" max="15" width="4.7109375" style="28" customWidth="1"/>
    <col min="16" max="16" width="5.57421875" style="28" customWidth="1"/>
    <col min="17" max="17" width="15.574218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6"/>
      <c r="D2" s="2"/>
      <c r="E2" s="2"/>
      <c r="F2" s="2"/>
      <c r="H2" s="1"/>
      <c r="I2" s="1"/>
      <c r="J2" s="1"/>
      <c r="K2" s="1"/>
      <c r="L2" s="1"/>
      <c r="M2" s="1"/>
      <c r="N2" s="1"/>
      <c r="O2" s="1"/>
      <c r="P2" s="1"/>
    </row>
    <row r="3" spans="1:17" ht="16.5" customHeight="1">
      <c r="A3" s="17"/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9.5" thickBot="1">
      <c r="A4" s="4"/>
      <c r="B4" s="21" t="s">
        <v>2185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1785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s="40" customFormat="1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232</v>
      </c>
      <c r="Q6" s="39" t="s">
        <v>168</v>
      </c>
    </row>
    <row r="7" spans="1:17" ht="19.5" customHeight="1">
      <c r="A7" s="53">
        <v>1</v>
      </c>
      <c r="B7" s="54" t="s">
        <v>1693</v>
      </c>
      <c r="C7" s="55" t="s">
        <v>2186</v>
      </c>
      <c r="D7" s="56" t="s">
        <v>2187</v>
      </c>
      <c r="E7" s="57" t="s">
        <v>339</v>
      </c>
      <c r="F7" s="183" t="s">
        <v>340</v>
      </c>
      <c r="G7" s="58" t="s">
        <v>359</v>
      </c>
      <c r="H7" s="59">
        <v>56.88</v>
      </c>
      <c r="I7" s="59" t="s">
        <v>250</v>
      </c>
      <c r="J7" s="59">
        <v>63.16</v>
      </c>
      <c r="K7" s="59">
        <v>71.06</v>
      </c>
      <c r="L7" s="59">
        <v>71.52</v>
      </c>
      <c r="M7" s="59">
        <v>70.27</v>
      </c>
      <c r="N7" s="48">
        <f aca="true" t="shared" si="0" ref="N7:N14">MAX(H7:J7,K7:M7)</f>
        <v>71.52</v>
      </c>
      <c r="O7" s="51" t="s">
        <v>317</v>
      </c>
      <c r="P7" s="182">
        <v>954</v>
      </c>
      <c r="Q7" s="61" t="s">
        <v>342</v>
      </c>
    </row>
    <row r="8" spans="1:17" ht="19.5" customHeight="1">
      <c r="A8" s="53">
        <v>2</v>
      </c>
      <c r="B8" s="54" t="s">
        <v>846</v>
      </c>
      <c r="C8" s="55" t="s">
        <v>2188</v>
      </c>
      <c r="D8" s="56" t="s">
        <v>2189</v>
      </c>
      <c r="E8" s="57" t="s">
        <v>192</v>
      </c>
      <c r="F8" s="57" t="s">
        <v>193</v>
      </c>
      <c r="G8" s="58"/>
      <c r="H8" s="59">
        <v>68.97</v>
      </c>
      <c r="I8" s="59" t="s">
        <v>250</v>
      </c>
      <c r="J8" s="59">
        <v>67.15</v>
      </c>
      <c r="K8" s="59" t="s">
        <v>250</v>
      </c>
      <c r="L8" s="59">
        <v>63.61</v>
      </c>
      <c r="M8" s="59" t="s">
        <v>250</v>
      </c>
      <c r="N8" s="48">
        <f t="shared" si="0"/>
        <v>68.97</v>
      </c>
      <c r="O8" s="51" t="s">
        <v>233</v>
      </c>
      <c r="P8" s="182">
        <v>917</v>
      </c>
      <c r="Q8" s="61" t="s">
        <v>1810</v>
      </c>
    </row>
    <row r="9" spans="1:17" ht="19.5" customHeight="1">
      <c r="A9" s="53">
        <v>3</v>
      </c>
      <c r="B9" s="54" t="s">
        <v>1402</v>
      </c>
      <c r="C9" s="55" t="s">
        <v>2190</v>
      </c>
      <c r="D9" s="56" t="s">
        <v>2191</v>
      </c>
      <c r="E9" s="57" t="s">
        <v>192</v>
      </c>
      <c r="F9" s="57" t="s">
        <v>387</v>
      </c>
      <c r="G9" s="58"/>
      <c r="H9" s="59">
        <v>64.33</v>
      </c>
      <c r="I9" s="59" t="s">
        <v>250</v>
      </c>
      <c r="J9" s="59">
        <v>66.62</v>
      </c>
      <c r="K9" s="59" t="s">
        <v>250</v>
      </c>
      <c r="L9" s="59">
        <v>64.64</v>
      </c>
      <c r="M9" s="59">
        <v>66.54</v>
      </c>
      <c r="N9" s="48">
        <f t="shared" si="0"/>
        <v>66.62</v>
      </c>
      <c r="O9" s="51" t="s">
        <v>233</v>
      </c>
      <c r="P9" s="182">
        <v>883</v>
      </c>
      <c r="Q9" s="185" t="s">
        <v>2192</v>
      </c>
    </row>
    <row r="10" spans="1:17" ht="19.5" customHeight="1">
      <c r="A10" s="53">
        <v>4</v>
      </c>
      <c r="B10" s="54" t="s">
        <v>823</v>
      </c>
      <c r="C10" s="55" t="s">
        <v>2193</v>
      </c>
      <c r="D10" s="56" t="s">
        <v>2194</v>
      </c>
      <c r="E10" s="57" t="s">
        <v>277</v>
      </c>
      <c r="F10" s="57"/>
      <c r="G10" s="58" t="s">
        <v>278</v>
      </c>
      <c r="H10" s="59">
        <v>49.3</v>
      </c>
      <c r="I10" s="59">
        <v>53.81</v>
      </c>
      <c r="J10" s="59">
        <v>56.67</v>
      </c>
      <c r="K10" s="59" t="s">
        <v>250</v>
      </c>
      <c r="L10" s="59">
        <v>55.46</v>
      </c>
      <c r="M10" s="59">
        <v>55.5</v>
      </c>
      <c r="N10" s="48">
        <f t="shared" si="0"/>
        <v>56.67</v>
      </c>
      <c r="O10" s="51" t="s">
        <v>235</v>
      </c>
      <c r="P10" s="182">
        <v>739</v>
      </c>
      <c r="Q10" s="61" t="s">
        <v>279</v>
      </c>
    </row>
    <row r="11" spans="1:17" ht="19.5" customHeight="1">
      <c r="A11" s="53">
        <v>5</v>
      </c>
      <c r="B11" s="54" t="s">
        <v>408</v>
      </c>
      <c r="C11" s="55" t="s">
        <v>2195</v>
      </c>
      <c r="D11" s="56" t="s">
        <v>2196</v>
      </c>
      <c r="E11" s="57" t="s">
        <v>277</v>
      </c>
      <c r="F11" s="57"/>
      <c r="G11" s="58" t="s">
        <v>278</v>
      </c>
      <c r="H11" s="59">
        <v>52.92</v>
      </c>
      <c r="I11" s="59">
        <v>50.49</v>
      </c>
      <c r="J11" s="59" t="s">
        <v>402</v>
      </c>
      <c r="K11" s="59" t="s">
        <v>402</v>
      </c>
      <c r="L11" s="59">
        <v>54.77</v>
      </c>
      <c r="M11" s="59" t="s">
        <v>402</v>
      </c>
      <c r="N11" s="48">
        <f t="shared" si="0"/>
        <v>54.77</v>
      </c>
      <c r="O11" s="51" t="s">
        <v>235</v>
      </c>
      <c r="P11" s="182">
        <v>712</v>
      </c>
      <c r="Q11" s="61" t="s">
        <v>279</v>
      </c>
    </row>
    <row r="12" spans="1:17" ht="19.5" customHeight="1">
      <c r="A12" s="53">
        <v>6</v>
      </c>
      <c r="B12" s="54" t="s">
        <v>467</v>
      </c>
      <c r="C12" s="55" t="s">
        <v>2197</v>
      </c>
      <c r="D12" s="56" t="s">
        <v>2198</v>
      </c>
      <c r="E12" s="57" t="s">
        <v>192</v>
      </c>
      <c r="F12" s="57" t="s">
        <v>387</v>
      </c>
      <c r="G12" s="58"/>
      <c r="H12" s="59" t="s">
        <v>250</v>
      </c>
      <c r="I12" s="59">
        <v>53.23</v>
      </c>
      <c r="J12" s="59" t="s">
        <v>250</v>
      </c>
      <c r="K12" s="59" t="s">
        <v>250</v>
      </c>
      <c r="L12" s="59" t="s">
        <v>250</v>
      </c>
      <c r="M12" s="59" t="s">
        <v>250</v>
      </c>
      <c r="N12" s="48">
        <f t="shared" si="0"/>
        <v>53.23</v>
      </c>
      <c r="O12" s="51" t="s">
        <v>235</v>
      </c>
      <c r="P12" s="62" t="s">
        <v>388</v>
      </c>
      <c r="Q12" s="61" t="s">
        <v>1816</v>
      </c>
    </row>
    <row r="13" spans="1:17" ht="19.5" customHeight="1">
      <c r="A13" s="53">
        <v>7</v>
      </c>
      <c r="B13" s="54" t="s">
        <v>452</v>
      </c>
      <c r="C13" s="55" t="s">
        <v>2199</v>
      </c>
      <c r="D13" s="56" t="s">
        <v>2200</v>
      </c>
      <c r="E13" s="57" t="s">
        <v>192</v>
      </c>
      <c r="F13" s="57" t="s">
        <v>387</v>
      </c>
      <c r="G13" s="58"/>
      <c r="H13" s="59">
        <v>49.5</v>
      </c>
      <c r="I13" s="59">
        <v>47.03</v>
      </c>
      <c r="J13" s="59">
        <v>47.09</v>
      </c>
      <c r="K13" s="59" t="s">
        <v>250</v>
      </c>
      <c r="L13" s="59">
        <v>46.99</v>
      </c>
      <c r="M13" s="59" t="s">
        <v>250</v>
      </c>
      <c r="N13" s="48">
        <f t="shared" si="0"/>
        <v>49.5</v>
      </c>
      <c r="O13" s="51" t="s">
        <v>283</v>
      </c>
      <c r="P13" s="62" t="s">
        <v>388</v>
      </c>
      <c r="Q13" s="61" t="s">
        <v>1816</v>
      </c>
    </row>
    <row r="14" spans="1:17" ht="19.5" customHeight="1">
      <c r="A14" s="53"/>
      <c r="B14" s="54" t="s">
        <v>624</v>
      </c>
      <c r="C14" s="55" t="s">
        <v>2201</v>
      </c>
      <c r="D14" s="56" t="s">
        <v>2202</v>
      </c>
      <c r="E14" s="57" t="s">
        <v>192</v>
      </c>
      <c r="F14" s="57" t="s">
        <v>193</v>
      </c>
      <c r="G14" s="58"/>
      <c r="H14" s="59">
        <v>56.96</v>
      </c>
      <c r="I14" s="59">
        <v>68.01</v>
      </c>
      <c r="J14" s="59">
        <v>61.59</v>
      </c>
      <c r="K14" s="59"/>
      <c r="L14" s="59"/>
      <c r="M14" s="59"/>
      <c r="N14" s="48">
        <f t="shared" si="0"/>
        <v>68.01</v>
      </c>
      <c r="O14" s="51" t="s">
        <v>233</v>
      </c>
      <c r="P14" s="62" t="s">
        <v>421</v>
      </c>
      <c r="Q14" s="61" t="s">
        <v>1810</v>
      </c>
    </row>
    <row r="15" spans="1:17" ht="19.5" customHeight="1">
      <c r="A15" s="53"/>
      <c r="B15" s="54" t="s">
        <v>946</v>
      </c>
      <c r="C15" s="55" t="s">
        <v>2203</v>
      </c>
      <c r="D15" s="56" t="s">
        <v>2204</v>
      </c>
      <c r="E15" s="57" t="s">
        <v>500</v>
      </c>
      <c r="F15" s="57" t="s">
        <v>501</v>
      </c>
      <c r="G15" s="58" t="s">
        <v>1829</v>
      </c>
      <c r="H15" s="59"/>
      <c r="I15" s="59"/>
      <c r="J15" s="59"/>
      <c r="K15" s="59"/>
      <c r="L15" s="59"/>
      <c r="M15" s="59"/>
      <c r="N15" s="48" t="s">
        <v>288</v>
      </c>
      <c r="O15" s="48"/>
      <c r="P15" s="62"/>
      <c r="Q15" s="61" t="s">
        <v>1830</v>
      </c>
    </row>
    <row r="16" spans="1:17" ht="19.5" customHeight="1">
      <c r="A16" s="53"/>
      <c r="B16" s="54" t="s">
        <v>860</v>
      </c>
      <c r="C16" s="55" t="s">
        <v>2205</v>
      </c>
      <c r="D16" s="56" t="s">
        <v>2206</v>
      </c>
      <c r="E16" s="57" t="s">
        <v>192</v>
      </c>
      <c r="F16" s="57" t="s">
        <v>387</v>
      </c>
      <c r="G16" s="58"/>
      <c r="H16" s="59"/>
      <c r="I16" s="59"/>
      <c r="J16" s="59"/>
      <c r="K16" s="59"/>
      <c r="L16" s="59"/>
      <c r="M16" s="59"/>
      <c r="N16" s="48" t="s">
        <v>288</v>
      </c>
      <c r="O16" s="48"/>
      <c r="P16" s="62" t="s">
        <v>388</v>
      </c>
      <c r="Q16" s="61" t="s">
        <v>2207</v>
      </c>
    </row>
    <row r="17" spans="1:17" ht="19.5" customHeight="1">
      <c r="A17" s="53"/>
      <c r="B17" s="54" t="s">
        <v>274</v>
      </c>
      <c r="C17" s="55" t="s">
        <v>2208</v>
      </c>
      <c r="D17" s="56" t="s">
        <v>2209</v>
      </c>
      <c r="E17" s="57" t="s">
        <v>192</v>
      </c>
      <c r="F17" s="57" t="s">
        <v>387</v>
      </c>
      <c r="G17" s="58"/>
      <c r="H17" s="59"/>
      <c r="I17" s="59"/>
      <c r="J17" s="59"/>
      <c r="K17" s="59"/>
      <c r="L17" s="59"/>
      <c r="M17" s="59"/>
      <c r="N17" s="48" t="s">
        <v>288</v>
      </c>
      <c r="O17" s="48"/>
      <c r="P17" s="62" t="s">
        <v>388</v>
      </c>
      <c r="Q17" s="61" t="s">
        <v>2210</v>
      </c>
    </row>
  </sheetData>
  <mergeCells count="1">
    <mergeCell ref="H5:M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13"/>
  <sheetViews>
    <sheetView showZeros="0" workbookViewId="0" topLeftCell="A1">
      <selection activeCell="A3" sqref="A3"/>
    </sheetView>
  </sheetViews>
  <sheetFormatPr defaultColWidth="9.140625" defaultRowHeight="12.75"/>
  <cols>
    <col min="1" max="1" width="4.00390625" style="1" customWidth="1"/>
    <col min="2" max="2" width="8.421875" style="1" customWidth="1"/>
    <col min="3" max="3" width="12.28125" style="1" customWidth="1"/>
    <col min="4" max="5" width="9.140625" style="1" customWidth="1"/>
    <col min="6" max="6" width="13.28125" style="1" customWidth="1"/>
    <col min="7" max="7" width="8.7109375" style="1" customWidth="1"/>
    <col min="8" max="13" width="5.57421875" style="4" customWidth="1"/>
    <col min="14" max="14" width="5.7109375" style="28" customWidth="1"/>
    <col min="15" max="15" width="4.7109375" style="28" customWidth="1"/>
    <col min="16" max="16" width="5.28125" style="28" customWidth="1"/>
    <col min="17" max="17" width="17.71093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6"/>
      <c r="D2" s="2"/>
      <c r="E2" s="2"/>
      <c r="F2" s="2"/>
      <c r="H2" s="1"/>
      <c r="I2" s="1"/>
      <c r="J2" s="1"/>
      <c r="K2" s="1"/>
      <c r="L2" s="1"/>
      <c r="M2" s="1"/>
      <c r="N2" s="1"/>
      <c r="O2" s="1"/>
      <c r="P2" s="1"/>
    </row>
    <row r="3" spans="1:17" ht="16.5" customHeight="1">
      <c r="A3" s="17"/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9.5" thickBot="1">
      <c r="A4" s="4"/>
      <c r="B4" s="21" t="s">
        <v>14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1785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s="40" customFormat="1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232</v>
      </c>
      <c r="Q6" s="39" t="s">
        <v>168</v>
      </c>
    </row>
    <row r="7" spans="1:17" ht="19.5" customHeight="1">
      <c r="A7" s="53">
        <v>1</v>
      </c>
      <c r="B7" s="54" t="s">
        <v>767</v>
      </c>
      <c r="C7" s="55" t="s">
        <v>15</v>
      </c>
      <c r="D7" s="56" t="s">
        <v>16</v>
      </c>
      <c r="E7" s="57" t="s">
        <v>192</v>
      </c>
      <c r="F7" s="57" t="s">
        <v>387</v>
      </c>
      <c r="G7" s="58"/>
      <c r="H7" s="59">
        <v>49.21</v>
      </c>
      <c r="I7" s="59">
        <v>50.14</v>
      </c>
      <c r="J7" s="59" t="s">
        <v>250</v>
      </c>
      <c r="K7" s="59">
        <v>50.01</v>
      </c>
      <c r="L7" s="59">
        <v>45.8</v>
      </c>
      <c r="M7" s="59">
        <v>49.11</v>
      </c>
      <c r="N7" s="48">
        <f aca="true" t="shared" si="0" ref="N7:N13">MAX(H7:J7,K7:M7)</f>
        <v>50.14</v>
      </c>
      <c r="O7" s="51" t="s">
        <v>233</v>
      </c>
      <c r="P7" s="62" t="s">
        <v>388</v>
      </c>
      <c r="Q7" s="61" t="s">
        <v>17</v>
      </c>
    </row>
    <row r="8" spans="1:17" ht="19.5" customHeight="1">
      <c r="A8" s="53">
        <v>2</v>
      </c>
      <c r="B8" s="54" t="s">
        <v>713</v>
      </c>
      <c r="C8" s="55" t="s">
        <v>18</v>
      </c>
      <c r="D8" s="56" t="s">
        <v>19</v>
      </c>
      <c r="E8" s="57" t="s">
        <v>339</v>
      </c>
      <c r="F8" s="57" t="s">
        <v>340</v>
      </c>
      <c r="G8" s="58" t="s">
        <v>341</v>
      </c>
      <c r="H8" s="59">
        <v>45.61</v>
      </c>
      <c r="I8" s="59">
        <v>47.36</v>
      </c>
      <c r="J8" s="59">
        <v>47.86</v>
      </c>
      <c r="K8" s="59">
        <v>44.87</v>
      </c>
      <c r="L8" s="59">
        <v>45.12</v>
      </c>
      <c r="M8" s="59">
        <v>48.02</v>
      </c>
      <c r="N8" s="48">
        <f t="shared" si="0"/>
        <v>48.02</v>
      </c>
      <c r="O8" s="51" t="s">
        <v>233</v>
      </c>
      <c r="P8" s="182">
        <v>729</v>
      </c>
      <c r="Q8" s="61" t="s">
        <v>342</v>
      </c>
    </row>
    <row r="9" spans="1:17" ht="19.5" customHeight="1">
      <c r="A9" s="53">
        <v>3</v>
      </c>
      <c r="B9" s="54" t="s">
        <v>539</v>
      </c>
      <c r="C9" s="55" t="s">
        <v>20</v>
      </c>
      <c r="D9" s="56" t="s">
        <v>715</v>
      </c>
      <c r="E9" s="57" t="s">
        <v>500</v>
      </c>
      <c r="F9" s="57"/>
      <c r="G9" s="58" t="s">
        <v>21</v>
      </c>
      <c r="H9" s="59">
        <v>45.68</v>
      </c>
      <c r="I9" s="59">
        <v>43.26</v>
      </c>
      <c r="J9" s="59">
        <v>45.28</v>
      </c>
      <c r="K9" s="59">
        <v>45</v>
      </c>
      <c r="L9" s="59" t="s">
        <v>250</v>
      </c>
      <c r="M9" s="59">
        <v>45.67</v>
      </c>
      <c r="N9" s="48">
        <f t="shared" si="0"/>
        <v>45.68</v>
      </c>
      <c r="O9" s="51" t="s">
        <v>234</v>
      </c>
      <c r="P9" s="182">
        <v>690</v>
      </c>
      <c r="Q9" s="61" t="s">
        <v>22</v>
      </c>
    </row>
    <row r="10" spans="1:17" ht="19.5" customHeight="1">
      <c r="A10" s="53">
        <v>4</v>
      </c>
      <c r="B10" s="54" t="s">
        <v>23</v>
      </c>
      <c r="C10" s="55" t="s">
        <v>24</v>
      </c>
      <c r="D10" s="56" t="s">
        <v>25</v>
      </c>
      <c r="E10" s="57" t="s">
        <v>593</v>
      </c>
      <c r="F10" s="57"/>
      <c r="G10" s="58" t="s">
        <v>594</v>
      </c>
      <c r="H10" s="59" t="s">
        <v>250</v>
      </c>
      <c r="I10" s="59">
        <v>40.15</v>
      </c>
      <c r="J10" s="59">
        <v>41.23</v>
      </c>
      <c r="K10" s="59">
        <v>36.54</v>
      </c>
      <c r="L10" s="59" t="s">
        <v>250</v>
      </c>
      <c r="M10" s="59">
        <v>39.13</v>
      </c>
      <c r="N10" s="48">
        <f t="shared" si="0"/>
        <v>41.23</v>
      </c>
      <c r="O10" s="51" t="s">
        <v>234</v>
      </c>
      <c r="P10" s="182">
        <v>615</v>
      </c>
      <c r="Q10" s="61" t="s">
        <v>2279</v>
      </c>
    </row>
    <row r="11" spans="1:17" ht="19.5" customHeight="1">
      <c r="A11" s="53">
        <v>5</v>
      </c>
      <c r="B11" s="54" t="s">
        <v>26</v>
      </c>
      <c r="C11" s="55" t="s">
        <v>27</v>
      </c>
      <c r="D11" s="56" t="s">
        <v>1075</v>
      </c>
      <c r="E11" s="57" t="s">
        <v>593</v>
      </c>
      <c r="F11" s="57"/>
      <c r="G11" s="58" t="s">
        <v>594</v>
      </c>
      <c r="H11" s="59">
        <v>37.19</v>
      </c>
      <c r="I11" s="59">
        <v>36.92</v>
      </c>
      <c r="J11" s="59" t="s">
        <v>250</v>
      </c>
      <c r="K11" s="59">
        <v>38.06</v>
      </c>
      <c r="L11" s="59" t="s">
        <v>250</v>
      </c>
      <c r="M11" s="59">
        <v>39.9</v>
      </c>
      <c r="N11" s="48">
        <f t="shared" si="0"/>
        <v>39.9</v>
      </c>
      <c r="O11" s="51" t="s">
        <v>235</v>
      </c>
      <c r="P11" s="182">
        <v>593</v>
      </c>
      <c r="Q11" s="61" t="s">
        <v>2279</v>
      </c>
    </row>
    <row r="12" spans="1:17" ht="19.5" customHeight="1">
      <c r="A12" s="53">
        <v>6</v>
      </c>
      <c r="B12" s="54" t="s">
        <v>767</v>
      </c>
      <c r="C12" s="55" t="s">
        <v>28</v>
      </c>
      <c r="D12" s="56" t="s">
        <v>29</v>
      </c>
      <c r="E12" s="57" t="s">
        <v>339</v>
      </c>
      <c r="F12" s="57" t="s">
        <v>340</v>
      </c>
      <c r="G12" s="58" t="s">
        <v>341</v>
      </c>
      <c r="H12" s="59">
        <v>39.78</v>
      </c>
      <c r="I12" s="59">
        <v>39.4</v>
      </c>
      <c r="J12" s="59" t="s">
        <v>250</v>
      </c>
      <c r="K12" s="59" t="s">
        <v>250</v>
      </c>
      <c r="L12" s="59" t="s">
        <v>250</v>
      </c>
      <c r="M12" s="59" t="s">
        <v>250</v>
      </c>
      <c r="N12" s="48">
        <f t="shared" si="0"/>
        <v>39.78</v>
      </c>
      <c r="O12" s="51" t="s">
        <v>235</v>
      </c>
      <c r="P12" s="182">
        <v>591</v>
      </c>
      <c r="Q12" s="61" t="s">
        <v>30</v>
      </c>
    </row>
    <row r="13" spans="1:17" ht="19.5" customHeight="1">
      <c r="A13" s="53">
        <v>7</v>
      </c>
      <c r="B13" s="54" t="s">
        <v>525</v>
      </c>
      <c r="C13" s="55" t="s">
        <v>526</v>
      </c>
      <c r="D13" s="56" t="s">
        <v>527</v>
      </c>
      <c r="E13" s="57" t="s">
        <v>339</v>
      </c>
      <c r="F13" s="57" t="s">
        <v>340</v>
      </c>
      <c r="G13" s="58" t="s">
        <v>359</v>
      </c>
      <c r="H13" s="59" t="s">
        <v>250</v>
      </c>
      <c r="I13" s="59" t="s">
        <v>250</v>
      </c>
      <c r="J13" s="59">
        <v>37.34</v>
      </c>
      <c r="K13" s="59" t="s">
        <v>250</v>
      </c>
      <c r="L13" s="59">
        <v>35.04</v>
      </c>
      <c r="M13" s="59">
        <v>37.11</v>
      </c>
      <c r="N13" s="48">
        <f t="shared" si="0"/>
        <v>37.34</v>
      </c>
      <c r="O13" s="51" t="s">
        <v>235</v>
      </c>
      <c r="P13" s="182">
        <v>551</v>
      </c>
      <c r="Q13" s="61" t="s">
        <v>342</v>
      </c>
    </row>
  </sheetData>
  <mergeCells count="1">
    <mergeCell ref="H5:M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14"/>
  <sheetViews>
    <sheetView showZeros="0" workbookViewId="0" topLeftCell="A1">
      <selection activeCell="A3" sqref="A3"/>
    </sheetView>
  </sheetViews>
  <sheetFormatPr defaultColWidth="9.140625" defaultRowHeight="12.75"/>
  <cols>
    <col min="1" max="1" width="4.57421875" style="1" customWidth="1"/>
    <col min="2" max="2" width="9.140625" style="1" customWidth="1"/>
    <col min="3" max="3" width="12.28125" style="1" customWidth="1"/>
    <col min="4" max="4" width="9.140625" style="1" customWidth="1"/>
    <col min="5" max="5" width="9.00390625" style="1" customWidth="1"/>
    <col min="6" max="6" width="13.00390625" style="1" customWidth="1"/>
    <col min="7" max="7" width="9.8515625" style="1" customWidth="1"/>
    <col min="8" max="13" width="5.57421875" style="4" customWidth="1"/>
    <col min="14" max="14" width="5.421875" style="28" customWidth="1"/>
    <col min="15" max="15" width="4.7109375" style="28" customWidth="1"/>
    <col min="16" max="16" width="6.421875" style="28" bestFit="1" customWidth="1"/>
    <col min="17" max="17" width="15.57421875" style="1" customWidth="1"/>
    <col min="18" max="16384" width="9.140625" style="1" customWidth="1"/>
  </cols>
  <sheetData>
    <row r="1" spans="1:16" ht="20.25">
      <c r="A1" s="20" t="s">
        <v>217</v>
      </c>
      <c r="B1" s="2"/>
      <c r="D1" s="2"/>
      <c r="E1" s="2"/>
      <c r="F1" s="2"/>
      <c r="H1" s="1"/>
      <c r="I1" s="3"/>
      <c r="J1" s="1"/>
      <c r="K1" s="1"/>
      <c r="L1" s="1"/>
      <c r="M1" s="1"/>
      <c r="N1" s="1"/>
      <c r="O1" s="1"/>
      <c r="P1" s="1"/>
    </row>
    <row r="2" spans="1:16" ht="18.75">
      <c r="A2" s="22" t="s">
        <v>219</v>
      </c>
      <c r="B2" s="26"/>
      <c r="D2" s="2"/>
      <c r="E2" s="2"/>
      <c r="F2" s="2"/>
      <c r="H2" s="1"/>
      <c r="I2" s="1"/>
      <c r="J2" s="1"/>
      <c r="K2" s="1"/>
      <c r="L2" s="1"/>
      <c r="M2" s="1"/>
      <c r="N2" s="1"/>
      <c r="O2" s="1"/>
      <c r="P2" s="1"/>
    </row>
    <row r="3" spans="1:17" ht="16.5" customHeight="1">
      <c r="A3" s="17"/>
      <c r="B3" s="26"/>
      <c r="D3" s="2"/>
      <c r="E3" s="2"/>
      <c r="F3" s="2"/>
      <c r="H3" s="1"/>
      <c r="I3" s="1"/>
      <c r="J3" s="1"/>
      <c r="K3" s="1"/>
      <c r="L3" s="1"/>
      <c r="M3" s="1"/>
      <c r="N3" s="1"/>
      <c r="O3" s="1"/>
      <c r="P3" s="1"/>
      <c r="Q3" s="18"/>
    </row>
    <row r="4" spans="1:34" s="5" customFormat="1" ht="19.5" thickBot="1">
      <c r="A4" s="4"/>
      <c r="B4" s="21" t="s">
        <v>2274</v>
      </c>
      <c r="C4" s="21"/>
      <c r="D4" s="4"/>
      <c r="G4" s="27"/>
      <c r="H4" s="15"/>
      <c r="I4" s="4"/>
      <c r="J4" s="4"/>
      <c r="K4" s="4"/>
      <c r="L4" s="4"/>
      <c r="M4" s="4"/>
      <c r="N4" s="4"/>
      <c r="O4" s="4"/>
      <c r="P4" s="4"/>
      <c r="Q4" s="19" t="s">
        <v>1785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8:13" ht="13.5" thickBot="1">
      <c r="H5" s="248" t="s">
        <v>243</v>
      </c>
      <c r="I5" s="249"/>
      <c r="J5" s="249"/>
      <c r="K5" s="249"/>
      <c r="L5" s="249"/>
      <c r="M5" s="250"/>
    </row>
    <row r="6" spans="1:17" s="40" customFormat="1" ht="26.25" customHeight="1" thickBot="1">
      <c r="A6" s="29" t="s">
        <v>163</v>
      </c>
      <c r="B6" s="30" t="s">
        <v>164</v>
      </c>
      <c r="C6" s="31" t="s">
        <v>165</v>
      </c>
      <c r="D6" s="32" t="s">
        <v>166</v>
      </c>
      <c r="E6" s="33" t="s">
        <v>169</v>
      </c>
      <c r="F6" s="33" t="s">
        <v>175</v>
      </c>
      <c r="G6" s="33" t="s">
        <v>174</v>
      </c>
      <c r="H6" s="34">
        <v>1</v>
      </c>
      <c r="I6" s="35">
        <v>2</v>
      </c>
      <c r="J6" s="35">
        <v>3</v>
      </c>
      <c r="K6" s="35">
        <v>4</v>
      </c>
      <c r="L6" s="35">
        <v>5</v>
      </c>
      <c r="M6" s="36">
        <v>6</v>
      </c>
      <c r="N6" s="29" t="s">
        <v>167</v>
      </c>
      <c r="O6" s="37" t="s">
        <v>231</v>
      </c>
      <c r="P6" s="38" t="s">
        <v>232</v>
      </c>
      <c r="Q6" s="39" t="s">
        <v>168</v>
      </c>
    </row>
    <row r="7" spans="1:17" ht="19.5" customHeight="1">
      <c r="A7" s="53">
        <v>1</v>
      </c>
      <c r="B7" s="54" t="s">
        <v>274</v>
      </c>
      <c r="C7" s="55" t="s">
        <v>2275</v>
      </c>
      <c r="D7" s="56" t="s">
        <v>494</v>
      </c>
      <c r="E7" s="57" t="s">
        <v>500</v>
      </c>
      <c r="F7" s="57" t="s">
        <v>501</v>
      </c>
      <c r="G7" s="58" t="s">
        <v>2276</v>
      </c>
      <c r="H7" s="59">
        <v>52.96</v>
      </c>
      <c r="I7" s="59" t="s">
        <v>250</v>
      </c>
      <c r="J7" s="59">
        <v>54.71</v>
      </c>
      <c r="K7" s="59" t="s">
        <v>250</v>
      </c>
      <c r="L7" s="59">
        <v>53.12</v>
      </c>
      <c r="M7" s="59" t="s">
        <v>250</v>
      </c>
      <c r="N7" s="48">
        <f aca="true" t="shared" si="0" ref="N7:N14">MAX(H7:J7,K7:M7)</f>
        <v>54.71</v>
      </c>
      <c r="O7" s="181" t="s">
        <v>234</v>
      </c>
      <c r="P7" s="182">
        <v>781</v>
      </c>
      <c r="Q7" s="61" t="s">
        <v>2277</v>
      </c>
    </row>
    <row r="8" spans="1:17" ht="19.5" customHeight="1">
      <c r="A8" s="53">
        <v>2</v>
      </c>
      <c r="B8" s="54" t="s">
        <v>384</v>
      </c>
      <c r="C8" s="55" t="s">
        <v>1694</v>
      </c>
      <c r="D8" s="56" t="s">
        <v>2278</v>
      </c>
      <c r="E8" s="57" t="s">
        <v>593</v>
      </c>
      <c r="F8" s="57"/>
      <c r="G8" s="58" t="s">
        <v>594</v>
      </c>
      <c r="H8" s="59">
        <v>48.92</v>
      </c>
      <c r="I8" s="59">
        <v>53.26</v>
      </c>
      <c r="J8" s="59" t="s">
        <v>250</v>
      </c>
      <c r="K8" s="59" t="s">
        <v>250</v>
      </c>
      <c r="L8" s="59">
        <v>51.88</v>
      </c>
      <c r="M8" s="59">
        <v>53.17</v>
      </c>
      <c r="N8" s="48">
        <f t="shared" si="0"/>
        <v>53.26</v>
      </c>
      <c r="O8" s="181" t="s">
        <v>235</v>
      </c>
      <c r="P8" s="182">
        <v>758</v>
      </c>
      <c r="Q8" s="61" t="s">
        <v>2279</v>
      </c>
    </row>
    <row r="9" spans="1:17" ht="19.5" customHeight="1">
      <c r="A9" s="53">
        <v>3</v>
      </c>
      <c r="B9" s="54" t="s">
        <v>946</v>
      </c>
      <c r="C9" s="55" t="s">
        <v>2280</v>
      </c>
      <c r="D9" s="56" t="s">
        <v>0</v>
      </c>
      <c r="E9" s="57" t="s">
        <v>192</v>
      </c>
      <c r="F9" s="57" t="s">
        <v>387</v>
      </c>
      <c r="G9" s="58"/>
      <c r="H9" s="59">
        <v>48.73</v>
      </c>
      <c r="I9" s="59">
        <v>50.16</v>
      </c>
      <c r="J9" s="59" t="s">
        <v>250</v>
      </c>
      <c r="K9" s="59" t="s">
        <v>250</v>
      </c>
      <c r="L9" s="59" t="s">
        <v>250</v>
      </c>
      <c r="M9" s="59">
        <v>49.73</v>
      </c>
      <c r="N9" s="48">
        <f t="shared" si="0"/>
        <v>50.16</v>
      </c>
      <c r="O9" s="181" t="s">
        <v>235</v>
      </c>
      <c r="P9" s="182">
        <v>710</v>
      </c>
      <c r="Q9" s="185" t="s">
        <v>1</v>
      </c>
    </row>
    <row r="10" spans="1:17" ht="19.5" customHeight="1">
      <c r="A10" s="53">
        <v>4</v>
      </c>
      <c r="B10" s="54" t="s">
        <v>306</v>
      </c>
      <c r="C10" s="55" t="s">
        <v>2</v>
      </c>
      <c r="D10" s="56" t="s">
        <v>3</v>
      </c>
      <c r="E10" s="57" t="s">
        <v>495</v>
      </c>
      <c r="F10" s="57"/>
      <c r="G10" s="58" t="s">
        <v>497</v>
      </c>
      <c r="H10" s="59">
        <v>48.93</v>
      </c>
      <c r="I10" s="59" t="s">
        <v>250</v>
      </c>
      <c r="J10" s="59" t="s">
        <v>250</v>
      </c>
      <c r="K10" s="59" t="s">
        <v>250</v>
      </c>
      <c r="L10" s="59" t="s">
        <v>250</v>
      </c>
      <c r="M10" s="59">
        <v>49.33</v>
      </c>
      <c r="N10" s="48">
        <f t="shared" si="0"/>
        <v>49.33</v>
      </c>
      <c r="O10" s="181" t="s">
        <v>235</v>
      </c>
      <c r="P10" s="182">
        <v>697</v>
      </c>
      <c r="Q10" s="61" t="s">
        <v>1891</v>
      </c>
    </row>
    <row r="11" spans="1:17" ht="19.5" customHeight="1">
      <c r="A11" s="53">
        <v>5</v>
      </c>
      <c r="B11" s="54" t="s">
        <v>4</v>
      </c>
      <c r="C11" s="55" t="s">
        <v>5</v>
      </c>
      <c r="D11" s="56" t="s">
        <v>6</v>
      </c>
      <c r="E11" s="57" t="s">
        <v>593</v>
      </c>
      <c r="F11" s="57"/>
      <c r="G11" s="58" t="s">
        <v>594</v>
      </c>
      <c r="H11" s="59">
        <v>47.31</v>
      </c>
      <c r="I11" s="59">
        <v>46.36</v>
      </c>
      <c r="J11" s="59" t="s">
        <v>250</v>
      </c>
      <c r="K11" s="59" t="s">
        <v>250</v>
      </c>
      <c r="L11" s="59" t="s">
        <v>250</v>
      </c>
      <c r="M11" s="59" t="s">
        <v>250</v>
      </c>
      <c r="N11" s="48">
        <f t="shared" si="0"/>
        <v>47.31</v>
      </c>
      <c r="O11" s="181" t="s">
        <v>235</v>
      </c>
      <c r="P11" s="182">
        <v>665</v>
      </c>
      <c r="Q11" s="61" t="s">
        <v>2279</v>
      </c>
    </row>
    <row r="12" spans="1:17" ht="19.5" customHeight="1">
      <c r="A12" s="53">
        <v>6</v>
      </c>
      <c r="B12" s="54" t="s">
        <v>412</v>
      </c>
      <c r="C12" s="55" t="s">
        <v>7</v>
      </c>
      <c r="D12" s="56" t="s">
        <v>8</v>
      </c>
      <c r="E12" s="57" t="s">
        <v>339</v>
      </c>
      <c r="F12" s="57" t="s">
        <v>340</v>
      </c>
      <c r="G12" s="58" t="s">
        <v>341</v>
      </c>
      <c r="H12" s="59" t="s">
        <v>250</v>
      </c>
      <c r="I12" s="59" t="s">
        <v>250</v>
      </c>
      <c r="J12" s="59">
        <v>43.51</v>
      </c>
      <c r="K12" s="59" t="s">
        <v>250</v>
      </c>
      <c r="L12" s="59" t="s">
        <v>250</v>
      </c>
      <c r="M12" s="59">
        <v>46.1</v>
      </c>
      <c r="N12" s="48">
        <f t="shared" si="0"/>
        <v>46.1</v>
      </c>
      <c r="O12" s="181" t="s">
        <v>235</v>
      </c>
      <c r="P12" s="182">
        <v>647</v>
      </c>
      <c r="Q12" s="61" t="s">
        <v>342</v>
      </c>
    </row>
    <row r="13" spans="1:17" ht="19.5" customHeight="1">
      <c r="A13" s="53">
        <v>7</v>
      </c>
      <c r="B13" s="54" t="s">
        <v>424</v>
      </c>
      <c r="C13" s="55" t="s">
        <v>9</v>
      </c>
      <c r="D13" s="56" t="s">
        <v>10</v>
      </c>
      <c r="E13" s="57" t="s">
        <v>593</v>
      </c>
      <c r="F13" s="57"/>
      <c r="G13" s="58" t="s">
        <v>594</v>
      </c>
      <c r="H13" s="59">
        <v>36.49</v>
      </c>
      <c r="I13" s="59">
        <v>40.12</v>
      </c>
      <c r="J13" s="59">
        <v>42.17</v>
      </c>
      <c r="K13" s="59">
        <v>41.41</v>
      </c>
      <c r="L13" s="59" t="s">
        <v>250</v>
      </c>
      <c r="M13" s="59" t="s">
        <v>250</v>
      </c>
      <c r="N13" s="48">
        <f t="shared" si="0"/>
        <v>42.17</v>
      </c>
      <c r="O13" s="181" t="s">
        <v>283</v>
      </c>
      <c r="P13" s="182">
        <v>585</v>
      </c>
      <c r="Q13" s="61" t="s">
        <v>2279</v>
      </c>
    </row>
    <row r="14" spans="1:17" ht="19.5" customHeight="1">
      <c r="A14" s="53">
        <v>8</v>
      </c>
      <c r="B14" s="54" t="s">
        <v>11</v>
      </c>
      <c r="C14" s="55" t="s">
        <v>12</v>
      </c>
      <c r="D14" s="56" t="s">
        <v>13</v>
      </c>
      <c r="E14" s="57" t="s">
        <v>593</v>
      </c>
      <c r="F14" s="57"/>
      <c r="G14" s="58" t="s">
        <v>594</v>
      </c>
      <c r="H14" s="59">
        <v>40.13</v>
      </c>
      <c r="I14" s="59" t="s">
        <v>250</v>
      </c>
      <c r="J14" s="59" t="s">
        <v>402</v>
      </c>
      <c r="K14" s="59" t="s">
        <v>402</v>
      </c>
      <c r="L14" s="59">
        <v>39.37</v>
      </c>
      <c r="M14" s="59" t="s">
        <v>402</v>
      </c>
      <c r="N14" s="48">
        <f t="shared" si="0"/>
        <v>40.13</v>
      </c>
      <c r="O14" s="181" t="s">
        <v>283</v>
      </c>
      <c r="P14" s="182">
        <v>553</v>
      </c>
      <c r="Q14" s="61" t="s">
        <v>2279</v>
      </c>
    </row>
  </sheetData>
  <mergeCells count="1">
    <mergeCell ref="H5:M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32"/>
  <sheetViews>
    <sheetView showZeros="0" workbookViewId="0" topLeftCell="A1">
      <selection activeCell="A3" sqref="A3"/>
    </sheetView>
  </sheetViews>
  <sheetFormatPr defaultColWidth="9.140625" defaultRowHeight="12.75"/>
  <cols>
    <col min="1" max="1" width="5.00390625" style="64" customWidth="1"/>
    <col min="2" max="2" width="4.00390625" style="64" customWidth="1"/>
    <col min="3" max="3" width="7.7109375" style="64" customWidth="1"/>
    <col min="4" max="4" width="14.7109375" style="64" customWidth="1"/>
    <col min="5" max="5" width="10.140625" style="64" customWidth="1"/>
    <col min="6" max="6" width="11.140625" style="64" customWidth="1"/>
    <col min="7" max="7" width="4.57421875" style="64" customWidth="1"/>
    <col min="8" max="8" width="6.28125" style="5" customWidth="1"/>
    <col min="9" max="9" width="8.421875" style="5" customWidth="1"/>
    <col min="10" max="10" width="7.28125" style="5" bestFit="1" customWidth="1"/>
    <col min="11" max="11" width="6.140625" style="5" bestFit="1" customWidth="1"/>
    <col min="12" max="13" width="5.57421875" style="5" customWidth="1"/>
    <col min="14" max="14" width="7.8515625" style="5" customWidth="1"/>
    <col min="15" max="15" width="8.140625" style="64" customWidth="1"/>
    <col min="16" max="16" width="5.57421875" style="5" customWidth="1"/>
    <col min="17" max="17" width="5.57421875" style="64" customWidth="1"/>
    <col min="18" max="18" width="16.7109375" style="64" customWidth="1"/>
    <col min="19" max="16384" width="9.140625" style="64" customWidth="1"/>
  </cols>
  <sheetData>
    <row r="1" spans="1:20" s="65" customFormat="1" ht="18.75">
      <c r="A1" s="131">
        <v>1.1574074074074073E-05</v>
      </c>
      <c r="B1" s="125"/>
      <c r="C1" s="125"/>
      <c r="D1" s="132" t="s">
        <v>1714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s="65" customFormat="1" ht="18.75">
      <c r="A2" s="131">
        <v>1.1574074074074073E-05</v>
      </c>
      <c r="B2" s="125"/>
      <c r="C2" s="131">
        <v>1.1574074074074073E-05</v>
      </c>
      <c r="D2" s="132" t="s">
        <v>217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65" customFormat="1" ht="8.25" customHeight="1">
      <c r="A3" s="13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3:18" ht="15.75">
      <c r="C4" s="133" t="s">
        <v>1715</v>
      </c>
      <c r="L4" s="64"/>
      <c r="M4" s="64"/>
      <c r="O4" s="134"/>
      <c r="P4" s="134"/>
      <c r="Q4" s="134"/>
      <c r="R4" s="135" t="s">
        <v>1607</v>
      </c>
    </row>
    <row r="5" spans="3:18" ht="18.75">
      <c r="C5" s="132" t="s">
        <v>1716</v>
      </c>
      <c r="E5" s="65"/>
      <c r="L5" s="64"/>
      <c r="M5" s="64"/>
      <c r="O5" s="137"/>
      <c r="P5" s="137"/>
      <c r="Q5" s="137"/>
      <c r="R5" s="135" t="s">
        <v>192</v>
      </c>
    </row>
    <row r="6" spans="3:18" ht="12.75" customHeight="1">
      <c r="C6" s="133"/>
      <c r="E6" s="65"/>
      <c r="L6" s="64"/>
      <c r="M6" s="64"/>
      <c r="O6" s="137"/>
      <c r="P6" s="137"/>
      <c r="Q6" s="137"/>
      <c r="R6" s="137"/>
    </row>
    <row r="7" spans="7:14" ht="13.5" thickBot="1">
      <c r="G7" s="138"/>
      <c r="H7" s="281"/>
      <c r="I7" s="281"/>
      <c r="J7" s="281"/>
      <c r="K7" s="281"/>
      <c r="L7" s="281"/>
      <c r="M7" s="281"/>
      <c r="N7" s="281"/>
    </row>
    <row r="8" spans="1:18" ht="22.5" customHeight="1" thickBot="1">
      <c r="A8" s="139" t="s">
        <v>163</v>
      </c>
      <c r="B8" s="173" t="s">
        <v>1717</v>
      </c>
      <c r="C8" s="140" t="s">
        <v>164</v>
      </c>
      <c r="D8" s="141" t="s">
        <v>165</v>
      </c>
      <c r="E8" s="142" t="s">
        <v>675</v>
      </c>
      <c r="F8" s="143" t="s">
        <v>169</v>
      </c>
      <c r="G8" s="144"/>
      <c r="H8" s="174" t="s">
        <v>1718</v>
      </c>
      <c r="I8" s="175" t="s">
        <v>1612</v>
      </c>
      <c r="J8" s="175" t="s">
        <v>1611</v>
      </c>
      <c r="K8" s="175" t="s">
        <v>1719</v>
      </c>
      <c r="L8" s="175" t="s">
        <v>1610</v>
      </c>
      <c r="M8" s="175" t="s">
        <v>1617</v>
      </c>
      <c r="N8" s="176" t="s">
        <v>1720</v>
      </c>
      <c r="O8" s="177" t="s">
        <v>1036</v>
      </c>
      <c r="P8" s="149" t="s">
        <v>231</v>
      </c>
      <c r="Q8" s="149" t="s">
        <v>232</v>
      </c>
      <c r="R8" s="150" t="s">
        <v>168</v>
      </c>
    </row>
    <row r="9" spans="1:19" ht="13.5" customHeight="1">
      <c r="A9" s="263">
        <v>1</v>
      </c>
      <c r="B9" s="254">
        <v>1</v>
      </c>
      <c r="C9" s="266" t="s">
        <v>1721</v>
      </c>
      <c r="D9" s="269" t="s">
        <v>1722</v>
      </c>
      <c r="E9" s="272" t="s">
        <v>1723</v>
      </c>
      <c r="F9" s="275" t="s">
        <v>192</v>
      </c>
      <c r="G9" s="151" t="s">
        <v>1623</v>
      </c>
      <c r="H9" s="178">
        <v>15.65</v>
      </c>
      <c r="I9" s="178">
        <v>1.6</v>
      </c>
      <c r="J9" s="178">
        <v>9.33</v>
      </c>
      <c r="K9" s="178">
        <v>25.53</v>
      </c>
      <c r="L9" s="178">
        <v>5.47</v>
      </c>
      <c r="M9" s="178">
        <v>27.5</v>
      </c>
      <c r="N9" s="179" t="s">
        <v>1832</v>
      </c>
      <c r="O9" s="278">
        <f>SUM(H11:N11)</f>
        <v>4645</v>
      </c>
      <c r="P9" s="251" t="s">
        <v>233</v>
      </c>
      <c r="Q9" s="251">
        <v>837</v>
      </c>
      <c r="R9" s="260" t="s">
        <v>1724</v>
      </c>
      <c r="S9" s="5"/>
    </row>
    <row r="10" spans="1:19" ht="13.5" customHeight="1">
      <c r="A10" s="264"/>
      <c r="B10" s="255"/>
      <c r="C10" s="267"/>
      <c r="D10" s="270"/>
      <c r="E10" s="273"/>
      <c r="F10" s="276"/>
      <c r="G10" s="180" t="s">
        <v>1629</v>
      </c>
      <c r="H10" s="56" t="s">
        <v>796</v>
      </c>
      <c r="I10" s="56"/>
      <c r="J10" s="56"/>
      <c r="K10" s="56" t="s">
        <v>1725</v>
      </c>
      <c r="L10" s="56" t="s">
        <v>684</v>
      </c>
      <c r="M10" s="56"/>
      <c r="N10" s="56"/>
      <c r="O10" s="279"/>
      <c r="P10" s="252"/>
      <c r="Q10" s="252"/>
      <c r="R10" s="261"/>
      <c r="S10" s="5"/>
    </row>
    <row r="11" spans="1:19" ht="13.5" customHeight="1" thickBot="1">
      <c r="A11" s="265"/>
      <c r="B11" s="256"/>
      <c r="C11" s="268"/>
      <c r="D11" s="271"/>
      <c r="E11" s="274"/>
      <c r="F11" s="277"/>
      <c r="G11" s="158" t="s">
        <v>1630</v>
      </c>
      <c r="H11" s="159">
        <f>IF(ISBLANK(H9),"",INT(9.23076*(26.7-H9)^1.835))</f>
        <v>758</v>
      </c>
      <c r="I11" s="159">
        <f>IF(ISBLANK(I9),"",INT(1.84523*(I9*100-75)^1.348))</f>
        <v>736</v>
      </c>
      <c r="J11" s="159">
        <f>IF(ISBLANK(J9),"",INT(56.0211*(J9-1.5)^1.05))</f>
        <v>486</v>
      </c>
      <c r="K11" s="159">
        <f>IF(ISBLANK(K9),"",INT(4.99087*(42.5-K9)^1.81))</f>
        <v>839</v>
      </c>
      <c r="L11" s="159">
        <f>IF(ISBLANK(L9),"",INT(0.188807*(L9*100-210)^1.41))</f>
        <v>691</v>
      </c>
      <c r="M11" s="159">
        <f>IF(ISBLANK(M9),"",INT(15.9803*(M9-3.8)^1.04))</f>
        <v>429</v>
      </c>
      <c r="N11" s="159">
        <f>IF(ISBLANK(N9),"",INT(0.11193*(254-(N9/$C$2))^1.88))</f>
        <v>706</v>
      </c>
      <c r="O11" s="280"/>
      <c r="P11" s="253"/>
      <c r="Q11" s="253"/>
      <c r="R11" s="262"/>
      <c r="S11" s="5"/>
    </row>
    <row r="12" spans="1:19" ht="13.5" customHeight="1">
      <c r="A12" s="263">
        <v>2</v>
      </c>
      <c r="B12" s="254"/>
      <c r="C12" s="266" t="s">
        <v>1122</v>
      </c>
      <c r="D12" s="269" t="s">
        <v>1726</v>
      </c>
      <c r="E12" s="272" t="s">
        <v>1727</v>
      </c>
      <c r="F12" s="275" t="s">
        <v>185</v>
      </c>
      <c r="G12" s="151" t="s">
        <v>1623</v>
      </c>
      <c r="H12" s="178">
        <v>15.9</v>
      </c>
      <c r="I12" s="178">
        <v>1.43</v>
      </c>
      <c r="J12" s="178">
        <v>10.04</v>
      </c>
      <c r="K12" s="178">
        <v>27.01</v>
      </c>
      <c r="L12" s="178">
        <v>5.19</v>
      </c>
      <c r="M12" s="178">
        <v>31.5</v>
      </c>
      <c r="N12" s="179" t="s">
        <v>1833</v>
      </c>
      <c r="O12" s="278">
        <f>SUM(H14:N14)</f>
        <v>4317</v>
      </c>
      <c r="P12" s="251" t="s">
        <v>233</v>
      </c>
      <c r="Q12" s="251">
        <v>775</v>
      </c>
      <c r="R12" s="260" t="s">
        <v>188</v>
      </c>
      <c r="S12" s="5"/>
    </row>
    <row r="13" spans="1:19" ht="13.5" customHeight="1">
      <c r="A13" s="264"/>
      <c r="B13" s="255"/>
      <c r="C13" s="267"/>
      <c r="D13" s="270"/>
      <c r="E13" s="273"/>
      <c r="F13" s="276"/>
      <c r="G13" s="180" t="s">
        <v>1629</v>
      </c>
      <c r="H13" s="56" t="s">
        <v>82</v>
      </c>
      <c r="I13" s="56"/>
      <c r="J13" s="56"/>
      <c r="K13" s="56" t="s">
        <v>1725</v>
      </c>
      <c r="L13" s="56" t="s">
        <v>684</v>
      </c>
      <c r="M13" s="56"/>
      <c r="N13" s="56"/>
      <c r="O13" s="279"/>
      <c r="P13" s="252"/>
      <c r="Q13" s="252"/>
      <c r="R13" s="261"/>
      <c r="S13" s="5"/>
    </row>
    <row r="14" spans="1:19" ht="13.5" customHeight="1" thickBot="1">
      <c r="A14" s="265"/>
      <c r="B14" s="256"/>
      <c r="C14" s="268"/>
      <c r="D14" s="271"/>
      <c r="E14" s="274"/>
      <c r="F14" s="277"/>
      <c r="G14" s="158" t="s">
        <v>1630</v>
      </c>
      <c r="H14" s="159">
        <f>IF(ISBLANK(H12),"",INT(9.23076*(26.7-H12)^1.835))</f>
        <v>727</v>
      </c>
      <c r="I14" s="159">
        <f>IF(ISBLANK(I12),"",INT(1.84523*(I12*100-75)^1.348))</f>
        <v>544</v>
      </c>
      <c r="J14" s="159">
        <f>IF(ISBLANK(J12),"",INT(56.0211*(J12-1.5)^1.05))</f>
        <v>532</v>
      </c>
      <c r="K14" s="159">
        <f>IF(ISBLANK(K12),"",INT(4.99087*(42.5-K12)^1.81))</f>
        <v>711</v>
      </c>
      <c r="L14" s="159">
        <f>IF(ISBLANK(L12),"",INT(0.188807*(L12*100-210)^1.41))</f>
        <v>612</v>
      </c>
      <c r="M14" s="159">
        <f>IF(ISBLANK(M12),"",INT(15.9803*(M12-3.8)^1.04))</f>
        <v>505</v>
      </c>
      <c r="N14" s="159">
        <f>IF(ISBLANK(N12),"",INT(0.11193*(254-(N12/$C$2))^1.88))</f>
        <v>686</v>
      </c>
      <c r="O14" s="280"/>
      <c r="P14" s="253"/>
      <c r="Q14" s="253"/>
      <c r="R14" s="262"/>
      <c r="S14" s="5"/>
    </row>
    <row r="15" spans="1:19" ht="13.5" customHeight="1">
      <c r="A15" s="263">
        <v>3</v>
      </c>
      <c r="B15" s="254">
        <v>2</v>
      </c>
      <c r="C15" s="266" t="s">
        <v>525</v>
      </c>
      <c r="D15" s="269" t="s">
        <v>1728</v>
      </c>
      <c r="E15" s="272" t="s">
        <v>1729</v>
      </c>
      <c r="F15" s="275" t="s">
        <v>192</v>
      </c>
      <c r="G15" s="151" t="s">
        <v>1623</v>
      </c>
      <c r="H15" s="178">
        <v>17.09</v>
      </c>
      <c r="I15" s="178">
        <v>1.54</v>
      </c>
      <c r="J15" s="178">
        <v>10.5</v>
      </c>
      <c r="K15" s="178">
        <v>28.62</v>
      </c>
      <c r="L15" s="178">
        <v>5.22</v>
      </c>
      <c r="M15" s="178">
        <v>30.32</v>
      </c>
      <c r="N15" s="179" t="s">
        <v>1834</v>
      </c>
      <c r="O15" s="278">
        <f>SUM(H17:N17)</f>
        <v>3957</v>
      </c>
      <c r="P15" s="251" t="s">
        <v>234</v>
      </c>
      <c r="Q15" s="251">
        <v>708</v>
      </c>
      <c r="R15" s="260" t="s">
        <v>195</v>
      </c>
      <c r="S15" s="5"/>
    </row>
    <row r="16" spans="1:19" ht="13.5" customHeight="1">
      <c r="A16" s="264"/>
      <c r="B16" s="255"/>
      <c r="C16" s="267"/>
      <c r="D16" s="270"/>
      <c r="E16" s="273"/>
      <c r="F16" s="276"/>
      <c r="G16" s="180" t="s">
        <v>1629</v>
      </c>
      <c r="H16" s="56" t="s">
        <v>796</v>
      </c>
      <c r="I16" s="56"/>
      <c r="J16" s="56"/>
      <c r="K16" s="56" t="s">
        <v>1725</v>
      </c>
      <c r="L16" s="56" t="s">
        <v>1835</v>
      </c>
      <c r="M16" s="56"/>
      <c r="N16" s="56"/>
      <c r="O16" s="279"/>
      <c r="P16" s="252"/>
      <c r="Q16" s="252"/>
      <c r="R16" s="261"/>
      <c r="S16" s="5"/>
    </row>
    <row r="17" spans="1:19" ht="13.5" customHeight="1" thickBot="1">
      <c r="A17" s="265"/>
      <c r="B17" s="256"/>
      <c r="C17" s="268"/>
      <c r="D17" s="271"/>
      <c r="E17" s="274"/>
      <c r="F17" s="277"/>
      <c r="G17" s="158" t="s">
        <v>1630</v>
      </c>
      <c r="H17" s="159">
        <f>IF(ISBLANK(H15),"",INT(9.23076*(26.7-H15)^1.835))</f>
        <v>586</v>
      </c>
      <c r="I17" s="159">
        <f>IF(ISBLANK(I15),"",INT(1.84523*(I15*100-75)^1.348))</f>
        <v>666</v>
      </c>
      <c r="J17" s="159">
        <f>IF(ISBLANK(J15),"",INT(56.0211*(J15-1.5)^1.05))</f>
        <v>562</v>
      </c>
      <c r="K17" s="159">
        <f>IF(ISBLANK(K15),"",INT(4.99087*(42.5-K15)^1.81))</f>
        <v>583</v>
      </c>
      <c r="L17" s="159">
        <f>IF(ISBLANK(L15),"",INT(0.188807*(L15*100-210)^1.41))</f>
        <v>620</v>
      </c>
      <c r="M17" s="159">
        <f>IF(ISBLANK(M15),"",INT(15.9803*(M15-3.8)^1.04))</f>
        <v>483</v>
      </c>
      <c r="N17" s="159">
        <f>IF(ISBLANK(N15),"",INT(0.11193*(254-(N15/$C$2))^1.88))</f>
        <v>457</v>
      </c>
      <c r="O17" s="280"/>
      <c r="P17" s="253"/>
      <c r="Q17" s="253"/>
      <c r="R17" s="262"/>
      <c r="S17" s="5"/>
    </row>
    <row r="18" spans="1:19" ht="13.5" customHeight="1">
      <c r="A18" s="263">
        <v>4</v>
      </c>
      <c r="B18" s="254">
        <v>3</v>
      </c>
      <c r="C18" s="266" t="s">
        <v>1730</v>
      </c>
      <c r="D18" s="269" t="s">
        <v>1731</v>
      </c>
      <c r="E18" s="272" t="s">
        <v>1732</v>
      </c>
      <c r="F18" s="275" t="s">
        <v>185</v>
      </c>
      <c r="G18" s="151" t="s">
        <v>1623</v>
      </c>
      <c r="H18" s="178">
        <v>18.51</v>
      </c>
      <c r="I18" s="178">
        <v>1.46</v>
      </c>
      <c r="J18" s="178">
        <v>9.19</v>
      </c>
      <c r="K18" s="178">
        <v>26.75</v>
      </c>
      <c r="L18" s="178">
        <v>4.94</v>
      </c>
      <c r="M18" s="178">
        <v>26.6</v>
      </c>
      <c r="N18" s="179" t="s">
        <v>1836</v>
      </c>
      <c r="O18" s="278">
        <f>SUM(H20:N20)</f>
        <v>3757</v>
      </c>
      <c r="P18" s="251" t="s">
        <v>234</v>
      </c>
      <c r="Q18" s="251">
        <v>671</v>
      </c>
      <c r="R18" s="260" t="s">
        <v>1733</v>
      </c>
      <c r="S18" s="5"/>
    </row>
    <row r="19" spans="1:19" ht="13.5" customHeight="1">
      <c r="A19" s="264"/>
      <c r="B19" s="255"/>
      <c r="C19" s="267"/>
      <c r="D19" s="270"/>
      <c r="E19" s="273"/>
      <c r="F19" s="276"/>
      <c r="G19" s="180" t="s">
        <v>1629</v>
      </c>
      <c r="H19" s="56" t="s">
        <v>1840</v>
      </c>
      <c r="I19" s="56"/>
      <c r="J19" s="56"/>
      <c r="K19" s="56" t="s">
        <v>1725</v>
      </c>
      <c r="L19" s="56" t="s">
        <v>1837</v>
      </c>
      <c r="M19" s="56"/>
      <c r="N19" s="56"/>
      <c r="O19" s="279"/>
      <c r="P19" s="252"/>
      <c r="Q19" s="252"/>
      <c r="R19" s="261"/>
      <c r="S19" s="5"/>
    </row>
    <row r="20" spans="1:19" ht="13.5" customHeight="1" thickBot="1">
      <c r="A20" s="265"/>
      <c r="B20" s="256"/>
      <c r="C20" s="268"/>
      <c r="D20" s="271"/>
      <c r="E20" s="274"/>
      <c r="F20" s="277"/>
      <c r="G20" s="158" t="s">
        <v>1630</v>
      </c>
      <c r="H20" s="159">
        <f>IF(ISBLANK(H18),"",INT(9.23076*(26.7-H18)^1.835))</f>
        <v>437</v>
      </c>
      <c r="I20" s="159">
        <f>IF(ISBLANK(I18),"",INT(1.84523*(I18*100-75)^1.348))</f>
        <v>577</v>
      </c>
      <c r="J20" s="159">
        <f>IF(ISBLANK(J18),"",INT(56.0211*(J18-1.5)^1.05))</f>
        <v>477</v>
      </c>
      <c r="K20" s="159">
        <f>IF(ISBLANK(K18),"",INT(4.99087*(42.5-K18)^1.81))</f>
        <v>733</v>
      </c>
      <c r="L20" s="159">
        <f>IF(ISBLANK(L18),"",INT(0.188807*(L18*100-210)^1.41))</f>
        <v>543</v>
      </c>
      <c r="M20" s="159">
        <f>IF(ISBLANK(M18),"",INT(15.9803*(M18-3.8)^1.04))</f>
        <v>412</v>
      </c>
      <c r="N20" s="159">
        <f>IF(ISBLANK(N18),"",INT(0.11193*(254-(N18/$C$2))^1.88))</f>
        <v>578</v>
      </c>
      <c r="O20" s="280"/>
      <c r="P20" s="253"/>
      <c r="Q20" s="253"/>
      <c r="R20" s="262"/>
      <c r="S20" s="5"/>
    </row>
    <row r="21" spans="1:19" ht="13.5" customHeight="1">
      <c r="A21" s="263">
        <v>5</v>
      </c>
      <c r="B21" s="254">
        <v>4</v>
      </c>
      <c r="C21" s="266" t="s">
        <v>205</v>
      </c>
      <c r="D21" s="269" t="s">
        <v>1734</v>
      </c>
      <c r="E21" s="272" t="s">
        <v>1735</v>
      </c>
      <c r="F21" s="275" t="s">
        <v>185</v>
      </c>
      <c r="G21" s="151" t="s">
        <v>1623</v>
      </c>
      <c r="H21" s="178">
        <v>18.82</v>
      </c>
      <c r="I21" s="178">
        <v>1.46</v>
      </c>
      <c r="J21" s="178">
        <v>8</v>
      </c>
      <c r="K21" s="178">
        <v>30.27</v>
      </c>
      <c r="L21" s="178">
        <v>4.36</v>
      </c>
      <c r="M21" s="178">
        <v>22.9</v>
      </c>
      <c r="N21" s="179" t="s">
        <v>1838</v>
      </c>
      <c r="O21" s="278">
        <f>SUM(H23:N23)</f>
        <v>3086</v>
      </c>
      <c r="P21" s="251" t="s">
        <v>235</v>
      </c>
      <c r="Q21" s="251">
        <v>546</v>
      </c>
      <c r="R21" s="260" t="s">
        <v>284</v>
      </c>
      <c r="S21" s="5"/>
    </row>
    <row r="22" spans="1:19" ht="13.5" customHeight="1">
      <c r="A22" s="264"/>
      <c r="B22" s="255"/>
      <c r="C22" s="267"/>
      <c r="D22" s="270"/>
      <c r="E22" s="273"/>
      <c r="F22" s="276"/>
      <c r="G22" s="180" t="s">
        <v>1629</v>
      </c>
      <c r="H22" s="56" t="s">
        <v>1840</v>
      </c>
      <c r="I22" s="56"/>
      <c r="J22" s="56"/>
      <c r="K22" s="56" t="s">
        <v>1725</v>
      </c>
      <c r="L22" s="56" t="s">
        <v>739</v>
      </c>
      <c r="M22" s="56"/>
      <c r="N22" s="56"/>
      <c r="O22" s="279"/>
      <c r="P22" s="252"/>
      <c r="Q22" s="252"/>
      <c r="R22" s="261"/>
      <c r="S22" s="5"/>
    </row>
    <row r="23" spans="1:19" ht="13.5" customHeight="1" thickBot="1">
      <c r="A23" s="265"/>
      <c r="B23" s="256"/>
      <c r="C23" s="268"/>
      <c r="D23" s="271"/>
      <c r="E23" s="274"/>
      <c r="F23" s="277"/>
      <c r="G23" s="158" t="s">
        <v>1630</v>
      </c>
      <c r="H23" s="159">
        <f>IF(ISBLANK(H21),"",INT(9.23076*(26.7-H21)^1.835))</f>
        <v>407</v>
      </c>
      <c r="I23" s="159">
        <f>IF(ISBLANK(I21),"",INT(1.84523*(I21*100-75)^1.348))</f>
        <v>577</v>
      </c>
      <c r="J23" s="159">
        <f>IF(ISBLANK(J21),"",INT(56.0211*(J21-1.5)^1.05))</f>
        <v>399</v>
      </c>
      <c r="K23" s="159">
        <f>IF(ISBLANK(K21),"",INT(4.99087*(42.5-K21)^1.81))</f>
        <v>463</v>
      </c>
      <c r="L23" s="159">
        <f>IF(ISBLANK(L21),"",INT(0.188807*(L21*100-210)^1.41))</f>
        <v>393</v>
      </c>
      <c r="M23" s="159">
        <f>IF(ISBLANK(M21),"",INT(15.9803*(M21-3.8)^1.04))</f>
        <v>343</v>
      </c>
      <c r="N23" s="159">
        <f>IF(ISBLANK(N21),"",INT(0.11193*(254-(N21/$C$2))^1.88))</f>
        <v>504</v>
      </c>
      <c r="O23" s="280"/>
      <c r="P23" s="253"/>
      <c r="Q23" s="253"/>
      <c r="R23" s="262"/>
      <c r="S23" s="5"/>
    </row>
    <row r="24" spans="1:19" ht="13.5" customHeight="1">
      <c r="A24" s="263">
        <v>6</v>
      </c>
      <c r="B24" s="254">
        <v>5</v>
      </c>
      <c r="C24" s="266" t="s">
        <v>200</v>
      </c>
      <c r="D24" s="269" t="s">
        <v>1736</v>
      </c>
      <c r="E24" s="272" t="s">
        <v>1737</v>
      </c>
      <c r="F24" s="275" t="s">
        <v>1738</v>
      </c>
      <c r="G24" s="151" t="s">
        <v>1623</v>
      </c>
      <c r="H24" s="178">
        <v>18.86</v>
      </c>
      <c r="I24" s="178">
        <v>1.28</v>
      </c>
      <c r="J24" s="178">
        <v>7.55</v>
      </c>
      <c r="K24" s="178">
        <v>29.81</v>
      </c>
      <c r="L24" s="178">
        <v>4.53</v>
      </c>
      <c r="M24" s="178">
        <v>14.9</v>
      </c>
      <c r="N24" s="179" t="s">
        <v>1839</v>
      </c>
      <c r="O24" s="278">
        <f>SUM(H26:N26)</f>
        <v>2745</v>
      </c>
      <c r="P24" s="251" t="s">
        <v>235</v>
      </c>
      <c r="Q24" s="251">
        <v>483</v>
      </c>
      <c r="R24" s="260" t="s">
        <v>1739</v>
      </c>
      <c r="S24" s="5"/>
    </row>
    <row r="25" spans="1:19" ht="13.5" customHeight="1">
      <c r="A25" s="264"/>
      <c r="B25" s="255"/>
      <c r="C25" s="267"/>
      <c r="D25" s="270"/>
      <c r="E25" s="273"/>
      <c r="F25" s="276"/>
      <c r="G25" s="180" t="s">
        <v>1629</v>
      </c>
      <c r="H25" s="56" t="s">
        <v>796</v>
      </c>
      <c r="I25" s="56"/>
      <c r="J25" s="56"/>
      <c r="K25" s="56" t="s">
        <v>1725</v>
      </c>
      <c r="L25" s="56" t="s">
        <v>1840</v>
      </c>
      <c r="M25" s="56"/>
      <c r="N25" s="56"/>
      <c r="O25" s="279"/>
      <c r="P25" s="252"/>
      <c r="Q25" s="252"/>
      <c r="R25" s="261"/>
      <c r="S25" s="5"/>
    </row>
    <row r="26" spans="1:19" ht="13.5" customHeight="1" thickBot="1">
      <c r="A26" s="265"/>
      <c r="B26" s="256"/>
      <c r="C26" s="268"/>
      <c r="D26" s="271"/>
      <c r="E26" s="274"/>
      <c r="F26" s="277"/>
      <c r="G26" s="158" t="s">
        <v>1630</v>
      </c>
      <c r="H26" s="159">
        <f>IF(ISBLANK(H24),"",INT(9.23076*(26.7-H24)^1.835))</f>
        <v>403</v>
      </c>
      <c r="I26" s="159">
        <f>IF(ISBLANK(I24),"",INT(1.84523*(I24*100-75)^1.348))</f>
        <v>389</v>
      </c>
      <c r="J26" s="159">
        <f>IF(ISBLANK(J24),"",INT(56.0211*(J24-1.5)^1.05))</f>
        <v>370</v>
      </c>
      <c r="K26" s="159">
        <f>IF(ISBLANK(K24),"",INT(4.99087*(42.5-K24)^1.81))</f>
        <v>495</v>
      </c>
      <c r="L26" s="159">
        <f>IF(ISBLANK(L24),"",INT(0.188807*(L24*100-210)^1.41))</f>
        <v>436</v>
      </c>
      <c r="M26" s="159">
        <f>IF(ISBLANK(M24),"",INT(15.9803*(M24-3.8)^1.04))</f>
        <v>195</v>
      </c>
      <c r="N26" s="159">
        <f>IF(ISBLANK(N24),"",INT(0.11193*(254-(N24/$C$2))^1.88))</f>
        <v>457</v>
      </c>
      <c r="O26" s="280"/>
      <c r="P26" s="253"/>
      <c r="Q26" s="253"/>
      <c r="R26" s="262"/>
      <c r="S26" s="5"/>
    </row>
    <row r="27" spans="1:19" ht="13.5" customHeight="1">
      <c r="A27" s="263" t="s">
        <v>421</v>
      </c>
      <c r="B27" s="254" t="s">
        <v>421</v>
      </c>
      <c r="C27" s="266" t="s">
        <v>1740</v>
      </c>
      <c r="D27" s="269" t="s">
        <v>1741</v>
      </c>
      <c r="E27" s="272" t="s">
        <v>1742</v>
      </c>
      <c r="F27" s="275" t="s">
        <v>369</v>
      </c>
      <c r="G27" s="151" t="s">
        <v>1623</v>
      </c>
      <c r="H27" s="178">
        <v>15.04</v>
      </c>
      <c r="I27" s="178">
        <v>1.66</v>
      </c>
      <c r="J27" s="178">
        <v>10.65</v>
      </c>
      <c r="K27" s="178">
        <v>27.31</v>
      </c>
      <c r="L27" s="178">
        <v>4.59</v>
      </c>
      <c r="M27" s="178">
        <v>34.72</v>
      </c>
      <c r="N27" s="179" t="s">
        <v>1841</v>
      </c>
      <c r="O27" s="278">
        <f>SUM(H29:N29)</f>
        <v>4679</v>
      </c>
      <c r="P27" s="251" t="s">
        <v>233</v>
      </c>
      <c r="Q27" s="254" t="s">
        <v>421</v>
      </c>
      <c r="R27" s="260" t="s">
        <v>1006</v>
      </c>
      <c r="S27" s="5"/>
    </row>
    <row r="28" spans="1:19" ht="13.5" customHeight="1">
      <c r="A28" s="264"/>
      <c r="B28" s="255"/>
      <c r="C28" s="267"/>
      <c r="D28" s="270"/>
      <c r="E28" s="273"/>
      <c r="F28" s="276"/>
      <c r="G28" s="180" t="s">
        <v>1629</v>
      </c>
      <c r="H28" s="56" t="s">
        <v>1840</v>
      </c>
      <c r="I28" s="56"/>
      <c r="J28" s="56"/>
      <c r="K28" s="56" t="s">
        <v>1725</v>
      </c>
      <c r="L28" s="56" t="s">
        <v>444</v>
      </c>
      <c r="M28" s="56"/>
      <c r="N28" s="56"/>
      <c r="O28" s="279"/>
      <c r="P28" s="252"/>
      <c r="Q28" s="255"/>
      <c r="R28" s="261"/>
      <c r="S28" s="5"/>
    </row>
    <row r="29" spans="1:19" ht="13.5" customHeight="1" thickBot="1">
      <c r="A29" s="265"/>
      <c r="B29" s="256"/>
      <c r="C29" s="268"/>
      <c r="D29" s="271"/>
      <c r="E29" s="274"/>
      <c r="F29" s="277"/>
      <c r="G29" s="158" t="s">
        <v>1630</v>
      </c>
      <c r="H29" s="159">
        <f>IF(ISBLANK(H27),"",INT(9.23076*(26.7-H27)^1.835))</f>
        <v>836</v>
      </c>
      <c r="I29" s="159">
        <f>IF(ISBLANK(I27),"",INT(1.84523*(I27*100-75)^1.348))</f>
        <v>806</v>
      </c>
      <c r="J29" s="159">
        <f>IF(ISBLANK(J27),"",INT(56.0211*(J27-1.5)^1.05))</f>
        <v>572</v>
      </c>
      <c r="K29" s="159">
        <f>IF(ISBLANK(K27),"",INT(4.99087*(42.5-K27)^1.81))</f>
        <v>686</v>
      </c>
      <c r="L29" s="159">
        <f>IF(ISBLANK(L27),"",INT(0.188807*(L27*100-210)^1.41))</f>
        <v>451</v>
      </c>
      <c r="M29" s="159">
        <f>IF(ISBLANK(M27),"",INT(15.9803*(M27-3.8)^1.04))</f>
        <v>566</v>
      </c>
      <c r="N29" s="159">
        <f>IF(ISBLANK(N27),"",INT(0.11193*(254-(N27/$C$2))^1.88))</f>
        <v>762</v>
      </c>
      <c r="O29" s="280"/>
      <c r="P29" s="253"/>
      <c r="Q29" s="256"/>
      <c r="R29" s="262"/>
      <c r="S29" s="5"/>
    </row>
    <row r="30" spans="1:19" ht="13.5" customHeight="1">
      <c r="A30" s="263"/>
      <c r="B30" s="254"/>
      <c r="C30" s="266" t="s">
        <v>176</v>
      </c>
      <c r="D30" s="269" t="s">
        <v>1743</v>
      </c>
      <c r="E30" s="272" t="s">
        <v>1744</v>
      </c>
      <c r="F30" s="275" t="s">
        <v>185</v>
      </c>
      <c r="G30" s="151" t="s">
        <v>1623</v>
      </c>
      <c r="H30" s="178">
        <v>18.82</v>
      </c>
      <c r="I30" s="178" t="s">
        <v>288</v>
      </c>
      <c r="J30" s="178"/>
      <c r="K30" s="178"/>
      <c r="L30" s="178"/>
      <c r="M30" s="178"/>
      <c r="N30" s="179"/>
      <c r="O30" s="278" t="s">
        <v>1387</v>
      </c>
      <c r="P30" s="251"/>
      <c r="Q30" s="257"/>
      <c r="R30" s="260" t="s">
        <v>284</v>
      </c>
      <c r="S30" s="5"/>
    </row>
    <row r="31" spans="1:19" ht="13.5" customHeight="1">
      <c r="A31" s="264"/>
      <c r="B31" s="255"/>
      <c r="C31" s="267"/>
      <c r="D31" s="270"/>
      <c r="E31" s="273"/>
      <c r="F31" s="276"/>
      <c r="G31" s="180" t="s">
        <v>1629</v>
      </c>
      <c r="H31" s="56" t="s">
        <v>796</v>
      </c>
      <c r="I31" s="56"/>
      <c r="J31" s="56"/>
      <c r="K31" s="56"/>
      <c r="L31" s="56"/>
      <c r="M31" s="56"/>
      <c r="N31" s="56"/>
      <c r="O31" s="279"/>
      <c r="P31" s="252"/>
      <c r="Q31" s="258"/>
      <c r="R31" s="261"/>
      <c r="S31" s="5"/>
    </row>
    <row r="32" spans="1:19" ht="13.5" customHeight="1" thickBot="1">
      <c r="A32" s="265"/>
      <c r="B32" s="256"/>
      <c r="C32" s="268"/>
      <c r="D32" s="271"/>
      <c r="E32" s="274"/>
      <c r="F32" s="277"/>
      <c r="G32" s="158" t="s">
        <v>1630</v>
      </c>
      <c r="H32" s="159">
        <f>IF(ISBLANK(H30),"",INT(9.23076*(26.7-H30)^1.835))</f>
        <v>407</v>
      </c>
      <c r="I32" s="159"/>
      <c r="J32" s="159">
        <f>IF(ISBLANK(J30),"",INT(56.0211*(J30-1.5)^1.05))</f>
      </c>
      <c r="K32" s="159">
        <f>IF(ISBLANK(K30),"",INT(4.99087*(42.5-K30)^1.81))</f>
      </c>
      <c r="L32" s="159">
        <f>IF(ISBLANK(L30),"",INT(0.188807*(L30*100-210)^1.41))</f>
      </c>
      <c r="M32" s="159">
        <f>IF(ISBLANK(M30),"",INT(15.9803*(M30-3.8)^1.04))</f>
      </c>
      <c r="N32" s="159">
        <f>IF(ISBLANK(N30),"",INT(0.11193*(254-(N30/$C$2))^1.88))</f>
      </c>
      <c r="O32" s="280"/>
      <c r="P32" s="253"/>
      <c r="Q32" s="259"/>
      <c r="R32" s="262"/>
      <c r="S32" s="5"/>
    </row>
  </sheetData>
  <sheetProtection/>
  <mergeCells count="81">
    <mergeCell ref="H7:N7"/>
    <mergeCell ref="A12:A14"/>
    <mergeCell ref="B12:B14"/>
    <mergeCell ref="C12:C14"/>
    <mergeCell ref="D12:D14"/>
    <mergeCell ref="E12:E14"/>
    <mergeCell ref="F12:F14"/>
    <mergeCell ref="O12:O14"/>
    <mergeCell ref="P12:P14"/>
    <mergeCell ref="R12:R14"/>
    <mergeCell ref="A27:A29"/>
    <mergeCell ref="B27:B29"/>
    <mergeCell ref="C27:C29"/>
    <mergeCell ref="D27:D29"/>
    <mergeCell ref="E27:E29"/>
    <mergeCell ref="F27:F29"/>
    <mergeCell ref="O27:O29"/>
    <mergeCell ref="P27:P29"/>
    <mergeCell ref="R27:R29"/>
    <mergeCell ref="A21:A23"/>
    <mergeCell ref="B21:B23"/>
    <mergeCell ref="C21:C23"/>
    <mergeCell ref="D21:D23"/>
    <mergeCell ref="E21:E23"/>
    <mergeCell ref="F21:F23"/>
    <mergeCell ref="O21:O23"/>
    <mergeCell ref="P21:P23"/>
    <mergeCell ref="R21:R23"/>
    <mergeCell ref="A18:A20"/>
    <mergeCell ref="B18:B20"/>
    <mergeCell ref="C18:C20"/>
    <mergeCell ref="D18:D20"/>
    <mergeCell ref="E18:E20"/>
    <mergeCell ref="F18:F20"/>
    <mergeCell ref="O18:O20"/>
    <mergeCell ref="P18:P20"/>
    <mergeCell ref="R18:R20"/>
    <mergeCell ref="A24:A26"/>
    <mergeCell ref="B24:B26"/>
    <mergeCell ref="C24:C26"/>
    <mergeCell ref="D24:D26"/>
    <mergeCell ref="E24:E26"/>
    <mergeCell ref="F24:F26"/>
    <mergeCell ref="O24:O26"/>
    <mergeCell ref="P24:P26"/>
    <mergeCell ref="R24:R26"/>
    <mergeCell ref="A30:A32"/>
    <mergeCell ref="B30:B32"/>
    <mergeCell ref="C30:C32"/>
    <mergeCell ref="D30:D32"/>
    <mergeCell ref="E30:E32"/>
    <mergeCell ref="F30:F32"/>
    <mergeCell ref="O30:O32"/>
    <mergeCell ref="P30:P32"/>
    <mergeCell ref="R30:R32"/>
    <mergeCell ref="A15:A17"/>
    <mergeCell ref="B15:B17"/>
    <mergeCell ref="C15:C17"/>
    <mergeCell ref="D15:D17"/>
    <mergeCell ref="E15:E17"/>
    <mergeCell ref="F15:F17"/>
    <mergeCell ref="O15:O17"/>
    <mergeCell ref="P15:P17"/>
    <mergeCell ref="R15:R17"/>
    <mergeCell ref="A9:A11"/>
    <mergeCell ref="B9:B11"/>
    <mergeCell ref="C9:C11"/>
    <mergeCell ref="D9:D11"/>
    <mergeCell ref="E9:E11"/>
    <mergeCell ref="F9:F11"/>
    <mergeCell ref="O9:O11"/>
    <mergeCell ref="P9:P11"/>
    <mergeCell ref="R9:R11"/>
    <mergeCell ref="Q9:Q11"/>
    <mergeCell ref="Q12:Q14"/>
    <mergeCell ref="Q15:Q17"/>
    <mergeCell ref="Q18:Q20"/>
    <mergeCell ref="Q21:Q23"/>
    <mergeCell ref="Q24:Q26"/>
    <mergeCell ref="Q27:Q29"/>
    <mergeCell ref="Q30:Q32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67"/>
  <sheetViews>
    <sheetView showZeros="0" workbookViewId="0" topLeftCell="A1">
      <selection activeCell="A1" sqref="A1"/>
    </sheetView>
  </sheetViews>
  <sheetFormatPr defaultColWidth="9.140625" defaultRowHeight="12.75"/>
  <cols>
    <col min="1" max="1" width="4.8515625" style="5" customWidth="1"/>
    <col min="2" max="2" width="7.7109375" style="64" customWidth="1"/>
    <col min="3" max="3" width="12.421875" style="64" customWidth="1"/>
    <col min="4" max="4" width="9.140625" style="64" customWidth="1"/>
    <col min="5" max="5" width="8.8515625" style="64" customWidth="1"/>
    <col min="6" max="6" width="4.57421875" style="64" customWidth="1"/>
    <col min="7" max="7" width="5.7109375" style="5" customWidth="1"/>
    <col min="8" max="8" width="4.8515625" style="5" customWidth="1"/>
    <col min="9" max="9" width="6.7109375" style="5" customWidth="1"/>
    <col min="10" max="10" width="6.421875" style="5" bestFit="1" customWidth="1"/>
    <col min="11" max="12" width="5.57421875" style="5" customWidth="1"/>
    <col min="13" max="13" width="7.00390625" style="5" customWidth="1"/>
    <col min="14" max="14" width="5.28125" style="5" bestFit="1" customWidth="1"/>
    <col min="15" max="15" width="5.28125" style="5" customWidth="1"/>
    <col min="16" max="16" width="6.8515625" style="5" customWidth="1"/>
    <col min="17" max="17" width="7.7109375" style="5" customWidth="1"/>
    <col min="18" max="18" width="6.00390625" style="5" customWidth="1"/>
    <col min="19" max="19" width="5.8515625" style="5" customWidth="1"/>
    <col min="20" max="20" width="12.421875" style="64" customWidth="1"/>
    <col min="21" max="16384" width="9.140625" style="64" customWidth="1"/>
  </cols>
  <sheetData>
    <row r="1" spans="1:20" s="65" customFormat="1" ht="18" customHeight="1">
      <c r="A1" s="131">
        <v>1.1574074074074073E-05</v>
      </c>
      <c r="B1" s="132" t="s">
        <v>1605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s="65" customFormat="1" ht="17.25" customHeight="1">
      <c r="A2" s="131">
        <v>1.1574074074074073E-05</v>
      </c>
      <c r="B2" s="132" t="s">
        <v>217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2:20" ht="14.25" customHeight="1">
      <c r="B3" s="133" t="s">
        <v>1606</v>
      </c>
      <c r="K3" s="64"/>
      <c r="L3" s="64"/>
      <c r="M3" s="64"/>
      <c r="N3" s="64"/>
      <c r="O3" s="64"/>
      <c r="Q3" s="134"/>
      <c r="R3" s="134"/>
      <c r="S3" s="134"/>
      <c r="T3" s="135" t="s">
        <v>1607</v>
      </c>
    </row>
    <row r="4" spans="2:20" ht="18.75">
      <c r="B4" s="132" t="s">
        <v>1608</v>
      </c>
      <c r="D4" s="136"/>
      <c r="K4" s="64"/>
      <c r="L4" s="64"/>
      <c r="M4" s="64"/>
      <c r="N4" s="64"/>
      <c r="O4" s="64"/>
      <c r="Q4" s="137"/>
      <c r="R4" s="137"/>
      <c r="S4" s="137"/>
      <c r="T4" s="135" t="s">
        <v>192</v>
      </c>
    </row>
    <row r="5" spans="4:16" ht="7.5" customHeight="1" thickBot="1">
      <c r="D5" s="5"/>
      <c r="F5" s="138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20" ht="22.5" customHeight="1" thickBot="1">
      <c r="A6" s="139" t="s">
        <v>163</v>
      </c>
      <c r="B6" s="140" t="s">
        <v>164</v>
      </c>
      <c r="C6" s="141" t="s">
        <v>165</v>
      </c>
      <c r="D6" s="142" t="s">
        <v>675</v>
      </c>
      <c r="E6" s="143" t="s">
        <v>169</v>
      </c>
      <c r="F6" s="144"/>
      <c r="G6" s="145" t="s">
        <v>1609</v>
      </c>
      <c r="H6" s="146" t="s">
        <v>1610</v>
      </c>
      <c r="I6" s="146" t="s">
        <v>1611</v>
      </c>
      <c r="J6" s="146" t="s">
        <v>1612</v>
      </c>
      <c r="K6" s="146" t="s">
        <v>1613</v>
      </c>
      <c r="L6" s="146" t="s">
        <v>1614</v>
      </c>
      <c r="M6" s="147" t="s">
        <v>1615</v>
      </c>
      <c r="N6" s="147" t="s">
        <v>1616</v>
      </c>
      <c r="O6" s="147" t="s">
        <v>1617</v>
      </c>
      <c r="P6" s="148" t="s">
        <v>1618</v>
      </c>
      <c r="Q6" s="142" t="s">
        <v>1619</v>
      </c>
      <c r="R6" s="149" t="s">
        <v>1620</v>
      </c>
      <c r="S6" s="149" t="s">
        <v>232</v>
      </c>
      <c r="T6" s="150" t="s">
        <v>168</v>
      </c>
    </row>
    <row r="7" spans="1:20" ht="15" customHeight="1">
      <c r="A7" s="292">
        <v>1</v>
      </c>
      <c r="B7" s="295" t="s">
        <v>896</v>
      </c>
      <c r="C7" s="269" t="s">
        <v>1621</v>
      </c>
      <c r="D7" s="190" t="s">
        <v>1622</v>
      </c>
      <c r="E7" s="275" t="s">
        <v>192</v>
      </c>
      <c r="F7" s="151" t="s">
        <v>1623</v>
      </c>
      <c r="G7" s="152" t="s">
        <v>1624</v>
      </c>
      <c r="H7" s="152" t="s">
        <v>1625</v>
      </c>
      <c r="I7" s="11" t="s">
        <v>1626</v>
      </c>
      <c r="J7" s="152" t="s">
        <v>1627</v>
      </c>
      <c r="K7" s="152" t="s">
        <v>1204</v>
      </c>
      <c r="L7" s="152" t="s">
        <v>31</v>
      </c>
      <c r="M7" s="152" t="s">
        <v>32</v>
      </c>
      <c r="N7" s="152" t="s">
        <v>33</v>
      </c>
      <c r="O7" s="152" t="s">
        <v>34</v>
      </c>
      <c r="P7" s="153" t="s">
        <v>132</v>
      </c>
      <c r="Q7" s="335" t="str">
        <f>Q8</f>
        <v>6955</v>
      </c>
      <c r="R7" s="298" t="s">
        <v>233</v>
      </c>
      <c r="S7" s="285">
        <v>951</v>
      </c>
      <c r="T7" s="260" t="s">
        <v>1628</v>
      </c>
    </row>
    <row r="8" spans="1:20" ht="13.5" customHeight="1">
      <c r="A8" s="293"/>
      <c r="B8" s="296"/>
      <c r="C8" s="270"/>
      <c r="D8" s="288"/>
      <c r="E8" s="276"/>
      <c r="F8" s="57" t="s">
        <v>1629</v>
      </c>
      <c r="G8" s="155" t="s">
        <v>90</v>
      </c>
      <c r="H8" s="155" t="s">
        <v>1851</v>
      </c>
      <c r="I8" s="155"/>
      <c r="J8" s="155"/>
      <c r="K8" s="155"/>
      <c r="L8" s="155" t="s">
        <v>821</v>
      </c>
      <c r="M8" s="155"/>
      <c r="N8" s="155"/>
      <c r="O8" s="155"/>
      <c r="P8" s="156"/>
      <c r="Q8" s="336" t="s">
        <v>67</v>
      </c>
      <c r="R8" s="299"/>
      <c r="S8" s="286"/>
      <c r="T8" s="261"/>
    </row>
    <row r="9" spans="1:20" ht="15" customHeight="1" thickBot="1">
      <c r="A9" s="294"/>
      <c r="B9" s="297"/>
      <c r="C9" s="271"/>
      <c r="D9" s="187"/>
      <c r="E9" s="277"/>
      <c r="F9" s="158" t="s">
        <v>1630</v>
      </c>
      <c r="G9" s="159">
        <f>IF(ISBLANK(G7),"",TRUNC(25.4347*(18-G7)^1.81))</f>
        <v>740</v>
      </c>
      <c r="H9" s="159">
        <f>IF(ISBLANK(H7),"",TRUNC(0.14354*(H7*100-220)^1.4))</f>
        <v>750</v>
      </c>
      <c r="I9" s="159">
        <f>IF(ISBLANK(I7),"",TRUNC(51.39*(I7-1.5)^1.05))</f>
        <v>724</v>
      </c>
      <c r="J9" s="159">
        <f>IF(ISBLANK(J7),"",TRUNC(0.8465*(J7*100-75)^1.42))</f>
        <v>749</v>
      </c>
      <c r="K9" s="159">
        <f>IF(ISBLANK(K7),"",TRUNC(1.53775*(82-K7)^1.81))</f>
        <v>764</v>
      </c>
      <c r="L9" s="159">
        <f>IF(ISBLANK(L7),"",TRUNC(5.74352*(28.5-L7)^1.92))</f>
        <v>724</v>
      </c>
      <c r="M9" s="159">
        <f>IF(ISBLANK(M7),"",TRUNC(12.91*(M7-4)^1.1))</f>
        <v>687</v>
      </c>
      <c r="N9" s="159">
        <f>IF(ISBLANK(N7),"",TRUNC(0.2797*(N7*100-100)^1.35))</f>
        <v>562</v>
      </c>
      <c r="O9" s="159">
        <f>IF(ISBLANK(O7),"",TRUNC(10.14*(O7-7)^1.08))</f>
        <v>700</v>
      </c>
      <c r="P9" s="160">
        <f>IF(ISBLANK(P7),"",INT(0.03768*(480-(P7/$A$2))^1.85))</f>
        <v>555</v>
      </c>
      <c r="Q9" s="337"/>
      <c r="R9" s="300"/>
      <c r="S9" s="287"/>
      <c r="T9" s="262"/>
    </row>
    <row r="10" spans="1:20" ht="15" customHeight="1">
      <c r="A10" s="292">
        <v>2</v>
      </c>
      <c r="B10" s="295" t="s">
        <v>999</v>
      </c>
      <c r="C10" s="269" t="s">
        <v>1631</v>
      </c>
      <c r="D10" s="190" t="s">
        <v>290</v>
      </c>
      <c r="E10" s="275" t="s">
        <v>185</v>
      </c>
      <c r="F10" s="151" t="s">
        <v>1623</v>
      </c>
      <c r="G10" s="152" t="s">
        <v>1632</v>
      </c>
      <c r="H10" s="152" t="s">
        <v>1633</v>
      </c>
      <c r="I10" s="11" t="s">
        <v>1634</v>
      </c>
      <c r="J10" s="152" t="s">
        <v>1635</v>
      </c>
      <c r="K10" s="152" t="s">
        <v>1636</v>
      </c>
      <c r="L10" s="152" t="s">
        <v>35</v>
      </c>
      <c r="M10" s="152" t="s">
        <v>36</v>
      </c>
      <c r="N10" s="152" t="s">
        <v>37</v>
      </c>
      <c r="O10" s="152" t="s">
        <v>38</v>
      </c>
      <c r="P10" s="153" t="s">
        <v>133</v>
      </c>
      <c r="Q10" s="335" t="str">
        <f>Q11</f>
        <v>6328</v>
      </c>
      <c r="R10" s="298" t="s">
        <v>234</v>
      </c>
      <c r="S10" s="285">
        <v>857</v>
      </c>
      <c r="T10" s="260" t="s">
        <v>1637</v>
      </c>
    </row>
    <row r="11" spans="1:20" ht="13.5" customHeight="1">
      <c r="A11" s="293"/>
      <c r="B11" s="296"/>
      <c r="C11" s="270"/>
      <c r="D11" s="288"/>
      <c r="E11" s="276"/>
      <c r="F11" s="57" t="s">
        <v>1629</v>
      </c>
      <c r="G11" s="155" t="s">
        <v>1725</v>
      </c>
      <c r="H11" s="155" t="s">
        <v>434</v>
      </c>
      <c r="I11" s="155"/>
      <c r="J11" s="155"/>
      <c r="K11" s="155"/>
      <c r="L11" s="155" t="s">
        <v>821</v>
      </c>
      <c r="M11" s="155"/>
      <c r="N11" s="155"/>
      <c r="O11" s="155"/>
      <c r="P11" s="156"/>
      <c r="Q11" s="336" t="s">
        <v>68</v>
      </c>
      <c r="R11" s="299"/>
      <c r="S11" s="286"/>
      <c r="T11" s="261"/>
    </row>
    <row r="12" spans="1:20" ht="15" customHeight="1" thickBot="1">
      <c r="A12" s="294"/>
      <c r="B12" s="297"/>
      <c r="C12" s="271"/>
      <c r="D12" s="187"/>
      <c r="E12" s="277"/>
      <c r="F12" s="158" t="s">
        <v>1630</v>
      </c>
      <c r="G12" s="159">
        <f>IF(ISBLANK(G10),"",TRUNC(25.4347*(18-G10)^1.81))</f>
        <v>732</v>
      </c>
      <c r="H12" s="159">
        <f>IF(ISBLANK(H10),"",TRUNC(0.14354*(H10*100-220)^1.4))</f>
        <v>709</v>
      </c>
      <c r="I12" s="159">
        <f>IF(ISBLANK(I10),"",TRUNC(51.39*(I10-1.5)^1.05))</f>
        <v>619</v>
      </c>
      <c r="J12" s="159">
        <f>IF(ISBLANK(J10),"",TRUNC(0.8465*(J10*100-75)^1.42))</f>
        <v>723</v>
      </c>
      <c r="K12" s="159">
        <f>IF(ISBLANK(K10),"",TRUNC(1.53775*(82-K10)^1.81))</f>
        <v>673</v>
      </c>
      <c r="L12" s="159">
        <f>IF(ISBLANK(L10),"",TRUNC(5.74352*(28.5-L10)^1.92))</f>
        <v>783</v>
      </c>
      <c r="M12" s="159">
        <f>IF(ISBLANK(M10),"",TRUNC(12.91*(M10-4)^1.1))</f>
        <v>527</v>
      </c>
      <c r="N12" s="159">
        <f>IF(ISBLANK(N10),"",TRUNC(0.2797*(N10*100-100)^1.35))</f>
        <v>590</v>
      </c>
      <c r="O12" s="159">
        <f>IF(ISBLANK(O10),"",TRUNC(10.14*(O10-7)^1.08))</f>
        <v>406</v>
      </c>
      <c r="P12" s="160">
        <f>IF(ISBLANK(P10),"",INT(0.03768*(480-(P10/$A$2))^1.85))</f>
        <v>566</v>
      </c>
      <c r="Q12" s="337"/>
      <c r="R12" s="300"/>
      <c r="S12" s="287"/>
      <c r="T12" s="262"/>
    </row>
    <row r="13" spans="1:20" ht="15" customHeight="1">
      <c r="A13" s="292">
        <v>3</v>
      </c>
      <c r="B13" s="295" t="s">
        <v>293</v>
      </c>
      <c r="C13" s="269" t="s">
        <v>1638</v>
      </c>
      <c r="D13" s="190" t="s">
        <v>1639</v>
      </c>
      <c r="E13" s="275" t="s">
        <v>185</v>
      </c>
      <c r="F13" s="151" t="s">
        <v>1623</v>
      </c>
      <c r="G13" s="152" t="s">
        <v>1640</v>
      </c>
      <c r="H13" s="152" t="s">
        <v>1641</v>
      </c>
      <c r="I13" s="11" t="s">
        <v>1642</v>
      </c>
      <c r="J13" s="152" t="s">
        <v>226</v>
      </c>
      <c r="K13" s="152" t="s">
        <v>1643</v>
      </c>
      <c r="L13" s="152" t="s">
        <v>39</v>
      </c>
      <c r="M13" s="152" t="s">
        <v>40</v>
      </c>
      <c r="N13" s="152" t="s">
        <v>1755</v>
      </c>
      <c r="O13" s="152" t="s">
        <v>41</v>
      </c>
      <c r="P13" s="153" t="s">
        <v>134</v>
      </c>
      <c r="Q13" s="335" t="str">
        <f>Q14</f>
        <v>5152</v>
      </c>
      <c r="R13" s="298" t="s">
        <v>235</v>
      </c>
      <c r="S13" s="285">
        <v>682</v>
      </c>
      <c r="T13" s="260" t="s">
        <v>1637</v>
      </c>
    </row>
    <row r="14" spans="1:20" ht="13.5" customHeight="1">
      <c r="A14" s="293"/>
      <c r="B14" s="296"/>
      <c r="C14" s="270"/>
      <c r="D14" s="288"/>
      <c r="E14" s="276"/>
      <c r="F14" s="57" t="s">
        <v>1629</v>
      </c>
      <c r="G14" s="155" t="s">
        <v>1923</v>
      </c>
      <c r="H14" s="155" t="s">
        <v>739</v>
      </c>
      <c r="I14" s="155"/>
      <c r="J14" s="155"/>
      <c r="K14" s="155"/>
      <c r="L14" s="155" t="s">
        <v>821</v>
      </c>
      <c r="M14" s="155"/>
      <c r="N14" s="155"/>
      <c r="O14" s="155"/>
      <c r="P14" s="156"/>
      <c r="Q14" s="336" t="s">
        <v>69</v>
      </c>
      <c r="R14" s="299"/>
      <c r="S14" s="286"/>
      <c r="T14" s="261"/>
    </row>
    <row r="15" spans="1:20" ht="15" customHeight="1" thickBot="1">
      <c r="A15" s="294"/>
      <c r="B15" s="297"/>
      <c r="C15" s="271"/>
      <c r="D15" s="187"/>
      <c r="E15" s="277"/>
      <c r="F15" s="158" t="s">
        <v>1630</v>
      </c>
      <c r="G15" s="159">
        <f>IF(ISBLANK(G13),"",TRUNC(25.4347*(18-G13)^1.81))</f>
        <v>624</v>
      </c>
      <c r="H15" s="159">
        <f>IF(ISBLANK(H13),"",TRUNC(0.14354*(H13*100-220)^1.4))</f>
        <v>481</v>
      </c>
      <c r="I15" s="159">
        <f>IF(ISBLANK(I13),"",TRUNC(51.39*(I13-1.5)^1.05))</f>
        <v>603</v>
      </c>
      <c r="J15" s="159">
        <f>IF(ISBLANK(J13),"",TRUNC(0.8465*(J13*100-75)^1.42))</f>
        <v>544</v>
      </c>
      <c r="K15" s="159">
        <f>IF(ISBLANK(K13),"",TRUNC(1.53775*(82-K13)^1.81))</f>
        <v>599</v>
      </c>
      <c r="L15" s="159">
        <f>IF(ISBLANK(L13),"",TRUNC(5.74352*(28.5-L13)^1.92))</f>
        <v>349</v>
      </c>
      <c r="M15" s="159">
        <f>IF(ISBLANK(M13),"",TRUNC(12.91*(M13-4)^1.1))</f>
        <v>530</v>
      </c>
      <c r="N15" s="159">
        <f>IF(ISBLANK(N13),"",TRUNC(0.2797*(N13*100-100)^1.35))</f>
        <v>457</v>
      </c>
      <c r="O15" s="159">
        <f>IF(ISBLANK(O13),"",TRUNC(10.14*(O13-7)^1.08))</f>
        <v>556</v>
      </c>
      <c r="P15" s="160">
        <f>IF(ISBLANK(P13),"",INT(0.03768*(480-(P13/$A$2))^1.85))</f>
        <v>409</v>
      </c>
      <c r="Q15" s="337"/>
      <c r="R15" s="300"/>
      <c r="S15" s="287"/>
      <c r="T15" s="262"/>
    </row>
    <row r="16" spans="1:20" ht="15" customHeight="1">
      <c r="A16" s="292">
        <v>4</v>
      </c>
      <c r="B16" s="295" t="s">
        <v>1017</v>
      </c>
      <c r="C16" s="269" t="s">
        <v>1644</v>
      </c>
      <c r="D16" s="190" t="s">
        <v>282</v>
      </c>
      <c r="E16" s="275" t="s">
        <v>185</v>
      </c>
      <c r="F16" s="151" t="s">
        <v>1623</v>
      </c>
      <c r="G16" s="152" t="s">
        <v>1645</v>
      </c>
      <c r="H16" s="152" t="s">
        <v>1646</v>
      </c>
      <c r="I16" s="11" t="s">
        <v>1647</v>
      </c>
      <c r="J16" s="152" t="s">
        <v>1648</v>
      </c>
      <c r="K16" s="152" t="s">
        <v>1649</v>
      </c>
      <c r="L16" s="152" t="s">
        <v>45</v>
      </c>
      <c r="M16" s="152" t="s">
        <v>46</v>
      </c>
      <c r="N16" s="152" t="s">
        <v>47</v>
      </c>
      <c r="O16" s="152" t="s">
        <v>48</v>
      </c>
      <c r="P16" s="153" t="s">
        <v>135</v>
      </c>
      <c r="Q16" s="335" t="str">
        <f>Q17</f>
        <v>4606</v>
      </c>
      <c r="R16" s="298" t="s">
        <v>283</v>
      </c>
      <c r="S16" s="285">
        <v>602</v>
      </c>
      <c r="T16" s="260" t="s">
        <v>284</v>
      </c>
    </row>
    <row r="17" spans="1:20" ht="13.5" customHeight="1">
      <c r="A17" s="293"/>
      <c r="B17" s="296"/>
      <c r="C17" s="270"/>
      <c r="D17" s="288"/>
      <c r="E17" s="276"/>
      <c r="F17" s="57" t="s">
        <v>1629</v>
      </c>
      <c r="G17" s="155" t="s">
        <v>1835</v>
      </c>
      <c r="H17" s="155" t="s">
        <v>561</v>
      </c>
      <c r="I17" s="155"/>
      <c r="J17" s="155"/>
      <c r="K17" s="155"/>
      <c r="L17" s="155" t="s">
        <v>821</v>
      </c>
      <c r="M17" s="155"/>
      <c r="N17" s="155"/>
      <c r="O17" s="155"/>
      <c r="P17" s="156"/>
      <c r="Q17" s="336" t="s">
        <v>70</v>
      </c>
      <c r="R17" s="299"/>
      <c r="S17" s="286"/>
      <c r="T17" s="261"/>
    </row>
    <row r="18" spans="1:20" ht="15" customHeight="1" thickBot="1">
      <c r="A18" s="294"/>
      <c r="B18" s="297"/>
      <c r="C18" s="271"/>
      <c r="D18" s="187"/>
      <c r="E18" s="277"/>
      <c r="F18" s="158" t="s">
        <v>1630</v>
      </c>
      <c r="G18" s="159">
        <f>IF(ISBLANK(G16),"",TRUNC(25.4347*(18-G16)^1.81))</f>
        <v>673</v>
      </c>
      <c r="H18" s="159">
        <f>IF(ISBLANK(H16),"",TRUNC(0.14354*(H16*100-220)^1.4))</f>
        <v>556</v>
      </c>
      <c r="I18" s="159">
        <f>IF(ISBLANK(I16),"",TRUNC(51.39*(I16-1.5)^1.05))</f>
        <v>472</v>
      </c>
      <c r="J18" s="159">
        <f>IF(ISBLANK(J16),"",TRUNC(0.8465*(J16*100-75)^1.42))</f>
        <v>520</v>
      </c>
      <c r="K18" s="159">
        <f>IF(ISBLANK(K16),"",TRUNC(1.53775*(82-K16)^1.81))</f>
        <v>508</v>
      </c>
      <c r="L18" s="159">
        <f>IF(ISBLANK(L16),"",TRUNC(5.74352*(28.5-L16)^1.92))</f>
        <v>367</v>
      </c>
      <c r="M18" s="159">
        <f>IF(ISBLANK(M16),"",TRUNC(12.91*(M16-4)^1.1))</f>
        <v>474</v>
      </c>
      <c r="N18" s="159">
        <f>IF(ISBLANK(N16),"",TRUNC(0.2797*(N16*100-100)^1.35))</f>
        <v>333</v>
      </c>
      <c r="O18" s="159">
        <f>IF(ISBLANK(O16),"",TRUNC(10.14*(O16-7)^1.08))</f>
        <v>399</v>
      </c>
      <c r="P18" s="160">
        <f>IF(ISBLANK(P16),"",INT(0.03768*(480-(P16/$A$2))^1.85))</f>
        <v>304</v>
      </c>
      <c r="Q18" s="337"/>
      <c r="R18" s="300"/>
      <c r="S18" s="287"/>
      <c r="T18" s="262"/>
    </row>
    <row r="19" spans="1:20" ht="15" customHeight="1">
      <c r="A19" s="292"/>
      <c r="B19" s="295" t="s">
        <v>646</v>
      </c>
      <c r="C19" s="269" t="s">
        <v>1650</v>
      </c>
      <c r="D19" s="190" t="s">
        <v>1651</v>
      </c>
      <c r="E19" s="275" t="s">
        <v>185</v>
      </c>
      <c r="F19" s="151" t="s">
        <v>1623</v>
      </c>
      <c r="G19" s="152" t="s">
        <v>743</v>
      </c>
      <c r="H19" s="152" t="s">
        <v>1652</v>
      </c>
      <c r="I19" s="11" t="s">
        <v>1653</v>
      </c>
      <c r="J19" s="152" t="s">
        <v>1654</v>
      </c>
      <c r="K19" s="152" t="s">
        <v>1655</v>
      </c>
      <c r="L19" s="152" t="s">
        <v>42</v>
      </c>
      <c r="M19" s="152" t="s">
        <v>43</v>
      </c>
      <c r="N19" s="152" t="s">
        <v>1756</v>
      </c>
      <c r="O19" s="152" t="s">
        <v>44</v>
      </c>
      <c r="P19" s="153" t="s">
        <v>288</v>
      </c>
      <c r="Q19" s="335" t="str">
        <f>Q20</f>
        <v>dnf</v>
      </c>
      <c r="R19" s="298"/>
      <c r="S19" s="285"/>
      <c r="T19" s="260" t="s">
        <v>1637</v>
      </c>
    </row>
    <row r="20" spans="1:20" ht="13.5" customHeight="1">
      <c r="A20" s="293"/>
      <c r="B20" s="296"/>
      <c r="C20" s="270"/>
      <c r="D20" s="288"/>
      <c r="E20" s="276"/>
      <c r="F20" s="57" t="s">
        <v>1629</v>
      </c>
      <c r="G20" s="155" t="s">
        <v>684</v>
      </c>
      <c r="H20" s="155" t="s">
        <v>1835</v>
      </c>
      <c r="I20" s="155"/>
      <c r="J20" s="155"/>
      <c r="K20" s="155"/>
      <c r="L20" s="155" t="s">
        <v>821</v>
      </c>
      <c r="M20" s="155"/>
      <c r="N20" s="155"/>
      <c r="O20" s="155"/>
      <c r="P20" s="156"/>
      <c r="Q20" s="336" t="s">
        <v>1663</v>
      </c>
      <c r="R20" s="299"/>
      <c r="S20" s="286"/>
      <c r="T20" s="261"/>
    </row>
    <row r="21" spans="1:20" ht="15" customHeight="1" thickBot="1">
      <c r="A21" s="294"/>
      <c r="B21" s="297"/>
      <c r="C21" s="271"/>
      <c r="D21" s="187"/>
      <c r="E21" s="277"/>
      <c r="F21" s="158" t="s">
        <v>1630</v>
      </c>
      <c r="G21" s="159">
        <f>IF(ISBLANK(G19),"",TRUNC(25.4347*(18-G19)^1.81))</f>
        <v>569</v>
      </c>
      <c r="H21" s="159">
        <f>IF(ISBLANK(H19),"",TRUNC(0.14354*(H19*100-220)^1.4))</f>
        <v>529</v>
      </c>
      <c r="I21" s="159">
        <f>IF(ISBLANK(I19),"",TRUNC(51.39*(I19-1.5)^1.05))</f>
        <v>460</v>
      </c>
      <c r="J21" s="159">
        <f>IF(ISBLANK(J19),"",TRUNC(0.8465*(J19*100-75)^1.42))</f>
        <v>644</v>
      </c>
      <c r="K21" s="159">
        <f>IF(ISBLANK(K19),"",TRUNC(1.53775*(82-K19)^1.81))</f>
        <v>497</v>
      </c>
      <c r="L21" s="159">
        <f>IF(ISBLANK(L19),"",TRUNC(5.74352*(28.5-L19)^1.92))</f>
        <v>413</v>
      </c>
      <c r="M21" s="159">
        <f>IF(ISBLANK(M19),"",TRUNC(12.91*(M19-4)^1.1))</f>
        <v>387</v>
      </c>
      <c r="N21" s="159">
        <f>IF(ISBLANK(N19),"",TRUNC(0.2797*(N19*100-100)^1.35))</f>
        <v>482</v>
      </c>
      <c r="O21" s="159">
        <f>IF(ISBLANK(O19),"",TRUNC(10.14*(O19-7)^1.08))</f>
        <v>392</v>
      </c>
      <c r="P21" s="160"/>
      <c r="Q21" s="337"/>
      <c r="R21" s="300"/>
      <c r="S21" s="287"/>
      <c r="T21" s="262"/>
    </row>
    <row r="22" spans="1:20" ht="15" customHeight="1">
      <c r="A22" s="292"/>
      <c r="B22" s="295" t="s">
        <v>1656</v>
      </c>
      <c r="C22" s="269" t="s">
        <v>1657</v>
      </c>
      <c r="D22" s="190" t="s">
        <v>1658</v>
      </c>
      <c r="E22" s="275" t="s">
        <v>179</v>
      </c>
      <c r="F22" s="151" t="s">
        <v>1623</v>
      </c>
      <c r="G22" s="152" t="s">
        <v>1659</v>
      </c>
      <c r="H22" s="152" t="s">
        <v>1660</v>
      </c>
      <c r="I22" s="11" t="s">
        <v>1661</v>
      </c>
      <c r="J22" s="152" t="s">
        <v>1662</v>
      </c>
      <c r="K22" s="152" t="s">
        <v>230</v>
      </c>
      <c r="L22" s="152"/>
      <c r="M22" s="152"/>
      <c r="N22" s="152"/>
      <c r="O22" s="152"/>
      <c r="P22" s="153"/>
      <c r="Q22" s="335" t="str">
        <f>Q23</f>
        <v>dnf</v>
      </c>
      <c r="R22" s="298"/>
      <c r="S22" s="285"/>
      <c r="T22" s="260" t="s">
        <v>531</v>
      </c>
    </row>
    <row r="23" spans="1:20" ht="13.5" customHeight="1">
      <c r="A23" s="293"/>
      <c r="B23" s="296"/>
      <c r="C23" s="270"/>
      <c r="D23" s="288"/>
      <c r="E23" s="276"/>
      <c r="F23" s="57" t="s">
        <v>1629</v>
      </c>
      <c r="G23" s="155" t="s">
        <v>90</v>
      </c>
      <c r="H23" s="155" t="s">
        <v>841</v>
      </c>
      <c r="I23" s="155"/>
      <c r="J23" s="155"/>
      <c r="K23" s="155"/>
      <c r="L23" s="155"/>
      <c r="M23" s="155"/>
      <c r="N23" s="155"/>
      <c r="O23" s="155"/>
      <c r="P23" s="156"/>
      <c r="Q23" s="336" t="s">
        <v>1663</v>
      </c>
      <c r="R23" s="299"/>
      <c r="S23" s="286"/>
      <c r="T23" s="261"/>
    </row>
    <row r="24" spans="1:20" ht="15" customHeight="1" thickBot="1">
      <c r="A24" s="294"/>
      <c r="B24" s="297"/>
      <c r="C24" s="271"/>
      <c r="D24" s="187"/>
      <c r="E24" s="277"/>
      <c r="F24" s="158" t="s">
        <v>1630</v>
      </c>
      <c r="G24" s="159">
        <f>IF(ISBLANK(G22),"",TRUNC(25.4347*(18-G22)^1.81))</f>
        <v>509</v>
      </c>
      <c r="H24" s="159">
        <f>IF(ISBLANK(H22),"",TRUNC(0.14354*(H22*100-220)^1.4))</f>
        <v>437</v>
      </c>
      <c r="I24" s="159">
        <f>IF(ISBLANK(I22),"",TRUNC(51.39*(I22-1.5)^1.05))</f>
        <v>573</v>
      </c>
      <c r="J24" s="159">
        <f>IF(ISBLANK(J22),"",TRUNC(0.8465*(J22*100-75)^1.42))</f>
        <v>449</v>
      </c>
      <c r="K24" s="159"/>
      <c r="L24" s="159">
        <f>IF(ISBLANK(L22),"",TRUNC(5.74352*(28.5-L22)^1.92))</f>
      </c>
      <c r="M24" s="159">
        <f>IF(ISBLANK(M22),"",TRUNC(12.91*(M22-4)^1.1))</f>
      </c>
      <c r="N24" s="159">
        <f>IF(ISBLANK(N22),"",TRUNC(0.2797*(N22*100-100)^1.35))</f>
      </c>
      <c r="O24" s="159">
        <f>IF(ISBLANK(O22),"",TRUNC(10.14*(O22-7)^1.08))</f>
      </c>
      <c r="P24" s="160">
        <f>IF(ISBLANK(P22),"",INT(0.03768*(480-(P22/$A$2))^1.85))</f>
      </c>
      <c r="Q24" s="337"/>
      <c r="R24" s="300"/>
      <c r="S24" s="287"/>
      <c r="T24" s="262"/>
    </row>
    <row r="25" spans="1:20" ht="15" customHeight="1">
      <c r="A25" s="162"/>
      <c r="B25" s="163"/>
      <c r="C25" s="114"/>
      <c r="D25" s="23"/>
      <c r="E25" s="164"/>
      <c r="F25" s="165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67"/>
      <c r="R25" s="167"/>
      <c r="S25" s="195"/>
      <c r="T25" s="168"/>
    </row>
    <row r="26" spans="1:20" ht="15" customHeight="1">
      <c r="A26" s="162"/>
      <c r="B26" s="163"/>
      <c r="C26" s="114"/>
      <c r="D26" s="23"/>
      <c r="E26" s="164"/>
      <c r="F26" s="165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67"/>
      <c r="R26" s="167"/>
      <c r="S26" s="195"/>
      <c r="T26" s="168"/>
    </row>
    <row r="27" spans="1:20" ht="15" customHeight="1">
      <c r="A27" s="162"/>
      <c r="B27" s="163"/>
      <c r="C27" s="114"/>
      <c r="D27" s="23"/>
      <c r="E27" s="164"/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67"/>
      <c r="R27" s="167"/>
      <c r="S27" s="195"/>
      <c r="T27" s="168"/>
    </row>
    <row r="28" spans="1:20" ht="15" customHeight="1">
      <c r="A28" s="162"/>
      <c r="B28" s="163"/>
      <c r="C28" s="114"/>
      <c r="D28" s="23"/>
      <c r="E28" s="164"/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67"/>
      <c r="R28" s="167"/>
      <c r="S28" s="195"/>
      <c r="T28" s="168"/>
    </row>
    <row r="29" spans="1:20" ht="15" customHeight="1">
      <c r="A29" s="162"/>
      <c r="B29" s="163"/>
      <c r="C29" s="114"/>
      <c r="D29" s="23"/>
      <c r="E29" s="164"/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67"/>
      <c r="R29" s="167"/>
      <c r="S29" s="195"/>
      <c r="T29" s="168"/>
    </row>
    <row r="30" spans="1:20" ht="15" customHeight="1">
      <c r="A30" s="162"/>
      <c r="B30" s="163"/>
      <c r="C30" s="114"/>
      <c r="D30" s="23"/>
      <c r="E30" s="164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67"/>
      <c r="R30" s="167"/>
      <c r="S30" s="195"/>
      <c r="T30" s="168"/>
    </row>
    <row r="31" spans="1:20" ht="15" customHeight="1">
      <c r="A31" s="162"/>
      <c r="B31" s="163"/>
      <c r="C31" s="114"/>
      <c r="D31" s="23"/>
      <c r="E31" s="164"/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67"/>
      <c r="R31" s="167"/>
      <c r="S31" s="195"/>
      <c r="T31" s="168"/>
    </row>
    <row r="32" spans="1:20" ht="15" customHeight="1">
      <c r="A32" s="162"/>
      <c r="B32" s="163"/>
      <c r="C32" s="114"/>
      <c r="D32" s="23"/>
      <c r="E32" s="164"/>
      <c r="F32" s="165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67"/>
      <c r="R32" s="167"/>
      <c r="S32" s="195"/>
      <c r="T32" s="168"/>
    </row>
    <row r="33" spans="1:20" ht="15" customHeight="1">
      <c r="A33" s="162"/>
      <c r="B33" s="163"/>
      <c r="C33" s="114"/>
      <c r="D33" s="23"/>
      <c r="E33" s="164"/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67"/>
      <c r="R33" s="167"/>
      <c r="S33" s="195"/>
      <c r="T33" s="168"/>
    </row>
    <row r="34" spans="1:20" ht="15" customHeight="1">
      <c r="A34" s="162"/>
      <c r="B34" s="163"/>
      <c r="C34" s="114"/>
      <c r="D34" s="23"/>
      <c r="E34" s="164"/>
      <c r="F34" s="165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67"/>
      <c r="R34" s="167"/>
      <c r="S34" s="195"/>
      <c r="T34" s="168"/>
    </row>
    <row r="35" spans="1:20" ht="15" customHeight="1">
      <c r="A35" s="162"/>
      <c r="B35" s="163"/>
      <c r="C35" s="114"/>
      <c r="D35" s="23"/>
      <c r="E35" s="164"/>
      <c r="F35" s="165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67"/>
      <c r="R35" s="167"/>
      <c r="S35" s="195"/>
      <c r="T35" s="168"/>
    </row>
    <row r="36" spans="1:20" ht="15" customHeight="1">
      <c r="A36" s="162"/>
      <c r="B36" s="163"/>
      <c r="C36" s="114"/>
      <c r="D36" s="23"/>
      <c r="E36" s="164"/>
      <c r="F36" s="165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67"/>
      <c r="R36" s="167"/>
      <c r="S36" s="195"/>
      <c r="T36" s="168"/>
    </row>
    <row r="37" spans="1:20" ht="15" customHeight="1">
      <c r="A37" s="162"/>
      <c r="B37" s="132" t="s">
        <v>1664</v>
      </c>
      <c r="C37" s="114"/>
      <c r="D37" s="23"/>
      <c r="E37" s="164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67"/>
      <c r="R37" s="167"/>
      <c r="S37" s="195"/>
      <c r="T37" s="168"/>
    </row>
    <row r="38" spans="1:20" ht="15" customHeight="1">
      <c r="A38" s="162"/>
      <c r="B38" s="133" t="s">
        <v>142</v>
      </c>
      <c r="C38" s="114"/>
      <c r="E38" s="164"/>
      <c r="F38" s="165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67"/>
      <c r="R38" s="167"/>
      <c r="S38" s="195"/>
      <c r="T38" s="135" t="s">
        <v>1607</v>
      </c>
    </row>
    <row r="39" spans="2:20" ht="19.5" thickBot="1">
      <c r="B39" s="132" t="s">
        <v>1608</v>
      </c>
      <c r="C39" s="132"/>
      <c r="T39" s="135" t="s">
        <v>192</v>
      </c>
    </row>
    <row r="40" spans="1:20" ht="37.5" customHeight="1" thickBot="1">
      <c r="A40" s="139" t="s">
        <v>163</v>
      </c>
      <c r="B40" s="140" t="s">
        <v>164</v>
      </c>
      <c r="C40" s="141" t="s">
        <v>165</v>
      </c>
      <c r="D40" s="142" t="s">
        <v>675</v>
      </c>
      <c r="E40" s="143" t="s">
        <v>169</v>
      </c>
      <c r="F40" s="144"/>
      <c r="G40" s="169" t="s">
        <v>1609</v>
      </c>
      <c r="H40" s="170" t="s">
        <v>1610</v>
      </c>
      <c r="I40" s="338" t="s">
        <v>77</v>
      </c>
      <c r="J40" s="170" t="s">
        <v>1612</v>
      </c>
      <c r="K40" s="170" t="s">
        <v>1613</v>
      </c>
      <c r="L40" s="338" t="s">
        <v>78</v>
      </c>
      <c r="M40" s="338" t="s">
        <v>79</v>
      </c>
      <c r="N40" s="171" t="s">
        <v>1616</v>
      </c>
      <c r="O40" s="171" t="s">
        <v>1617</v>
      </c>
      <c r="P40" s="172" t="s">
        <v>1618</v>
      </c>
      <c r="Q40" s="142" t="s">
        <v>1619</v>
      </c>
      <c r="R40" s="149" t="s">
        <v>1620</v>
      </c>
      <c r="S40" s="149"/>
      <c r="T40" s="150" t="s">
        <v>168</v>
      </c>
    </row>
    <row r="41" spans="1:20" ht="15" customHeight="1">
      <c r="A41" s="289">
        <v>1</v>
      </c>
      <c r="B41" s="295" t="s">
        <v>274</v>
      </c>
      <c r="C41" s="269" t="s">
        <v>1665</v>
      </c>
      <c r="D41" s="190" t="s">
        <v>1666</v>
      </c>
      <c r="E41" s="275" t="s">
        <v>192</v>
      </c>
      <c r="F41" s="151" t="s">
        <v>1623</v>
      </c>
      <c r="G41" s="152" t="s">
        <v>915</v>
      </c>
      <c r="H41" s="152" t="s">
        <v>1667</v>
      </c>
      <c r="I41" s="11" t="s">
        <v>1668</v>
      </c>
      <c r="J41" s="152" t="s">
        <v>1669</v>
      </c>
      <c r="K41" s="152" t="s">
        <v>1670</v>
      </c>
      <c r="L41" s="152" t="s">
        <v>49</v>
      </c>
      <c r="M41" s="152" t="s">
        <v>50</v>
      </c>
      <c r="N41" s="152" t="s">
        <v>33</v>
      </c>
      <c r="O41" s="152" t="s">
        <v>51</v>
      </c>
      <c r="P41" s="153" t="s">
        <v>136</v>
      </c>
      <c r="Q41" s="335" t="str">
        <f>Q42</f>
        <v>7154</v>
      </c>
      <c r="R41" s="298" t="s">
        <v>317</v>
      </c>
      <c r="S41" s="282"/>
      <c r="T41" s="260" t="s">
        <v>1671</v>
      </c>
    </row>
    <row r="42" spans="1:20" ht="13.5" customHeight="1">
      <c r="A42" s="290"/>
      <c r="B42" s="296"/>
      <c r="C42" s="270"/>
      <c r="D42" s="288"/>
      <c r="E42" s="276"/>
      <c r="F42" s="57" t="s">
        <v>1629</v>
      </c>
      <c r="G42" s="155" t="s">
        <v>143</v>
      </c>
      <c r="H42" s="155" t="s">
        <v>1862</v>
      </c>
      <c r="I42" s="155"/>
      <c r="J42" s="155"/>
      <c r="K42" s="155"/>
      <c r="L42" s="155" t="s">
        <v>794</v>
      </c>
      <c r="M42" s="155"/>
      <c r="N42" s="155"/>
      <c r="O42" s="155"/>
      <c r="P42" s="156"/>
      <c r="Q42" s="336" t="s">
        <v>71</v>
      </c>
      <c r="R42" s="299"/>
      <c r="S42" s="283"/>
      <c r="T42" s="261"/>
    </row>
    <row r="43" spans="1:20" ht="15" customHeight="1" thickBot="1">
      <c r="A43" s="291"/>
      <c r="B43" s="297"/>
      <c r="C43" s="271"/>
      <c r="D43" s="187"/>
      <c r="E43" s="277"/>
      <c r="F43" s="158" t="s">
        <v>1630</v>
      </c>
      <c r="G43" s="159">
        <f>IF(ISBLANK(G41),"",TRUNC(25.4347*(18-G41)^1.81))</f>
        <v>738</v>
      </c>
      <c r="H43" s="159">
        <f>IF(ISBLANK(H41),"",TRUNC(0.14354*(H41*100-220)^1.4))</f>
        <v>739</v>
      </c>
      <c r="I43" s="159">
        <f>IF(ISBLANK(I41),"",TRUNC(51.39*(I41-1.5)^1.05))</f>
        <v>704</v>
      </c>
      <c r="J43" s="159">
        <f>IF(ISBLANK(J41),"",TRUNC(0.8465*(J41*100-75)^1.42))</f>
        <v>776</v>
      </c>
      <c r="K43" s="159">
        <f>IF(ISBLANK(K41),"",TRUNC(1.53775*(82-K41)^1.81))</f>
        <v>696</v>
      </c>
      <c r="L43" s="159">
        <f>IF(ISBLANK(L41),"",TRUNC(5.74352*(28.5-L41)^1.92))</f>
        <v>837</v>
      </c>
      <c r="M43" s="159">
        <f>IF(ISBLANK(M41),"",TRUNC(12.91*(M41-4)^1.1))</f>
        <v>826</v>
      </c>
      <c r="N43" s="159">
        <f>IF(ISBLANK(N41),"",TRUNC(0.2797*(N41*100-100)^1.35))</f>
        <v>562</v>
      </c>
      <c r="O43" s="159">
        <f>IF(ISBLANK(O41),"",TRUNC(10.14*(O41-7)^1.08))</f>
        <v>684</v>
      </c>
      <c r="P43" s="160">
        <f>IF(ISBLANK(P41),"",INT(0.03768*(480-(P41/$A$2))^1.85))</f>
        <v>592</v>
      </c>
      <c r="Q43" s="337"/>
      <c r="R43" s="300"/>
      <c r="S43" s="284"/>
      <c r="T43" s="262"/>
    </row>
    <row r="44" spans="1:20" ht="15" customHeight="1">
      <c r="A44" s="289">
        <v>2</v>
      </c>
      <c r="B44" s="295" t="s">
        <v>297</v>
      </c>
      <c r="C44" s="269" t="s">
        <v>1672</v>
      </c>
      <c r="D44" s="190" t="s">
        <v>1333</v>
      </c>
      <c r="E44" s="275" t="s">
        <v>1673</v>
      </c>
      <c r="F44" s="151" t="s">
        <v>1623</v>
      </c>
      <c r="G44" s="152" t="s">
        <v>1674</v>
      </c>
      <c r="H44" s="152" t="s">
        <v>1675</v>
      </c>
      <c r="I44" s="11" t="s">
        <v>1676</v>
      </c>
      <c r="J44" s="152" t="s">
        <v>1677</v>
      </c>
      <c r="K44" s="152" t="s">
        <v>1678</v>
      </c>
      <c r="L44" s="152" t="s">
        <v>52</v>
      </c>
      <c r="M44" s="152" t="s">
        <v>53</v>
      </c>
      <c r="N44" s="152" t="s">
        <v>1753</v>
      </c>
      <c r="O44" s="152" t="s">
        <v>54</v>
      </c>
      <c r="P44" s="153" t="s">
        <v>137</v>
      </c>
      <c r="Q44" s="335" t="str">
        <f>Q45</f>
        <v>6498</v>
      </c>
      <c r="R44" s="298" t="s">
        <v>234</v>
      </c>
      <c r="S44" s="282"/>
      <c r="T44" s="260" t="s">
        <v>1679</v>
      </c>
    </row>
    <row r="45" spans="1:20" ht="13.5" customHeight="1">
      <c r="A45" s="290"/>
      <c r="B45" s="296"/>
      <c r="C45" s="270"/>
      <c r="D45" s="288"/>
      <c r="E45" s="276"/>
      <c r="F45" s="57" t="s">
        <v>1629</v>
      </c>
      <c r="G45" s="155" t="s">
        <v>684</v>
      </c>
      <c r="H45" s="155" t="s">
        <v>796</v>
      </c>
      <c r="I45" s="155"/>
      <c r="J45" s="155"/>
      <c r="K45" s="155"/>
      <c r="L45" s="155" t="s">
        <v>580</v>
      </c>
      <c r="M45" s="155"/>
      <c r="N45" s="155"/>
      <c r="O45" s="155"/>
      <c r="P45" s="156"/>
      <c r="Q45" s="336" t="s">
        <v>72</v>
      </c>
      <c r="R45" s="299"/>
      <c r="S45" s="283"/>
      <c r="T45" s="261"/>
    </row>
    <row r="46" spans="1:20" ht="15" customHeight="1" thickBot="1">
      <c r="A46" s="291"/>
      <c r="B46" s="297"/>
      <c r="C46" s="271"/>
      <c r="D46" s="187"/>
      <c r="E46" s="277"/>
      <c r="F46" s="158" t="s">
        <v>1630</v>
      </c>
      <c r="G46" s="159">
        <f>IF(ISBLANK(G44),"",TRUNC(25.4347*(18-G44)^1.81))</f>
        <v>734</v>
      </c>
      <c r="H46" s="159">
        <f>IF(ISBLANK(H44),"",TRUNC(0.14354*(H44*100-220)^1.4))</f>
        <v>675</v>
      </c>
      <c r="I46" s="159">
        <f>IF(ISBLANK(I44),"",TRUNC(51.39*(I44-1.5)^1.05))</f>
        <v>694</v>
      </c>
      <c r="J46" s="159">
        <f>IF(ISBLANK(J44),"",TRUNC(0.8465*(J44*100-75)^1.42))</f>
        <v>670</v>
      </c>
      <c r="K46" s="159">
        <f>IF(ISBLANK(K44),"",TRUNC(1.53775*(82-K44)^1.81))</f>
        <v>711</v>
      </c>
      <c r="L46" s="159">
        <f>IF(ISBLANK(L44),"",TRUNC(5.74352*(28.5-L44)^1.92))</f>
        <v>658</v>
      </c>
      <c r="M46" s="159">
        <f>IF(ISBLANK(M44),"",TRUNC(12.91*(M44-4)^1.1))</f>
        <v>583</v>
      </c>
      <c r="N46" s="159">
        <f>IF(ISBLANK(N44),"",TRUNC(0.2797*(N44*100-100)^1.35))</f>
        <v>406</v>
      </c>
      <c r="O46" s="159">
        <f>IF(ISBLANK(O44),"",TRUNC(10.14*(O44-7)^1.08))</f>
        <v>593</v>
      </c>
      <c r="P46" s="160">
        <f>IF(ISBLANK(P44),"",INT(0.03768*(480-(P44/$A$2))^1.85))</f>
        <v>774</v>
      </c>
      <c r="Q46" s="337"/>
      <c r="R46" s="300"/>
      <c r="S46" s="284"/>
      <c r="T46" s="262"/>
    </row>
    <row r="47" spans="1:20" ht="15" customHeight="1">
      <c r="A47" s="289">
        <v>3</v>
      </c>
      <c r="B47" s="295" t="s">
        <v>946</v>
      </c>
      <c r="C47" s="269" t="s">
        <v>1687</v>
      </c>
      <c r="D47" s="190" t="s">
        <v>487</v>
      </c>
      <c r="E47" s="275" t="s">
        <v>192</v>
      </c>
      <c r="F47" s="151" t="s">
        <v>1623</v>
      </c>
      <c r="G47" s="152" t="s">
        <v>693</v>
      </c>
      <c r="H47" s="152" t="s">
        <v>1688</v>
      </c>
      <c r="I47" s="11" t="s">
        <v>1689</v>
      </c>
      <c r="J47" s="152" t="s">
        <v>1648</v>
      </c>
      <c r="K47" s="152" t="s">
        <v>1690</v>
      </c>
      <c r="L47" s="152" t="s">
        <v>55</v>
      </c>
      <c r="M47" s="152" t="s">
        <v>56</v>
      </c>
      <c r="N47" s="152" t="s">
        <v>57</v>
      </c>
      <c r="O47" s="152" t="s">
        <v>58</v>
      </c>
      <c r="P47" s="153" t="s">
        <v>138</v>
      </c>
      <c r="Q47" s="335" t="str">
        <f>Q48</f>
        <v>6031</v>
      </c>
      <c r="R47" s="298" t="s">
        <v>234</v>
      </c>
      <c r="S47" s="282"/>
      <c r="T47" s="260" t="s">
        <v>1691</v>
      </c>
    </row>
    <row r="48" spans="1:20" ht="13.5" customHeight="1">
      <c r="A48" s="290"/>
      <c r="B48" s="296"/>
      <c r="C48" s="270"/>
      <c r="D48" s="288"/>
      <c r="E48" s="276"/>
      <c r="F48" s="57" t="s">
        <v>1629</v>
      </c>
      <c r="G48" s="155" t="s">
        <v>1835</v>
      </c>
      <c r="H48" s="155" t="s">
        <v>144</v>
      </c>
      <c r="I48" s="155"/>
      <c r="J48" s="155"/>
      <c r="K48" s="155"/>
      <c r="L48" s="155" t="s">
        <v>794</v>
      </c>
      <c r="M48" s="155"/>
      <c r="N48" s="155"/>
      <c r="O48" s="155"/>
      <c r="P48" s="156"/>
      <c r="Q48" s="336" t="s">
        <v>73</v>
      </c>
      <c r="R48" s="299"/>
      <c r="S48" s="283"/>
      <c r="T48" s="261"/>
    </row>
    <row r="49" spans="1:20" ht="15" customHeight="1" thickBot="1">
      <c r="A49" s="291"/>
      <c r="B49" s="297"/>
      <c r="C49" s="271"/>
      <c r="D49" s="187"/>
      <c r="E49" s="277"/>
      <c r="F49" s="158" t="s">
        <v>1630</v>
      </c>
      <c r="G49" s="159">
        <f>IF(ISBLANK(G47),"",TRUNC(25.4347*(18-G47)^1.81))</f>
        <v>759</v>
      </c>
      <c r="H49" s="159">
        <f>IF(ISBLANK(H47),"",TRUNC(0.14354*(H47*100-220)^1.4))</f>
        <v>615</v>
      </c>
      <c r="I49" s="159">
        <f>IF(ISBLANK(I47),"",TRUNC(51.39*(I47-1.5)^1.05))</f>
        <v>638</v>
      </c>
      <c r="J49" s="159">
        <f>IF(ISBLANK(J47),"",TRUNC(0.8465*(J47*100-75)^1.42))</f>
        <v>520</v>
      </c>
      <c r="K49" s="159">
        <f>IF(ISBLANK(K47),"",TRUNC(1.53775*(82-K47)^1.81))</f>
        <v>635</v>
      </c>
      <c r="L49" s="159">
        <f>IF(ISBLANK(L47),"",TRUNC(5.74352*(28.5-L47)^1.92))</f>
        <v>708</v>
      </c>
      <c r="M49" s="159">
        <f>IF(ISBLANK(M47),"",TRUNC(12.91*(M47-4)^1.1))</f>
        <v>571</v>
      </c>
      <c r="N49" s="159">
        <f>IF(ISBLANK(N47),"",TRUNC(0.2797*(N47*100-100)^1.35))</f>
        <v>509</v>
      </c>
      <c r="O49" s="159">
        <f>IF(ISBLANK(O47),"",TRUNC(10.14*(O47-7)^1.08))</f>
        <v>494</v>
      </c>
      <c r="P49" s="160">
        <f>IF(ISBLANK(P47),"",INT(0.03768*(480-(P47/$A$2))^1.85))</f>
        <v>582</v>
      </c>
      <c r="Q49" s="337"/>
      <c r="R49" s="300"/>
      <c r="S49" s="284"/>
      <c r="T49" s="262"/>
    </row>
    <row r="50" spans="1:20" ht="15" customHeight="1">
      <c r="A50" s="289">
        <v>4</v>
      </c>
      <c r="B50" s="295" t="s">
        <v>1680</v>
      </c>
      <c r="C50" s="269" t="s">
        <v>1681</v>
      </c>
      <c r="D50" s="190" t="s">
        <v>1682</v>
      </c>
      <c r="E50" s="275" t="s">
        <v>339</v>
      </c>
      <c r="F50" s="151" t="s">
        <v>1623</v>
      </c>
      <c r="G50" s="152" t="s">
        <v>924</v>
      </c>
      <c r="H50" s="152" t="s">
        <v>1683</v>
      </c>
      <c r="I50" s="11" t="s">
        <v>1684</v>
      </c>
      <c r="J50" s="152" t="s">
        <v>1654</v>
      </c>
      <c r="K50" s="152" t="s">
        <v>1685</v>
      </c>
      <c r="L50" s="152" t="s">
        <v>59</v>
      </c>
      <c r="M50" s="152" t="s">
        <v>60</v>
      </c>
      <c r="N50" s="152" t="s">
        <v>1753</v>
      </c>
      <c r="O50" s="152" t="s">
        <v>61</v>
      </c>
      <c r="P50" s="153" t="s">
        <v>139</v>
      </c>
      <c r="Q50" s="335" t="str">
        <f>Q51</f>
        <v>5975</v>
      </c>
      <c r="R50" s="298" t="s">
        <v>235</v>
      </c>
      <c r="S50" s="282"/>
      <c r="T50" s="260" t="s">
        <v>1686</v>
      </c>
    </row>
    <row r="51" spans="1:20" ht="13.5" customHeight="1">
      <c r="A51" s="290"/>
      <c r="B51" s="296"/>
      <c r="C51" s="270"/>
      <c r="D51" s="288"/>
      <c r="E51" s="276"/>
      <c r="F51" s="57" t="s">
        <v>1629</v>
      </c>
      <c r="G51" s="155" t="s">
        <v>684</v>
      </c>
      <c r="H51" s="155" t="s">
        <v>1851</v>
      </c>
      <c r="I51" s="155"/>
      <c r="J51" s="155"/>
      <c r="K51" s="155"/>
      <c r="L51" s="155" t="s">
        <v>580</v>
      </c>
      <c r="M51" s="155"/>
      <c r="N51" s="155"/>
      <c r="O51" s="155"/>
      <c r="P51" s="156"/>
      <c r="Q51" s="336" t="s">
        <v>74</v>
      </c>
      <c r="R51" s="299"/>
      <c r="S51" s="283"/>
      <c r="T51" s="261"/>
    </row>
    <row r="52" spans="1:20" ht="15" customHeight="1" thickBot="1">
      <c r="A52" s="291"/>
      <c r="B52" s="297"/>
      <c r="C52" s="271"/>
      <c r="D52" s="187"/>
      <c r="E52" s="277"/>
      <c r="F52" s="158" t="s">
        <v>1630</v>
      </c>
      <c r="G52" s="159">
        <f>IF(ISBLANK(G50),"",TRUNC(25.4347*(18-G50)^1.81))</f>
        <v>725</v>
      </c>
      <c r="H52" s="159">
        <f>IF(ISBLANK(H50),"",TRUNC(0.14354*(H50*100-220)^1.4))</f>
        <v>621</v>
      </c>
      <c r="I52" s="159">
        <f>IF(ISBLANK(I50),"",TRUNC(51.39*(I50-1.5)^1.05))</f>
        <v>673</v>
      </c>
      <c r="J52" s="159">
        <f>IF(ISBLANK(J50),"",TRUNC(0.8465*(J50*100-75)^1.42))</f>
        <v>644</v>
      </c>
      <c r="K52" s="159">
        <f>IF(ISBLANK(K50),"",TRUNC(1.53775*(82-K50)^1.81))</f>
        <v>684</v>
      </c>
      <c r="L52" s="159">
        <f>IF(ISBLANK(L50),"",TRUNC(5.74352*(28.5-L50)^1.92))</f>
        <v>565</v>
      </c>
      <c r="M52" s="159">
        <f>IF(ISBLANK(M50),"",TRUNC(12.91*(M50-4)^1.1))</f>
        <v>506</v>
      </c>
      <c r="N52" s="159">
        <f>IF(ISBLANK(N50),"",TRUNC(0.2797*(N50*100-100)^1.35))</f>
        <v>406</v>
      </c>
      <c r="O52" s="159">
        <f>IF(ISBLANK(O50),"",TRUNC(10.14*(O50-7)^1.08))</f>
        <v>475</v>
      </c>
      <c r="P52" s="160">
        <f>IF(ISBLANK(P50),"",INT(0.03768*(480-(P50/$A$2))^1.85))</f>
        <v>676</v>
      </c>
      <c r="Q52" s="337"/>
      <c r="R52" s="300"/>
      <c r="S52" s="284"/>
      <c r="T52" s="262"/>
    </row>
    <row r="53" spans="1:20" ht="15" customHeight="1">
      <c r="A53" s="289">
        <v>5</v>
      </c>
      <c r="B53" s="295" t="s">
        <v>1693</v>
      </c>
      <c r="C53" s="269" t="s">
        <v>1694</v>
      </c>
      <c r="D53" s="190" t="s">
        <v>648</v>
      </c>
      <c r="E53" s="275" t="s">
        <v>185</v>
      </c>
      <c r="F53" s="151" t="s">
        <v>1623</v>
      </c>
      <c r="G53" s="152" t="s">
        <v>1695</v>
      </c>
      <c r="H53" s="152" t="s">
        <v>1696</v>
      </c>
      <c r="I53" s="11" t="s">
        <v>1697</v>
      </c>
      <c r="J53" s="152" t="s">
        <v>615</v>
      </c>
      <c r="K53" s="152" t="s">
        <v>1698</v>
      </c>
      <c r="L53" s="152" t="s">
        <v>62</v>
      </c>
      <c r="M53" s="152" t="s">
        <v>63</v>
      </c>
      <c r="N53" s="152" t="s">
        <v>1751</v>
      </c>
      <c r="O53" s="152" t="s">
        <v>83</v>
      </c>
      <c r="P53" s="153" t="s">
        <v>140</v>
      </c>
      <c r="Q53" s="335" t="str">
        <f>Q54</f>
        <v>5272</v>
      </c>
      <c r="R53" s="298" t="s">
        <v>235</v>
      </c>
      <c r="S53" s="282"/>
      <c r="T53" s="260" t="s">
        <v>188</v>
      </c>
    </row>
    <row r="54" spans="1:20" ht="13.5" customHeight="1">
      <c r="A54" s="290"/>
      <c r="B54" s="296"/>
      <c r="C54" s="270"/>
      <c r="D54" s="288"/>
      <c r="E54" s="276"/>
      <c r="F54" s="57" t="s">
        <v>1629</v>
      </c>
      <c r="G54" s="155" t="s">
        <v>1835</v>
      </c>
      <c r="H54" s="155" t="s">
        <v>1853</v>
      </c>
      <c r="I54" s="155"/>
      <c r="J54" s="155"/>
      <c r="K54" s="155"/>
      <c r="L54" s="155" t="s">
        <v>580</v>
      </c>
      <c r="M54" s="155"/>
      <c r="N54" s="155"/>
      <c r="O54" s="155"/>
      <c r="P54" s="156"/>
      <c r="Q54" s="336" t="s">
        <v>75</v>
      </c>
      <c r="R54" s="299"/>
      <c r="S54" s="283"/>
      <c r="T54" s="261"/>
    </row>
    <row r="55" spans="1:20" ht="15" customHeight="1" thickBot="1">
      <c r="A55" s="291"/>
      <c r="B55" s="297"/>
      <c r="C55" s="271"/>
      <c r="D55" s="187"/>
      <c r="E55" s="277"/>
      <c r="F55" s="158" t="s">
        <v>1630</v>
      </c>
      <c r="G55" s="159">
        <f>IF(ISBLANK(G53),"",TRUNC(25.4347*(18-G53)^1.81))</f>
        <v>633</v>
      </c>
      <c r="H55" s="159">
        <f>IF(ISBLANK(H53),"",TRUNC(0.14354*(H53*100-220)^1.4))</f>
        <v>697</v>
      </c>
      <c r="I55" s="159">
        <f>IF(ISBLANK(I53),"",TRUNC(51.39*(I53-1.5)^1.05))</f>
        <v>468</v>
      </c>
      <c r="J55" s="159">
        <f>IF(ISBLANK(J53),"",TRUNC(0.8465*(J53*100-75)^1.42))</f>
        <v>696</v>
      </c>
      <c r="K55" s="159">
        <f>IF(ISBLANK(K53),"",TRUNC(1.53775*(82-K53)^1.81))</f>
        <v>604</v>
      </c>
      <c r="L55" s="159">
        <f>IF(ISBLANK(L53),"",TRUNC(5.74352*(28.5-L53)^1.92))</f>
        <v>581</v>
      </c>
      <c r="M55" s="159">
        <f>IF(ISBLANK(M53),"",TRUNC(12.91*(M53-4)^1.1))</f>
        <v>433</v>
      </c>
      <c r="N55" s="159">
        <f>IF(ISBLANK(N53),"",TRUNC(0.2797*(N53*100-100)^1.35))</f>
        <v>309</v>
      </c>
      <c r="O55" s="159">
        <f>IF(ISBLANK(O53),"",TRUNC(10.14*(O53-7)^1.08))</f>
        <v>363</v>
      </c>
      <c r="P55" s="160">
        <f>IF(ISBLANK(P53),"",INT(0.03768*(480-(P53/$A$2))^1.85))</f>
        <v>488</v>
      </c>
      <c r="Q55" s="337"/>
      <c r="R55" s="300"/>
      <c r="S55" s="284"/>
      <c r="T55" s="262"/>
    </row>
    <row r="56" spans="1:20" ht="15" customHeight="1">
      <c r="A56" s="289">
        <v>6</v>
      </c>
      <c r="B56" s="295" t="s">
        <v>274</v>
      </c>
      <c r="C56" s="269" t="s">
        <v>1699</v>
      </c>
      <c r="D56" s="190" t="s">
        <v>1700</v>
      </c>
      <c r="E56" s="339" t="s">
        <v>1701</v>
      </c>
      <c r="F56" s="151" t="s">
        <v>1623</v>
      </c>
      <c r="G56" s="152" t="s">
        <v>1702</v>
      </c>
      <c r="H56" s="152" t="s">
        <v>1703</v>
      </c>
      <c r="I56" s="11" t="s">
        <v>1704</v>
      </c>
      <c r="J56" s="152" t="s">
        <v>1654</v>
      </c>
      <c r="K56" s="152" t="s">
        <v>1705</v>
      </c>
      <c r="L56" s="152" t="s">
        <v>84</v>
      </c>
      <c r="M56" s="152" t="s">
        <v>85</v>
      </c>
      <c r="N56" s="152" t="s">
        <v>1751</v>
      </c>
      <c r="O56" s="152" t="s">
        <v>86</v>
      </c>
      <c r="P56" s="153" t="s">
        <v>141</v>
      </c>
      <c r="Q56" s="335" t="str">
        <f>Q57</f>
        <v>4712</v>
      </c>
      <c r="R56" s="298" t="s">
        <v>283</v>
      </c>
      <c r="S56" s="282"/>
      <c r="T56" s="260" t="s">
        <v>1706</v>
      </c>
    </row>
    <row r="57" spans="1:20" ht="13.5" customHeight="1">
      <c r="A57" s="290"/>
      <c r="B57" s="296"/>
      <c r="C57" s="270"/>
      <c r="D57" s="288"/>
      <c r="E57" s="340"/>
      <c r="F57" s="57" t="s">
        <v>1629</v>
      </c>
      <c r="G57" s="155" t="s">
        <v>1725</v>
      </c>
      <c r="H57" s="155" t="s">
        <v>145</v>
      </c>
      <c r="I57" s="155"/>
      <c r="J57" s="155"/>
      <c r="K57" s="155"/>
      <c r="L57" s="155" t="s">
        <v>794</v>
      </c>
      <c r="M57" s="155"/>
      <c r="N57" s="155"/>
      <c r="O57" s="155"/>
      <c r="P57" s="156"/>
      <c r="Q57" s="336" t="s">
        <v>76</v>
      </c>
      <c r="R57" s="299"/>
      <c r="S57" s="283"/>
      <c r="T57" s="261"/>
    </row>
    <row r="58" spans="1:20" ht="15" customHeight="1" thickBot="1">
      <c r="A58" s="291"/>
      <c r="B58" s="297"/>
      <c r="C58" s="271"/>
      <c r="D58" s="187"/>
      <c r="E58" s="341"/>
      <c r="F58" s="158" t="s">
        <v>1630</v>
      </c>
      <c r="G58" s="159">
        <f>IF(ISBLANK(G56),"",TRUNC(25.4347*(18-G56)^1.81))</f>
        <v>448</v>
      </c>
      <c r="H58" s="159">
        <f>IF(ISBLANK(H56),"",TRUNC(0.14354*(H56*100-220)^1.4))</f>
        <v>423</v>
      </c>
      <c r="I58" s="159">
        <f>IF(ISBLANK(I56),"",TRUNC(51.39*(I56-1.5)^1.05))</f>
        <v>542</v>
      </c>
      <c r="J58" s="159">
        <f>IF(ISBLANK(J56),"",TRUNC(0.8465*(J56*100-75)^1.42))</f>
        <v>644</v>
      </c>
      <c r="K58" s="159">
        <f>IF(ISBLANK(K56),"",TRUNC(1.53775*(82-K56)^1.81))</f>
        <v>460</v>
      </c>
      <c r="L58" s="159">
        <f>IF(ISBLANK(L56),"",TRUNC(5.74352*(28.5-L56)^1.92))</f>
        <v>501</v>
      </c>
      <c r="M58" s="159">
        <f>IF(ISBLANK(M56),"",TRUNC(12.91*(M56-4)^1.1))</f>
        <v>408</v>
      </c>
      <c r="N58" s="159">
        <f>IF(ISBLANK(N56),"",TRUNC(0.2797*(N56*100-100)^1.35))</f>
        <v>309</v>
      </c>
      <c r="O58" s="159">
        <f>IF(ISBLANK(O56),"",TRUNC(10.14*(O56-7)^1.08))</f>
        <v>416</v>
      </c>
      <c r="P58" s="160">
        <f>IF(ISBLANK(P56),"",INT(0.03768*(480-(P56/$A$2))^1.85))</f>
        <v>561</v>
      </c>
      <c r="Q58" s="337"/>
      <c r="R58" s="300"/>
      <c r="S58" s="284"/>
      <c r="T58" s="262"/>
    </row>
    <row r="59" spans="1:20" ht="15" customHeight="1" hidden="1">
      <c r="A59" s="289"/>
      <c r="B59" s="295" t="s">
        <v>1707</v>
      </c>
      <c r="C59" s="269" t="s">
        <v>1708</v>
      </c>
      <c r="D59" s="190" t="s">
        <v>1709</v>
      </c>
      <c r="E59" s="275" t="s">
        <v>179</v>
      </c>
      <c r="F59" s="151" t="s">
        <v>1623</v>
      </c>
      <c r="G59" s="152" t="s">
        <v>230</v>
      </c>
      <c r="H59" s="152"/>
      <c r="I59" s="11"/>
      <c r="J59" s="152"/>
      <c r="K59" s="152"/>
      <c r="L59" s="152"/>
      <c r="M59" s="152"/>
      <c r="N59" s="152"/>
      <c r="O59" s="152"/>
      <c r="P59" s="153"/>
      <c r="Q59" s="154" t="str">
        <f>Q60</f>
        <v>dns</v>
      </c>
      <c r="R59" s="301"/>
      <c r="S59" s="196"/>
      <c r="T59" s="260" t="s">
        <v>939</v>
      </c>
    </row>
    <row r="60" spans="1:20" ht="13.5" customHeight="1" hidden="1">
      <c r="A60" s="290"/>
      <c r="B60" s="296"/>
      <c r="C60" s="270"/>
      <c r="D60" s="288"/>
      <c r="E60" s="276"/>
      <c r="F60" s="57" t="s">
        <v>1629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6"/>
      <c r="Q60" s="157" t="s">
        <v>230</v>
      </c>
      <c r="R60" s="302"/>
      <c r="S60" s="195"/>
      <c r="T60" s="261"/>
    </row>
    <row r="61" spans="1:20" ht="15" customHeight="1" hidden="1" thickBot="1">
      <c r="A61" s="291"/>
      <c r="B61" s="297"/>
      <c r="C61" s="271"/>
      <c r="D61" s="187"/>
      <c r="E61" s="277"/>
      <c r="F61" s="158" t="s">
        <v>1630</v>
      </c>
      <c r="G61" s="159"/>
      <c r="H61" s="159">
        <f>IF(ISBLANK(H59),"",TRUNC(0.14354*(H59*100-220)^1.4))</f>
      </c>
      <c r="I61" s="159">
        <f>IF(ISBLANK(I59),"",TRUNC(51.39*(I59-1.5)^1.05))</f>
      </c>
      <c r="J61" s="159">
        <f>IF(ISBLANK(J59),"",TRUNC(0.8465*(J59*100-75)^1.42))</f>
      </c>
      <c r="K61" s="159">
        <f>IF(ISBLANK(K59),"",TRUNC(1.53775*(82-K59)^1.81))</f>
      </c>
      <c r="L61" s="159">
        <f>IF(ISBLANK(L59),"",TRUNC(5.74352*(28.5-L59)^1.92))</f>
      </c>
      <c r="M61" s="159">
        <f>IF(ISBLANK(M59),"",TRUNC(12.91*(M59-4)^1.1))</f>
      </c>
      <c r="N61" s="159">
        <f>IF(ISBLANK(N59),"",TRUNC(0.2797*(N59*100-100)^1.35))</f>
      </c>
      <c r="O61" s="159">
        <f>IF(ISBLANK(O59),"",TRUNC(10.14*(O59-7)^1.08))</f>
      </c>
      <c r="P61" s="160">
        <f>IF(ISBLANK(P59),"",INT(0.03768*(480-(P59/$A$2))^1.85))</f>
      </c>
      <c r="Q61" s="161"/>
      <c r="R61" s="303"/>
      <c r="S61" s="197"/>
      <c r="T61" s="262"/>
    </row>
    <row r="62" spans="1:20" ht="15" customHeight="1" hidden="1">
      <c r="A62" s="289"/>
      <c r="B62" s="295" t="s">
        <v>280</v>
      </c>
      <c r="C62" s="269" t="s">
        <v>1710</v>
      </c>
      <c r="D62" s="190" t="s">
        <v>1711</v>
      </c>
      <c r="E62" s="275" t="s">
        <v>185</v>
      </c>
      <c r="F62" s="151" t="s">
        <v>1623</v>
      </c>
      <c r="G62" s="152" t="s">
        <v>230</v>
      </c>
      <c r="H62" s="152"/>
      <c r="I62" s="11"/>
      <c r="J62" s="152"/>
      <c r="K62" s="152"/>
      <c r="L62" s="152"/>
      <c r="M62" s="152"/>
      <c r="N62" s="152"/>
      <c r="O62" s="152"/>
      <c r="P62" s="153"/>
      <c r="Q62" s="154" t="str">
        <f>Q63</f>
        <v>dns</v>
      </c>
      <c r="R62" s="301"/>
      <c r="S62" s="196"/>
      <c r="T62" s="260" t="s">
        <v>1637</v>
      </c>
    </row>
    <row r="63" spans="1:20" ht="13.5" customHeight="1" hidden="1">
      <c r="A63" s="290"/>
      <c r="B63" s="296"/>
      <c r="C63" s="270"/>
      <c r="D63" s="288"/>
      <c r="E63" s="276"/>
      <c r="F63" s="57" t="s">
        <v>1629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6"/>
      <c r="Q63" s="157" t="s">
        <v>230</v>
      </c>
      <c r="R63" s="302"/>
      <c r="S63" s="195"/>
      <c r="T63" s="261"/>
    </row>
    <row r="64" spans="1:20" ht="15" customHeight="1" hidden="1" thickBot="1">
      <c r="A64" s="291"/>
      <c r="B64" s="297"/>
      <c r="C64" s="271"/>
      <c r="D64" s="187"/>
      <c r="E64" s="277"/>
      <c r="F64" s="158" t="s">
        <v>1630</v>
      </c>
      <c r="G64" s="159"/>
      <c r="H64" s="159">
        <f>IF(ISBLANK(H62),"",TRUNC(0.14354*(H62*100-220)^1.4))</f>
      </c>
      <c r="I64" s="159">
        <f>IF(ISBLANK(I62),"",TRUNC(51.39*(I62-1.5)^1.05))</f>
      </c>
      <c r="J64" s="159">
        <f>IF(ISBLANK(J62),"",TRUNC(0.8465*(J62*100-75)^1.42))</f>
      </c>
      <c r="K64" s="159">
        <f>IF(ISBLANK(K62),"",TRUNC(1.53775*(82-K62)^1.81))</f>
      </c>
      <c r="L64" s="159">
        <f>IF(ISBLANK(L62),"",TRUNC(5.74352*(28.5-L62)^1.92))</f>
      </c>
      <c r="M64" s="159">
        <f>IF(ISBLANK(M62),"",TRUNC(12.91*(M62-4)^1.1))</f>
      </c>
      <c r="N64" s="159">
        <f>IF(ISBLANK(N62),"",TRUNC(0.2797*(N62*100-100)^1.35))</f>
      </c>
      <c r="O64" s="159">
        <f>IF(ISBLANK(O62),"",TRUNC(10.14*(O62-7)^1.08))</f>
      </c>
      <c r="P64" s="160">
        <f>IF(ISBLANK(P62),"",INT(0.03768*(480-(P62/$A$2))^1.85))</f>
      </c>
      <c r="Q64" s="161"/>
      <c r="R64" s="303"/>
      <c r="S64" s="197"/>
      <c r="T64" s="262"/>
    </row>
    <row r="65" spans="1:20" ht="15" customHeight="1" hidden="1">
      <c r="A65" s="289"/>
      <c r="B65" s="295" t="s">
        <v>417</v>
      </c>
      <c r="C65" s="269" t="s">
        <v>1712</v>
      </c>
      <c r="D65" s="190" t="s">
        <v>1713</v>
      </c>
      <c r="E65" s="275" t="s">
        <v>185</v>
      </c>
      <c r="F65" s="151" t="s">
        <v>1623</v>
      </c>
      <c r="G65" s="152" t="s">
        <v>230</v>
      </c>
      <c r="H65" s="152"/>
      <c r="I65" s="11"/>
      <c r="J65" s="152"/>
      <c r="K65" s="152"/>
      <c r="L65" s="152"/>
      <c r="M65" s="152"/>
      <c r="N65" s="152"/>
      <c r="O65" s="152"/>
      <c r="P65" s="153"/>
      <c r="Q65" s="154" t="str">
        <f>Q66</f>
        <v>dns</v>
      </c>
      <c r="R65" s="301"/>
      <c r="S65" s="196"/>
      <c r="T65" s="260" t="s">
        <v>188</v>
      </c>
    </row>
    <row r="66" spans="1:20" ht="13.5" customHeight="1" hidden="1">
      <c r="A66" s="290"/>
      <c r="B66" s="296"/>
      <c r="C66" s="270"/>
      <c r="D66" s="288"/>
      <c r="E66" s="276"/>
      <c r="F66" s="57" t="s">
        <v>1629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6"/>
      <c r="Q66" s="157" t="s">
        <v>230</v>
      </c>
      <c r="R66" s="302"/>
      <c r="S66" s="195"/>
      <c r="T66" s="261"/>
    </row>
    <row r="67" spans="1:20" ht="15" customHeight="1" hidden="1" thickBot="1">
      <c r="A67" s="291"/>
      <c r="B67" s="297"/>
      <c r="C67" s="271"/>
      <c r="D67" s="187"/>
      <c r="E67" s="277"/>
      <c r="F67" s="158" t="s">
        <v>1630</v>
      </c>
      <c r="G67" s="159"/>
      <c r="H67" s="159">
        <f>IF(ISBLANK(H65),"",TRUNC(0.14354*(H65*100-220)^1.4))</f>
      </c>
      <c r="I67" s="159">
        <f>IF(ISBLANK(I65),"",TRUNC(51.39*(I65-1.5)^1.05))</f>
      </c>
      <c r="J67" s="159">
        <f>IF(ISBLANK(J65),"",TRUNC(0.8465*(J65*100-75)^1.42))</f>
      </c>
      <c r="K67" s="159">
        <f>IF(ISBLANK(K65),"",TRUNC(1.53775*(82-K65)^1.81))</f>
      </c>
      <c r="L67" s="159">
        <f>IF(ISBLANK(L65),"",TRUNC(5.74352*(28.5-L65)^1.92))</f>
      </c>
      <c r="M67" s="159">
        <f>IF(ISBLANK(M65),"",TRUNC(12.91*(M65-4)^1.1))</f>
      </c>
      <c r="N67" s="159">
        <f>IF(ISBLANK(N65),"",TRUNC(0.2797*(N65*100-100)^1.35))</f>
      </c>
      <c r="O67" s="159">
        <f>IF(ISBLANK(O65),"",TRUNC(10.14*(O65-7)^1.08))</f>
      </c>
      <c r="P67" s="160">
        <f>IF(ISBLANK(P65),"",INT(0.03768*(480-(P65/$A$2))^1.85))</f>
      </c>
      <c r="Q67" s="161"/>
      <c r="R67" s="303"/>
      <c r="S67" s="197"/>
      <c r="T67" s="262"/>
    </row>
    <row r="68" ht="12.75" hidden="1"/>
  </sheetData>
  <sheetProtection/>
  <mergeCells count="118">
    <mergeCell ref="C50:C52"/>
    <mergeCell ref="S7:S9"/>
    <mergeCell ref="S10:S12"/>
    <mergeCell ref="S13:S15"/>
    <mergeCell ref="S19:S21"/>
    <mergeCell ref="E10:E12"/>
    <mergeCell ref="D19:D21"/>
    <mergeCell ref="E19:E21"/>
    <mergeCell ref="D13:D15"/>
    <mergeCell ref="E13:E15"/>
    <mergeCell ref="G5:P5"/>
    <mergeCell ref="A47:A49"/>
    <mergeCell ref="D47:D49"/>
    <mergeCell ref="E47:E49"/>
    <mergeCell ref="D41:D43"/>
    <mergeCell ref="E41:E43"/>
    <mergeCell ref="A13:A15"/>
    <mergeCell ref="B47:B49"/>
    <mergeCell ref="A44:A46"/>
    <mergeCell ref="B44:B46"/>
    <mergeCell ref="E50:E52"/>
    <mergeCell ref="T50:T52"/>
    <mergeCell ref="S53:S55"/>
    <mergeCell ref="S41:S43"/>
    <mergeCell ref="S44:S46"/>
    <mergeCell ref="E44:E46"/>
    <mergeCell ref="S47:S49"/>
    <mergeCell ref="S50:S52"/>
    <mergeCell ref="T47:T49"/>
    <mergeCell ref="A50:A52"/>
    <mergeCell ref="A19:A21"/>
    <mergeCell ref="D53:D55"/>
    <mergeCell ref="E53:E55"/>
    <mergeCell ref="B19:B21"/>
    <mergeCell ref="C19:C21"/>
    <mergeCell ref="C47:C49"/>
    <mergeCell ref="D50:D52"/>
    <mergeCell ref="D44:D46"/>
    <mergeCell ref="C44:C46"/>
    <mergeCell ref="A10:A12"/>
    <mergeCell ref="A41:A43"/>
    <mergeCell ref="C41:C43"/>
    <mergeCell ref="B13:B15"/>
    <mergeCell ref="C13:C15"/>
    <mergeCell ref="B10:B12"/>
    <mergeCell ref="C10:C12"/>
    <mergeCell ref="B41:B43"/>
    <mergeCell ref="C22:C24"/>
    <mergeCell ref="B50:B52"/>
    <mergeCell ref="A65:A67"/>
    <mergeCell ref="B65:B67"/>
    <mergeCell ref="C65:C67"/>
    <mergeCell ref="A59:A61"/>
    <mergeCell ref="B59:B61"/>
    <mergeCell ref="C59:C61"/>
    <mergeCell ref="A53:A55"/>
    <mergeCell ref="B53:B55"/>
    <mergeCell ref="C53:C55"/>
    <mergeCell ref="D65:D67"/>
    <mergeCell ref="E65:E67"/>
    <mergeCell ref="D62:D64"/>
    <mergeCell ref="E62:E64"/>
    <mergeCell ref="T65:T67"/>
    <mergeCell ref="A16:A18"/>
    <mergeCell ref="B16:B18"/>
    <mergeCell ref="C16:C18"/>
    <mergeCell ref="D16:D18"/>
    <mergeCell ref="E16:E18"/>
    <mergeCell ref="T16:T18"/>
    <mergeCell ref="A62:A64"/>
    <mergeCell ref="B62:B64"/>
    <mergeCell ref="C62:C64"/>
    <mergeCell ref="T62:T64"/>
    <mergeCell ref="A7:A9"/>
    <mergeCell ref="B7:B9"/>
    <mergeCell ref="C7:C9"/>
    <mergeCell ref="D7:D9"/>
    <mergeCell ref="E7:E9"/>
    <mergeCell ref="T7:T9"/>
    <mergeCell ref="T41:T43"/>
    <mergeCell ref="A22:A24"/>
    <mergeCell ref="B22:B24"/>
    <mergeCell ref="T10:T12"/>
    <mergeCell ref="S22:S24"/>
    <mergeCell ref="D10:D12"/>
    <mergeCell ref="T13:T15"/>
    <mergeCell ref="S16:S18"/>
    <mergeCell ref="D22:D24"/>
    <mergeCell ref="E22:E24"/>
    <mergeCell ref="T22:T24"/>
    <mergeCell ref="T19:T21"/>
    <mergeCell ref="T59:T61"/>
    <mergeCell ref="A56:A58"/>
    <mergeCell ref="B56:B58"/>
    <mergeCell ref="C56:C58"/>
    <mergeCell ref="D56:D58"/>
    <mergeCell ref="E56:E58"/>
    <mergeCell ref="T56:T58"/>
    <mergeCell ref="S56:S58"/>
    <mergeCell ref="D59:D61"/>
    <mergeCell ref="E59:E61"/>
    <mergeCell ref="T44:T46"/>
    <mergeCell ref="R47:R49"/>
    <mergeCell ref="R53:R55"/>
    <mergeCell ref="T53:T55"/>
    <mergeCell ref="R7:R9"/>
    <mergeCell ref="R41:R43"/>
    <mergeCell ref="R22:R24"/>
    <mergeCell ref="R10:R12"/>
    <mergeCell ref="R13:R15"/>
    <mergeCell ref="R19:R21"/>
    <mergeCell ref="R65:R67"/>
    <mergeCell ref="R16:R18"/>
    <mergeCell ref="R62:R64"/>
    <mergeCell ref="R59:R61"/>
    <mergeCell ref="R44:R46"/>
    <mergeCell ref="R50:R52"/>
    <mergeCell ref="R56:R58"/>
  </mergeCells>
  <printOptions horizontalCentered="1"/>
  <pageMargins left="0.15748031496062992" right="0.2362204724409449" top="0.5905511811023623" bottom="0.3937007874015748" header="0.1968503937007874" footer="0.3937007874015748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8" max="8" width="13.00390625" style="191" customWidth="1"/>
  </cols>
  <sheetData>
    <row r="1" ht="18.75">
      <c r="A1" s="75" t="s">
        <v>2211</v>
      </c>
    </row>
    <row r="2" ht="18.75">
      <c r="A2" s="75" t="s">
        <v>2212</v>
      </c>
    </row>
    <row r="3" ht="12.75">
      <c r="G3" t="s">
        <v>2213</v>
      </c>
    </row>
    <row r="5" ht="12.75">
      <c r="B5" s="192" t="s">
        <v>2214</v>
      </c>
    </row>
    <row r="8" spans="1:8" ht="13.5" customHeight="1">
      <c r="A8" s="193">
        <v>1</v>
      </c>
      <c r="B8" s="194" t="s">
        <v>2245</v>
      </c>
      <c r="C8" s="194"/>
      <c r="D8" s="194"/>
      <c r="E8" s="194"/>
      <c r="F8" s="194"/>
      <c r="G8" s="194"/>
      <c r="H8" s="193">
        <v>15621</v>
      </c>
    </row>
    <row r="9" spans="1:8" ht="13.5" customHeight="1">
      <c r="A9" s="193">
        <v>2</v>
      </c>
      <c r="B9" s="194" t="s">
        <v>2244</v>
      </c>
      <c r="C9" s="194"/>
      <c r="D9" s="194"/>
      <c r="E9" s="194"/>
      <c r="F9" s="194"/>
      <c r="G9" s="194"/>
      <c r="H9" s="193">
        <v>15216</v>
      </c>
    </row>
    <row r="10" spans="1:8" ht="13.5" customHeight="1">
      <c r="A10" s="193">
        <v>3</v>
      </c>
      <c r="B10" s="194" t="s">
        <v>2249</v>
      </c>
      <c r="C10" s="194"/>
      <c r="D10" s="194"/>
      <c r="E10" s="194"/>
      <c r="F10" s="194"/>
      <c r="G10" s="194"/>
      <c r="H10" s="193">
        <v>14696</v>
      </c>
    </row>
    <row r="11" spans="1:8" ht="13.5" customHeight="1">
      <c r="A11" s="193">
        <v>4</v>
      </c>
      <c r="B11" s="194" t="s">
        <v>2246</v>
      </c>
      <c r="C11" s="194"/>
      <c r="D11" s="194"/>
      <c r="E11" s="194"/>
      <c r="F11" s="194"/>
      <c r="G11" s="194"/>
      <c r="H11" s="193">
        <v>12189</v>
      </c>
    </row>
    <row r="12" spans="1:8" ht="13.5" customHeight="1">
      <c r="A12" s="193">
        <v>5</v>
      </c>
      <c r="B12" s="194" t="s">
        <v>2247</v>
      </c>
      <c r="C12" s="194"/>
      <c r="D12" s="194"/>
      <c r="E12" s="194"/>
      <c r="F12" s="194"/>
      <c r="G12" s="194"/>
      <c r="H12" s="193">
        <v>8580</v>
      </c>
    </row>
    <row r="13" spans="1:8" ht="13.5" customHeight="1">
      <c r="A13" s="193">
        <v>6</v>
      </c>
      <c r="B13" s="194" t="s">
        <v>2235</v>
      </c>
      <c r="C13" s="194"/>
      <c r="D13" s="194"/>
      <c r="E13" s="194"/>
      <c r="F13" s="194"/>
      <c r="G13" s="194"/>
      <c r="H13" s="193">
        <v>8252</v>
      </c>
    </row>
    <row r="14" spans="1:8" ht="13.5" customHeight="1">
      <c r="A14" s="193">
        <v>7</v>
      </c>
      <c r="B14" s="194" t="s">
        <v>2248</v>
      </c>
      <c r="C14" s="194"/>
      <c r="D14" s="194"/>
      <c r="E14" s="194"/>
      <c r="F14" s="194"/>
      <c r="G14" s="194"/>
      <c r="H14" s="193">
        <v>7651</v>
      </c>
    </row>
    <row r="15" spans="1:8" ht="13.5" customHeight="1">
      <c r="A15" s="193">
        <v>8</v>
      </c>
      <c r="B15" s="194" t="s">
        <v>2233</v>
      </c>
      <c r="C15" s="194"/>
      <c r="D15" s="194"/>
      <c r="E15" s="194"/>
      <c r="F15" s="194"/>
      <c r="G15" s="194"/>
      <c r="H15" s="193">
        <v>5777</v>
      </c>
    </row>
    <row r="16" spans="1:8" ht="13.5" customHeight="1">
      <c r="A16" s="193">
        <v>9</v>
      </c>
      <c r="B16" s="194" t="s">
        <v>2237</v>
      </c>
      <c r="C16" s="194"/>
      <c r="D16" s="194"/>
      <c r="E16" s="194"/>
      <c r="F16" s="194"/>
      <c r="G16" s="194"/>
      <c r="H16" s="193">
        <v>5533</v>
      </c>
    </row>
    <row r="17" spans="1:8" ht="13.5" customHeight="1">
      <c r="A17" s="193">
        <v>10</v>
      </c>
      <c r="B17" s="194" t="s">
        <v>2238</v>
      </c>
      <c r="C17" s="194"/>
      <c r="D17" s="194"/>
      <c r="E17" s="194"/>
      <c r="F17" s="194"/>
      <c r="G17" s="194"/>
      <c r="H17" s="193">
        <v>5407</v>
      </c>
    </row>
    <row r="18" spans="1:8" ht="13.5" customHeight="1">
      <c r="A18" s="193">
        <v>11</v>
      </c>
      <c r="B18" s="194" t="s">
        <v>2215</v>
      </c>
      <c r="C18" s="194"/>
      <c r="D18" s="194"/>
      <c r="E18" s="194"/>
      <c r="F18" s="194"/>
      <c r="G18" s="194"/>
      <c r="H18" s="193">
        <v>5181</v>
      </c>
    </row>
    <row r="19" spans="1:8" ht="13.5" customHeight="1">
      <c r="A19" s="193">
        <v>12</v>
      </c>
      <c r="B19" s="194" t="s">
        <v>2216</v>
      </c>
      <c r="C19" s="194"/>
      <c r="D19" s="194"/>
      <c r="E19" s="194"/>
      <c r="F19" s="194"/>
      <c r="G19" s="194"/>
      <c r="H19" s="193">
        <v>4260</v>
      </c>
    </row>
    <row r="20" spans="1:8" ht="13.5" customHeight="1">
      <c r="A20" s="193">
        <v>13</v>
      </c>
      <c r="B20" s="194" t="s">
        <v>2239</v>
      </c>
      <c r="C20" s="194"/>
      <c r="D20" s="194"/>
      <c r="E20" s="194"/>
      <c r="F20" s="194"/>
      <c r="G20" s="194"/>
      <c r="H20" s="193">
        <v>3806</v>
      </c>
    </row>
    <row r="21" spans="1:8" ht="13.5" customHeight="1">
      <c r="A21" s="193">
        <v>14</v>
      </c>
      <c r="B21" s="194" t="s">
        <v>2219</v>
      </c>
      <c r="C21" s="194"/>
      <c r="D21" s="194"/>
      <c r="E21" s="194"/>
      <c r="F21" s="194"/>
      <c r="G21" s="194"/>
      <c r="H21" s="342">
        <v>3789</v>
      </c>
    </row>
    <row r="22" spans="1:8" ht="13.5" customHeight="1">
      <c r="A22" s="193">
        <v>15</v>
      </c>
      <c r="B22" s="194" t="s">
        <v>2232</v>
      </c>
      <c r="C22" s="194"/>
      <c r="D22" s="194"/>
      <c r="E22" s="194"/>
      <c r="F22" s="194"/>
      <c r="G22" s="194"/>
      <c r="H22" s="193">
        <v>3505</v>
      </c>
    </row>
    <row r="23" spans="1:8" ht="13.5" customHeight="1">
      <c r="A23" s="193">
        <v>16</v>
      </c>
      <c r="B23" s="194" t="s">
        <v>2217</v>
      </c>
      <c r="C23" s="194"/>
      <c r="D23" s="194"/>
      <c r="E23" s="194"/>
      <c r="F23" s="194"/>
      <c r="G23" s="194"/>
      <c r="H23" s="193">
        <v>3472</v>
      </c>
    </row>
    <row r="24" spans="1:8" ht="13.5" customHeight="1">
      <c r="A24" s="193">
        <v>17</v>
      </c>
      <c r="B24" s="194" t="s">
        <v>2243</v>
      </c>
      <c r="C24" s="194"/>
      <c r="D24" s="194"/>
      <c r="E24" s="194"/>
      <c r="F24" s="194"/>
      <c r="G24" s="194"/>
      <c r="H24" s="193">
        <v>3430</v>
      </c>
    </row>
    <row r="25" spans="1:8" ht="13.5" customHeight="1">
      <c r="A25" s="193">
        <v>18</v>
      </c>
      <c r="B25" s="194" t="s">
        <v>2236</v>
      </c>
      <c r="C25" s="194"/>
      <c r="D25" s="194"/>
      <c r="E25" s="194"/>
      <c r="F25" s="194"/>
      <c r="G25" s="194"/>
      <c r="H25" s="193">
        <v>3310</v>
      </c>
    </row>
    <row r="26" spans="1:8" ht="13.5" customHeight="1">
      <c r="A26" s="193">
        <v>19</v>
      </c>
      <c r="B26" s="194" t="s">
        <v>2250</v>
      </c>
      <c r="C26" s="194"/>
      <c r="D26" s="194"/>
      <c r="E26" s="194"/>
      <c r="F26" s="194"/>
      <c r="G26" s="194"/>
      <c r="H26" s="193">
        <v>2848</v>
      </c>
    </row>
    <row r="27" spans="1:8" ht="13.5" customHeight="1">
      <c r="A27" s="193">
        <v>20</v>
      </c>
      <c r="B27" s="194" t="s">
        <v>2242</v>
      </c>
      <c r="C27" s="194"/>
      <c r="D27" s="194"/>
      <c r="E27" s="194"/>
      <c r="F27" s="194"/>
      <c r="G27" s="194"/>
      <c r="H27" s="193">
        <v>2567</v>
      </c>
    </row>
    <row r="28" spans="1:8" ht="13.5" customHeight="1">
      <c r="A28" s="193">
        <v>21</v>
      </c>
      <c r="B28" s="194" t="s">
        <v>2241</v>
      </c>
      <c r="C28" s="194"/>
      <c r="D28" s="194"/>
      <c r="E28" s="194"/>
      <c r="F28" s="194"/>
      <c r="G28" s="194"/>
      <c r="H28" s="193">
        <v>2501</v>
      </c>
    </row>
    <row r="29" spans="1:8" ht="13.5" customHeight="1">
      <c r="A29" s="193">
        <v>22</v>
      </c>
      <c r="B29" s="194" t="s">
        <v>2218</v>
      </c>
      <c r="C29" s="194"/>
      <c r="D29" s="194"/>
      <c r="E29" s="194"/>
      <c r="F29" s="194"/>
      <c r="G29" s="194"/>
      <c r="H29" s="193">
        <v>2447</v>
      </c>
    </row>
    <row r="30" spans="1:8" ht="13.5" customHeight="1">
      <c r="A30" s="193">
        <v>23</v>
      </c>
      <c r="B30" s="194" t="s">
        <v>2228</v>
      </c>
      <c r="C30" s="194"/>
      <c r="D30" s="194"/>
      <c r="E30" s="194"/>
      <c r="F30" s="194"/>
      <c r="G30" s="194"/>
      <c r="H30" s="193">
        <v>2101</v>
      </c>
    </row>
    <row r="31" spans="1:8" ht="13.5" customHeight="1">
      <c r="A31" s="193">
        <v>24</v>
      </c>
      <c r="B31" s="194" t="s">
        <v>2220</v>
      </c>
      <c r="C31" s="194"/>
      <c r="D31" s="194"/>
      <c r="E31" s="194"/>
      <c r="F31" s="194"/>
      <c r="G31" s="194"/>
      <c r="H31" s="193">
        <v>1828</v>
      </c>
    </row>
    <row r="32" spans="1:8" ht="13.5" customHeight="1">
      <c r="A32" s="193">
        <v>25</v>
      </c>
      <c r="B32" s="194" t="s">
        <v>2221</v>
      </c>
      <c r="C32" s="194"/>
      <c r="D32" s="194"/>
      <c r="E32" s="194"/>
      <c r="F32" s="194"/>
      <c r="G32" s="194"/>
      <c r="H32" s="193">
        <v>1655</v>
      </c>
    </row>
    <row r="33" spans="1:8" ht="13.5" customHeight="1">
      <c r="A33" s="193">
        <v>26</v>
      </c>
      <c r="B33" s="194" t="s">
        <v>2222</v>
      </c>
      <c r="C33" s="194"/>
      <c r="D33" s="194"/>
      <c r="E33" s="194"/>
      <c r="F33" s="194"/>
      <c r="G33" s="194"/>
      <c r="H33" s="193">
        <v>1531</v>
      </c>
    </row>
    <row r="34" spans="1:8" ht="13.5" customHeight="1">
      <c r="A34" s="193">
        <v>27</v>
      </c>
      <c r="B34" s="194" t="s">
        <v>2229</v>
      </c>
      <c r="C34" s="194"/>
      <c r="D34" s="194"/>
      <c r="E34" s="194"/>
      <c r="F34" s="194"/>
      <c r="G34" s="194"/>
      <c r="H34" s="193">
        <v>1471</v>
      </c>
    </row>
    <row r="35" spans="1:8" ht="13.5" customHeight="1">
      <c r="A35" s="193">
        <v>28</v>
      </c>
      <c r="B35" s="194" t="s">
        <v>2240</v>
      </c>
      <c r="C35" s="194"/>
      <c r="D35" s="194"/>
      <c r="E35" s="194"/>
      <c r="F35" s="194"/>
      <c r="G35" s="194"/>
      <c r="H35" s="193">
        <v>1315</v>
      </c>
    </row>
    <row r="36" spans="1:8" ht="13.5" customHeight="1">
      <c r="A36" s="193">
        <v>29</v>
      </c>
      <c r="B36" s="194" t="s">
        <v>2223</v>
      </c>
      <c r="C36" s="194"/>
      <c r="D36" s="194"/>
      <c r="E36" s="194"/>
      <c r="F36" s="194"/>
      <c r="G36" s="194"/>
      <c r="H36" s="193">
        <v>1188</v>
      </c>
    </row>
    <row r="37" spans="1:8" ht="13.5" customHeight="1">
      <c r="A37" s="193">
        <v>30</v>
      </c>
      <c r="B37" s="194" t="s">
        <v>2224</v>
      </c>
      <c r="C37" s="194"/>
      <c r="D37" s="194"/>
      <c r="E37" s="194"/>
      <c r="F37" s="194"/>
      <c r="G37" s="194"/>
      <c r="H37" s="193">
        <v>1137</v>
      </c>
    </row>
    <row r="38" spans="1:8" ht="13.5" customHeight="1">
      <c r="A38" s="193">
        <v>31</v>
      </c>
      <c r="B38" s="194" t="s">
        <v>2227</v>
      </c>
      <c r="C38" s="194"/>
      <c r="D38" s="194"/>
      <c r="E38" s="194"/>
      <c r="F38" s="194"/>
      <c r="G38" s="194"/>
      <c r="H38" s="193">
        <v>986</v>
      </c>
    </row>
    <row r="39" spans="1:8" ht="13.5" customHeight="1">
      <c r="A39" s="193">
        <v>32</v>
      </c>
      <c r="B39" s="194" t="s">
        <v>2231</v>
      </c>
      <c r="C39" s="194"/>
      <c r="D39" s="194"/>
      <c r="E39" s="194"/>
      <c r="F39" s="194"/>
      <c r="G39" s="194"/>
      <c r="H39" s="193">
        <v>986</v>
      </c>
    </row>
    <row r="40" spans="1:8" ht="13.5" customHeight="1">
      <c r="A40" s="193">
        <v>33</v>
      </c>
      <c r="B40" s="194" t="s">
        <v>2225</v>
      </c>
      <c r="C40" s="194"/>
      <c r="D40" s="194"/>
      <c r="E40" s="194"/>
      <c r="F40" s="194"/>
      <c r="G40" s="194"/>
      <c r="H40" s="193">
        <v>921</v>
      </c>
    </row>
    <row r="41" spans="1:8" ht="13.5" customHeight="1">
      <c r="A41" s="193">
        <v>34</v>
      </c>
      <c r="B41" s="194" t="s">
        <v>2234</v>
      </c>
      <c r="C41" s="194"/>
      <c r="D41" s="194"/>
      <c r="E41" s="194"/>
      <c r="F41" s="194"/>
      <c r="G41" s="194"/>
      <c r="H41" s="193">
        <v>830</v>
      </c>
    </row>
    <row r="42" spans="1:8" ht="13.5" customHeight="1">
      <c r="A42" s="193">
        <v>35</v>
      </c>
      <c r="B42" s="194" t="s">
        <v>2230</v>
      </c>
      <c r="C42" s="194"/>
      <c r="D42" s="194"/>
      <c r="E42" s="194"/>
      <c r="F42" s="194"/>
      <c r="G42" s="194"/>
      <c r="H42" s="193">
        <v>806</v>
      </c>
    </row>
    <row r="43" spans="1:8" ht="13.5" customHeight="1">
      <c r="A43" s="193">
        <v>36</v>
      </c>
      <c r="B43" s="194" t="s">
        <v>2251</v>
      </c>
      <c r="C43" s="194"/>
      <c r="D43" s="194"/>
      <c r="E43" s="194"/>
      <c r="F43" s="194"/>
      <c r="G43" s="194"/>
      <c r="H43" s="193">
        <v>804</v>
      </c>
    </row>
    <row r="44" spans="1:8" ht="13.5" customHeight="1">
      <c r="A44" s="193">
        <v>37</v>
      </c>
      <c r="B44" s="194" t="s">
        <v>2226</v>
      </c>
      <c r="C44" s="194"/>
      <c r="D44" s="194"/>
      <c r="E44" s="194"/>
      <c r="F44" s="194"/>
      <c r="G44" s="194"/>
      <c r="H44" s="193">
        <v>640</v>
      </c>
    </row>
  </sheetData>
  <printOptions horizontalCentered="1"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2.421875" style="64" customWidth="1"/>
    <col min="7" max="7" width="15.00390625" style="64" customWidth="1"/>
    <col min="8" max="8" width="6.57421875" style="84" customWidth="1"/>
    <col min="9" max="9" width="4.28125" style="74" customWidth="1"/>
    <col min="10" max="10" width="6.421875" style="84" customWidth="1"/>
    <col min="11" max="11" width="5.28125" style="74" customWidth="1"/>
    <col min="12" max="12" width="4.421875" style="74" customWidth="1"/>
    <col min="13" max="13" width="4.7109375" style="74" customWidth="1"/>
    <col min="14" max="14" width="25.28125" style="64" customWidth="1"/>
    <col min="15" max="16384" width="9.140625" style="64" customWidth="1"/>
  </cols>
  <sheetData>
    <row r="1" spans="1:13" s="71" customFormat="1" ht="20.25">
      <c r="A1" s="20" t="s">
        <v>217</v>
      </c>
      <c r="B1" s="70"/>
      <c r="D1" s="72"/>
      <c r="H1" s="73"/>
      <c r="I1" s="74"/>
      <c r="J1" s="73"/>
      <c r="K1" s="74"/>
      <c r="L1" s="74"/>
      <c r="M1" s="74"/>
    </row>
    <row r="2" spans="1:13" s="77" customFormat="1" ht="14.25" customHeight="1">
      <c r="A2" s="75" t="s">
        <v>219</v>
      </c>
      <c r="B2" s="76"/>
      <c r="D2" s="78"/>
      <c r="H2" s="79"/>
      <c r="I2" s="80"/>
      <c r="J2" s="79"/>
      <c r="K2" s="80"/>
      <c r="L2" s="80"/>
      <c r="M2" s="80"/>
    </row>
    <row r="3" ht="8.25" customHeight="1">
      <c r="A3" s="81"/>
    </row>
    <row r="4" spans="3:14" ht="15.75" customHeight="1">
      <c r="C4" s="85" t="s">
        <v>1842</v>
      </c>
      <c r="D4" s="86" t="s">
        <v>788</v>
      </c>
      <c r="N4" s="19" t="s">
        <v>1785</v>
      </c>
    </row>
    <row r="5" ht="7.5" customHeight="1"/>
    <row r="6" spans="2:5" ht="13.5" thickBot="1">
      <c r="B6" s="87"/>
      <c r="C6" s="130" t="s">
        <v>674</v>
      </c>
      <c r="D6" s="111"/>
      <c r="E6" s="89" t="s">
        <v>789</v>
      </c>
    </row>
    <row r="7" spans="1:14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677</v>
      </c>
      <c r="I7" s="93" t="s">
        <v>678</v>
      </c>
      <c r="J7" s="95" t="s">
        <v>790</v>
      </c>
      <c r="K7" s="93" t="s">
        <v>680</v>
      </c>
      <c r="L7" s="96" t="s">
        <v>231</v>
      </c>
      <c r="M7" s="96" t="s">
        <v>232</v>
      </c>
      <c r="N7" s="97" t="s">
        <v>168</v>
      </c>
    </row>
    <row r="8" spans="1:17" ht="12.75">
      <c r="A8" s="99">
        <v>1</v>
      </c>
      <c r="B8" s="101" t="s">
        <v>492</v>
      </c>
      <c r="C8" s="102" t="s">
        <v>791</v>
      </c>
      <c r="D8" s="103" t="s">
        <v>792</v>
      </c>
      <c r="E8" s="104" t="s">
        <v>192</v>
      </c>
      <c r="F8" s="50" t="s">
        <v>193</v>
      </c>
      <c r="G8" s="105" t="s">
        <v>203</v>
      </c>
      <c r="H8" s="63" t="s">
        <v>1912</v>
      </c>
      <c r="I8" s="44" t="s">
        <v>739</v>
      </c>
      <c r="J8" s="106" t="s">
        <v>1913</v>
      </c>
      <c r="K8" s="44" t="s">
        <v>1914</v>
      </c>
      <c r="L8" s="44" t="s">
        <v>317</v>
      </c>
      <c r="M8" s="107" t="s">
        <v>1915</v>
      </c>
      <c r="N8" s="108" t="s">
        <v>798</v>
      </c>
      <c r="O8" s="74"/>
      <c r="P8" s="74"/>
      <c r="Q8" s="74"/>
    </row>
    <row r="9" spans="1:17" ht="12.75">
      <c r="A9" s="99">
        <v>2</v>
      </c>
      <c r="B9" s="101" t="s">
        <v>412</v>
      </c>
      <c r="C9" s="102" t="s">
        <v>1916</v>
      </c>
      <c r="D9" s="103" t="s">
        <v>1917</v>
      </c>
      <c r="E9" s="104" t="s">
        <v>179</v>
      </c>
      <c r="F9" s="50" t="s">
        <v>180</v>
      </c>
      <c r="G9" s="105" t="s">
        <v>199</v>
      </c>
      <c r="H9" s="63" t="s">
        <v>1918</v>
      </c>
      <c r="I9" s="44" t="s">
        <v>794</v>
      </c>
      <c r="J9" s="106" t="s">
        <v>1919</v>
      </c>
      <c r="K9" s="44" t="s">
        <v>1914</v>
      </c>
      <c r="L9" s="44" t="s">
        <v>233</v>
      </c>
      <c r="M9" s="107" t="s">
        <v>1920</v>
      </c>
      <c r="N9" s="108" t="s">
        <v>719</v>
      </c>
      <c r="O9" s="74"/>
      <c r="P9" s="74"/>
      <c r="Q9" s="74"/>
    </row>
    <row r="10" spans="1:17" ht="12.75">
      <c r="A10" s="99">
        <v>3</v>
      </c>
      <c r="B10" s="101" t="s">
        <v>274</v>
      </c>
      <c r="C10" s="102" t="s">
        <v>852</v>
      </c>
      <c r="D10" s="103" t="s">
        <v>853</v>
      </c>
      <c r="E10" s="104" t="s">
        <v>826</v>
      </c>
      <c r="F10" s="50" t="s">
        <v>827</v>
      </c>
      <c r="G10" s="105"/>
      <c r="H10" s="63" t="s">
        <v>1921</v>
      </c>
      <c r="I10" s="44" t="s">
        <v>1725</v>
      </c>
      <c r="J10" s="106" t="s">
        <v>1922</v>
      </c>
      <c r="K10" s="44" t="s">
        <v>1914</v>
      </c>
      <c r="L10" s="44" t="s">
        <v>234</v>
      </c>
      <c r="M10" s="107" t="s">
        <v>388</v>
      </c>
      <c r="N10" s="108" t="s">
        <v>851</v>
      </c>
      <c r="O10" s="74"/>
      <c r="P10" s="74"/>
      <c r="Q10" s="74"/>
    </row>
    <row r="11" spans="1:17" ht="12.75">
      <c r="A11" s="99">
        <v>4</v>
      </c>
      <c r="B11" s="101" t="s">
        <v>823</v>
      </c>
      <c r="C11" s="102" t="s">
        <v>824</v>
      </c>
      <c r="D11" s="103" t="s">
        <v>825</v>
      </c>
      <c r="E11" s="104" t="s">
        <v>826</v>
      </c>
      <c r="F11" s="50" t="s">
        <v>827</v>
      </c>
      <c r="G11" s="105"/>
      <c r="H11" s="63" t="s">
        <v>1921</v>
      </c>
      <c r="I11" s="44" t="s">
        <v>1923</v>
      </c>
      <c r="J11" s="106" t="s">
        <v>1924</v>
      </c>
      <c r="K11" s="44" t="s">
        <v>1914</v>
      </c>
      <c r="L11" s="44" t="s">
        <v>234</v>
      </c>
      <c r="M11" s="107" t="s">
        <v>388</v>
      </c>
      <c r="N11" s="108" t="s">
        <v>831</v>
      </c>
      <c r="O11" s="74"/>
      <c r="P11" s="74"/>
      <c r="Q11" s="74"/>
    </row>
    <row r="12" spans="1:17" ht="12.75">
      <c r="A12" s="99">
        <v>5</v>
      </c>
      <c r="B12" s="101" t="s">
        <v>818</v>
      </c>
      <c r="C12" s="102" t="s">
        <v>819</v>
      </c>
      <c r="D12" s="103" t="s">
        <v>820</v>
      </c>
      <c r="E12" s="104" t="s">
        <v>179</v>
      </c>
      <c r="F12" s="50" t="s">
        <v>463</v>
      </c>
      <c r="G12" s="105" t="s">
        <v>432</v>
      </c>
      <c r="H12" s="63" t="s">
        <v>1925</v>
      </c>
      <c r="I12" s="44" t="s">
        <v>1837</v>
      </c>
      <c r="J12" s="106" t="s">
        <v>1387</v>
      </c>
      <c r="K12" s="44"/>
      <c r="L12" s="44" t="s">
        <v>234</v>
      </c>
      <c r="M12" s="107" t="s">
        <v>1077</v>
      </c>
      <c r="N12" s="108" t="s">
        <v>515</v>
      </c>
      <c r="O12" s="74"/>
      <c r="P12" s="74"/>
      <c r="Q12" s="74"/>
    </row>
    <row r="13" spans="1:17" ht="12.75">
      <c r="A13" s="99">
        <v>6</v>
      </c>
      <c r="B13" s="101" t="s">
        <v>1926</v>
      </c>
      <c r="C13" s="102" t="s">
        <v>1927</v>
      </c>
      <c r="D13" s="103" t="s">
        <v>1928</v>
      </c>
      <c r="E13" s="104" t="s">
        <v>930</v>
      </c>
      <c r="F13" s="50" t="s">
        <v>931</v>
      </c>
      <c r="G13" s="105" t="s">
        <v>932</v>
      </c>
      <c r="H13" s="63" t="s">
        <v>1929</v>
      </c>
      <c r="I13" s="44" t="s">
        <v>794</v>
      </c>
      <c r="J13" s="106" t="s">
        <v>288</v>
      </c>
      <c r="K13" s="44"/>
      <c r="L13" s="44" t="s">
        <v>234</v>
      </c>
      <c r="M13" s="107" t="s">
        <v>1071</v>
      </c>
      <c r="N13" s="108" t="s">
        <v>971</v>
      </c>
      <c r="O13" s="74"/>
      <c r="P13" s="74"/>
      <c r="Q13" s="74"/>
    </row>
    <row r="14" spans="1:17" ht="12.75">
      <c r="A14" s="99">
        <v>7</v>
      </c>
      <c r="B14" s="101" t="s">
        <v>860</v>
      </c>
      <c r="C14" s="102" t="s">
        <v>861</v>
      </c>
      <c r="D14" s="103" t="s">
        <v>862</v>
      </c>
      <c r="E14" s="104" t="s">
        <v>192</v>
      </c>
      <c r="F14" s="50" t="s">
        <v>193</v>
      </c>
      <c r="G14" s="105" t="s">
        <v>203</v>
      </c>
      <c r="H14" s="63" t="s">
        <v>1930</v>
      </c>
      <c r="I14" s="44" t="s">
        <v>739</v>
      </c>
      <c r="J14" s="106" t="s">
        <v>288</v>
      </c>
      <c r="K14" s="44"/>
      <c r="L14" s="44" t="s">
        <v>234</v>
      </c>
      <c r="M14" s="107" t="s">
        <v>1931</v>
      </c>
      <c r="N14" s="108" t="s">
        <v>863</v>
      </c>
      <c r="O14" s="74"/>
      <c r="P14" s="74"/>
      <c r="Q14" s="74"/>
    </row>
    <row r="15" spans="1:17" ht="12.75">
      <c r="A15" s="99">
        <v>8</v>
      </c>
      <c r="B15" s="101" t="s">
        <v>1176</v>
      </c>
      <c r="C15" s="102" t="s">
        <v>1177</v>
      </c>
      <c r="D15" s="103" t="s">
        <v>1178</v>
      </c>
      <c r="E15" s="104" t="s">
        <v>192</v>
      </c>
      <c r="F15" s="50" t="s">
        <v>193</v>
      </c>
      <c r="G15" s="105" t="s">
        <v>203</v>
      </c>
      <c r="H15" s="63" t="s">
        <v>1932</v>
      </c>
      <c r="I15" s="44" t="s">
        <v>1725</v>
      </c>
      <c r="J15" s="106" t="s">
        <v>288</v>
      </c>
      <c r="K15" s="44"/>
      <c r="L15" s="44" t="s">
        <v>234</v>
      </c>
      <c r="M15" s="107" t="s">
        <v>1933</v>
      </c>
      <c r="N15" s="108" t="s">
        <v>1181</v>
      </c>
      <c r="O15" s="74"/>
      <c r="P15" s="74"/>
      <c r="Q15" s="74"/>
    </row>
    <row r="16" spans="2:5" ht="13.5" thickBot="1">
      <c r="B16" s="87"/>
      <c r="C16" s="130" t="s">
        <v>733</v>
      </c>
      <c r="D16" s="111"/>
      <c r="E16" s="89"/>
    </row>
    <row r="17" spans="1:14" s="98" customFormat="1" ht="13.5" thickBot="1">
      <c r="A17" s="90" t="s">
        <v>163</v>
      </c>
      <c r="B17" s="91" t="s">
        <v>164</v>
      </c>
      <c r="C17" s="92" t="s">
        <v>165</v>
      </c>
      <c r="D17" s="93" t="s">
        <v>675</v>
      </c>
      <c r="E17" s="94" t="s">
        <v>169</v>
      </c>
      <c r="F17" s="94" t="s">
        <v>676</v>
      </c>
      <c r="G17" s="94" t="s">
        <v>174</v>
      </c>
      <c r="H17" s="95" t="s">
        <v>677</v>
      </c>
      <c r="I17" s="93" t="s">
        <v>678</v>
      </c>
      <c r="J17" s="95" t="s">
        <v>1871</v>
      </c>
      <c r="K17" s="93" t="s">
        <v>680</v>
      </c>
      <c r="L17" s="96" t="s">
        <v>231</v>
      </c>
      <c r="M17" s="96" t="s">
        <v>232</v>
      </c>
      <c r="N17" s="97" t="s">
        <v>168</v>
      </c>
    </row>
    <row r="18" spans="1:17" ht="12.75">
      <c r="A18" s="99">
        <v>9</v>
      </c>
      <c r="B18" s="101" t="s">
        <v>438</v>
      </c>
      <c r="C18" s="102" t="s">
        <v>1194</v>
      </c>
      <c r="D18" s="103" t="s">
        <v>1195</v>
      </c>
      <c r="E18" s="104" t="s">
        <v>826</v>
      </c>
      <c r="F18" s="50" t="s">
        <v>827</v>
      </c>
      <c r="G18" s="105"/>
      <c r="H18" s="63" t="s">
        <v>1934</v>
      </c>
      <c r="I18" s="44" t="s">
        <v>739</v>
      </c>
      <c r="J18" s="106" t="s">
        <v>1935</v>
      </c>
      <c r="K18" s="44" t="s">
        <v>686</v>
      </c>
      <c r="L18" s="44" t="s">
        <v>234</v>
      </c>
      <c r="M18" s="107" t="s">
        <v>388</v>
      </c>
      <c r="N18" s="108" t="s">
        <v>851</v>
      </c>
      <c r="O18" s="74"/>
      <c r="P18" s="74"/>
      <c r="Q18" s="74"/>
    </row>
    <row r="19" spans="1:17" ht="12.75">
      <c r="A19" s="99">
        <v>10</v>
      </c>
      <c r="B19" s="101" t="s">
        <v>846</v>
      </c>
      <c r="C19" s="102" t="s">
        <v>847</v>
      </c>
      <c r="D19" s="103" t="s">
        <v>848</v>
      </c>
      <c r="E19" s="104" t="s">
        <v>826</v>
      </c>
      <c r="F19" s="50" t="s">
        <v>827</v>
      </c>
      <c r="G19" s="105"/>
      <c r="H19" s="63" t="s">
        <v>1936</v>
      </c>
      <c r="I19" s="44" t="s">
        <v>794</v>
      </c>
      <c r="J19" s="106" t="s">
        <v>1937</v>
      </c>
      <c r="K19" s="44" t="s">
        <v>686</v>
      </c>
      <c r="L19" s="44" t="s">
        <v>234</v>
      </c>
      <c r="M19" s="107" t="s">
        <v>388</v>
      </c>
      <c r="N19" s="108" t="s">
        <v>851</v>
      </c>
      <c r="O19" s="74"/>
      <c r="P19" s="74"/>
      <c r="Q19" s="74"/>
    </row>
    <row r="20" spans="1:17" ht="12.75">
      <c r="A20" s="99">
        <v>11</v>
      </c>
      <c r="B20" s="101" t="s">
        <v>855</v>
      </c>
      <c r="C20" s="102" t="s">
        <v>856</v>
      </c>
      <c r="D20" s="103" t="s">
        <v>857</v>
      </c>
      <c r="E20" s="104" t="s">
        <v>333</v>
      </c>
      <c r="F20" s="50" t="s">
        <v>334</v>
      </c>
      <c r="G20" s="105"/>
      <c r="H20" s="63" t="s">
        <v>1938</v>
      </c>
      <c r="I20" s="44" t="s">
        <v>1923</v>
      </c>
      <c r="J20" s="106" t="s">
        <v>1939</v>
      </c>
      <c r="K20" s="44" t="s">
        <v>686</v>
      </c>
      <c r="L20" s="44" t="s">
        <v>234</v>
      </c>
      <c r="M20" s="107" t="s">
        <v>388</v>
      </c>
      <c r="N20" s="108" t="s">
        <v>335</v>
      </c>
      <c r="O20" s="74"/>
      <c r="P20" s="74"/>
      <c r="Q20" s="74"/>
    </row>
    <row r="21" spans="1:17" ht="12.75">
      <c r="A21" s="99">
        <v>12</v>
      </c>
      <c r="B21" s="101" t="s">
        <v>885</v>
      </c>
      <c r="C21" s="102" t="s">
        <v>865</v>
      </c>
      <c r="D21" s="103" t="s">
        <v>886</v>
      </c>
      <c r="E21" s="104" t="s">
        <v>179</v>
      </c>
      <c r="F21" s="50" t="s">
        <v>180</v>
      </c>
      <c r="G21" s="105" t="s">
        <v>181</v>
      </c>
      <c r="H21" s="63" t="s">
        <v>1940</v>
      </c>
      <c r="I21" s="44" t="s">
        <v>1837</v>
      </c>
      <c r="J21" s="106" t="s">
        <v>1941</v>
      </c>
      <c r="K21" s="44" t="s">
        <v>686</v>
      </c>
      <c r="L21" s="44" t="s">
        <v>234</v>
      </c>
      <c r="M21" s="107"/>
      <c r="N21" s="108" t="s">
        <v>869</v>
      </c>
      <c r="O21" s="74"/>
      <c r="P21" s="74"/>
      <c r="Q21" s="74"/>
    </row>
    <row r="22" spans="1:17" ht="12.75">
      <c r="A22" s="99">
        <v>13</v>
      </c>
      <c r="B22" s="101" t="s">
        <v>1209</v>
      </c>
      <c r="C22" s="102" t="s">
        <v>889</v>
      </c>
      <c r="D22" s="103" t="s">
        <v>890</v>
      </c>
      <c r="E22" s="104" t="s">
        <v>277</v>
      </c>
      <c r="F22" s="50"/>
      <c r="G22" s="105"/>
      <c r="H22" s="63" t="s">
        <v>1942</v>
      </c>
      <c r="I22" s="44" t="s">
        <v>794</v>
      </c>
      <c r="J22" s="106" t="s">
        <v>1943</v>
      </c>
      <c r="K22" s="44" t="s">
        <v>686</v>
      </c>
      <c r="L22" s="44" t="s">
        <v>235</v>
      </c>
      <c r="M22" s="107" t="s">
        <v>388</v>
      </c>
      <c r="N22" s="108" t="s">
        <v>892</v>
      </c>
      <c r="O22" s="74"/>
      <c r="P22" s="74"/>
      <c r="Q22" s="74"/>
    </row>
    <row r="23" spans="1:17" ht="12.75">
      <c r="A23" s="99">
        <v>14</v>
      </c>
      <c r="B23" s="101" t="s">
        <v>832</v>
      </c>
      <c r="C23" s="102" t="s">
        <v>833</v>
      </c>
      <c r="D23" s="103" t="s">
        <v>834</v>
      </c>
      <c r="E23" s="104" t="s">
        <v>185</v>
      </c>
      <c r="F23" s="50" t="s">
        <v>346</v>
      </c>
      <c r="G23" s="105" t="s">
        <v>347</v>
      </c>
      <c r="H23" s="63" t="s">
        <v>1944</v>
      </c>
      <c r="I23" s="44" t="s">
        <v>794</v>
      </c>
      <c r="J23" s="106" t="s">
        <v>288</v>
      </c>
      <c r="K23" s="44"/>
      <c r="L23" s="44" t="s">
        <v>234</v>
      </c>
      <c r="M23" s="107"/>
      <c r="N23" s="108" t="s">
        <v>470</v>
      </c>
      <c r="O23" s="74"/>
      <c r="P23" s="74"/>
      <c r="Q23" s="74"/>
    </row>
    <row r="24" spans="1:17" ht="12.75">
      <c r="A24" s="99">
        <v>15</v>
      </c>
      <c r="B24" s="101" t="s">
        <v>874</v>
      </c>
      <c r="C24" s="102" t="s">
        <v>875</v>
      </c>
      <c r="D24" s="103" t="s">
        <v>876</v>
      </c>
      <c r="E24" s="104" t="s">
        <v>179</v>
      </c>
      <c r="F24" s="50"/>
      <c r="G24" s="105" t="s">
        <v>877</v>
      </c>
      <c r="H24" s="63" t="s">
        <v>1941</v>
      </c>
      <c r="I24" s="44" t="s">
        <v>739</v>
      </c>
      <c r="J24" s="106" t="s">
        <v>288</v>
      </c>
      <c r="K24" s="44"/>
      <c r="L24" s="44" t="s">
        <v>234</v>
      </c>
      <c r="M24" s="107"/>
      <c r="N24" s="108" t="s">
        <v>880</v>
      </c>
      <c r="O24" s="74"/>
      <c r="P24" s="74"/>
      <c r="Q24" s="74"/>
    </row>
    <row r="25" spans="1:17" ht="13.5" thickBot="1">
      <c r="A25" s="99">
        <v>16</v>
      </c>
      <c r="B25" s="101" t="s">
        <v>390</v>
      </c>
      <c r="C25" s="102" t="s">
        <v>918</v>
      </c>
      <c r="D25" s="103" t="s">
        <v>919</v>
      </c>
      <c r="E25" s="104" t="s">
        <v>192</v>
      </c>
      <c r="F25" s="50" t="s">
        <v>193</v>
      </c>
      <c r="G25" s="105" t="s">
        <v>203</v>
      </c>
      <c r="H25" s="63" t="s">
        <v>1945</v>
      </c>
      <c r="I25" s="44" t="s">
        <v>794</v>
      </c>
      <c r="J25" s="106" t="s">
        <v>288</v>
      </c>
      <c r="K25" s="44"/>
      <c r="L25" s="44" t="s">
        <v>235</v>
      </c>
      <c r="M25" s="107"/>
      <c r="N25" s="108" t="s">
        <v>207</v>
      </c>
      <c r="O25" s="74"/>
      <c r="P25" s="74"/>
      <c r="Q25" s="74"/>
    </row>
    <row r="26" spans="1:14" s="98" customFormat="1" ht="13.5" thickBot="1">
      <c r="A26" s="90" t="s">
        <v>163</v>
      </c>
      <c r="B26" s="91" t="s">
        <v>164</v>
      </c>
      <c r="C26" s="92" t="s">
        <v>165</v>
      </c>
      <c r="D26" s="93" t="s">
        <v>675</v>
      </c>
      <c r="E26" s="94" t="s">
        <v>169</v>
      </c>
      <c r="F26" s="94" t="s">
        <v>676</v>
      </c>
      <c r="G26" s="94" t="s">
        <v>174</v>
      </c>
      <c r="H26" s="95" t="s">
        <v>677</v>
      </c>
      <c r="I26" s="93" t="s">
        <v>678</v>
      </c>
      <c r="J26" s="95" t="s">
        <v>790</v>
      </c>
      <c r="K26" s="93" t="s">
        <v>680</v>
      </c>
      <c r="L26" s="96" t="s">
        <v>231</v>
      </c>
      <c r="M26" s="96" t="s">
        <v>232</v>
      </c>
      <c r="N26" s="97" t="s">
        <v>168</v>
      </c>
    </row>
    <row r="27" spans="1:17" ht="12.75">
      <c r="A27" s="99">
        <v>17</v>
      </c>
      <c r="B27" s="101" t="s">
        <v>896</v>
      </c>
      <c r="C27" s="102" t="s">
        <v>897</v>
      </c>
      <c r="D27" s="103" t="s">
        <v>898</v>
      </c>
      <c r="E27" s="104" t="s">
        <v>339</v>
      </c>
      <c r="F27" s="50" t="s">
        <v>340</v>
      </c>
      <c r="G27" s="105" t="s">
        <v>341</v>
      </c>
      <c r="H27" s="63" t="s">
        <v>1946</v>
      </c>
      <c r="I27" s="44" t="s">
        <v>739</v>
      </c>
      <c r="J27" s="106"/>
      <c r="K27" s="44"/>
      <c r="L27" s="44" t="s">
        <v>235</v>
      </c>
      <c r="M27" s="107"/>
      <c r="N27" s="108" t="s">
        <v>574</v>
      </c>
      <c r="O27" s="74"/>
      <c r="P27" s="74"/>
      <c r="Q27" s="74"/>
    </row>
    <row r="28" spans="1:17" ht="12.75">
      <c r="A28" s="99">
        <v>18</v>
      </c>
      <c r="B28" s="101" t="s">
        <v>244</v>
      </c>
      <c r="C28" s="102" t="s">
        <v>921</v>
      </c>
      <c r="D28" s="103" t="s">
        <v>922</v>
      </c>
      <c r="E28" s="104" t="s">
        <v>923</v>
      </c>
      <c r="F28" s="50"/>
      <c r="G28" s="105"/>
      <c r="H28" s="63" t="s">
        <v>1947</v>
      </c>
      <c r="I28" s="44" t="s">
        <v>1837</v>
      </c>
      <c r="J28" s="106"/>
      <c r="K28" s="44"/>
      <c r="L28" s="44" t="s">
        <v>235</v>
      </c>
      <c r="M28" s="107" t="s">
        <v>388</v>
      </c>
      <c r="N28" s="108" t="s">
        <v>925</v>
      </c>
      <c r="O28" s="74"/>
      <c r="P28" s="74"/>
      <c r="Q28" s="74"/>
    </row>
    <row r="29" spans="1:17" ht="12.75">
      <c r="A29" s="99">
        <v>19</v>
      </c>
      <c r="B29" s="101" t="s">
        <v>417</v>
      </c>
      <c r="C29" s="102" t="s">
        <v>913</v>
      </c>
      <c r="D29" s="103" t="s">
        <v>914</v>
      </c>
      <c r="E29" s="104" t="s">
        <v>192</v>
      </c>
      <c r="F29" s="50"/>
      <c r="G29" s="105" t="s">
        <v>203</v>
      </c>
      <c r="H29" s="63" t="s">
        <v>1948</v>
      </c>
      <c r="I29" s="44" t="s">
        <v>794</v>
      </c>
      <c r="J29" s="106"/>
      <c r="K29" s="44"/>
      <c r="L29" s="44" t="s">
        <v>235</v>
      </c>
      <c r="M29" s="107"/>
      <c r="N29" s="108" t="s">
        <v>916</v>
      </c>
      <c r="O29" s="74"/>
      <c r="P29" s="74"/>
      <c r="Q29" s="74"/>
    </row>
    <row r="30" spans="1:17" ht="12.75">
      <c r="A30" s="99">
        <v>20</v>
      </c>
      <c r="B30" s="101" t="s">
        <v>662</v>
      </c>
      <c r="C30" s="102" t="s">
        <v>870</v>
      </c>
      <c r="D30" s="103" t="s">
        <v>871</v>
      </c>
      <c r="E30" s="104" t="s">
        <v>185</v>
      </c>
      <c r="F30" s="50" t="s">
        <v>186</v>
      </c>
      <c r="G30" s="105" t="s">
        <v>187</v>
      </c>
      <c r="H30" s="63" t="s">
        <v>1949</v>
      </c>
      <c r="I30" s="44" t="s">
        <v>794</v>
      </c>
      <c r="J30" s="106"/>
      <c r="K30" s="44"/>
      <c r="L30" s="44" t="s">
        <v>235</v>
      </c>
      <c r="M30" s="107"/>
      <c r="N30" s="108" t="s">
        <v>188</v>
      </c>
      <c r="O30" s="74"/>
      <c r="P30" s="74"/>
      <c r="Q30" s="74"/>
    </row>
    <row r="31" spans="1:17" ht="12.75">
      <c r="A31" s="99">
        <v>21</v>
      </c>
      <c r="B31" s="101" t="s">
        <v>860</v>
      </c>
      <c r="C31" s="102" t="s">
        <v>1206</v>
      </c>
      <c r="D31" s="103" t="s">
        <v>1207</v>
      </c>
      <c r="E31" s="104" t="s">
        <v>826</v>
      </c>
      <c r="F31" s="50" t="s">
        <v>827</v>
      </c>
      <c r="G31" s="105"/>
      <c r="H31" s="63" t="s">
        <v>1950</v>
      </c>
      <c r="I31" s="44" t="s">
        <v>1837</v>
      </c>
      <c r="J31" s="106"/>
      <c r="K31" s="44"/>
      <c r="L31" s="44" t="s">
        <v>235</v>
      </c>
      <c r="M31" s="107" t="s">
        <v>388</v>
      </c>
      <c r="N31" s="108" t="s">
        <v>851</v>
      </c>
      <c r="O31" s="74"/>
      <c r="P31" s="74"/>
      <c r="Q31" s="74"/>
    </row>
    <row r="32" spans="1:17" ht="12.75">
      <c r="A32" s="99">
        <v>22</v>
      </c>
      <c r="B32" s="101" t="s">
        <v>260</v>
      </c>
      <c r="C32" s="102" t="s">
        <v>904</v>
      </c>
      <c r="D32" s="103" t="s">
        <v>905</v>
      </c>
      <c r="E32" s="104" t="s">
        <v>780</v>
      </c>
      <c r="F32" s="50"/>
      <c r="G32" s="105" t="s">
        <v>781</v>
      </c>
      <c r="H32" s="63" t="s">
        <v>1951</v>
      </c>
      <c r="I32" s="44" t="s">
        <v>794</v>
      </c>
      <c r="J32" s="106"/>
      <c r="K32" s="44"/>
      <c r="L32" s="44" t="s">
        <v>235</v>
      </c>
      <c r="M32" s="107"/>
      <c r="N32" s="108" t="s">
        <v>783</v>
      </c>
      <c r="O32" s="74"/>
      <c r="P32" s="74"/>
      <c r="Q32" s="74"/>
    </row>
    <row r="33" spans="1:17" ht="12.75">
      <c r="A33" s="99">
        <v>23</v>
      </c>
      <c r="B33" s="101" t="s">
        <v>394</v>
      </c>
      <c r="C33" s="102" t="s">
        <v>943</v>
      </c>
      <c r="D33" s="103" t="s">
        <v>944</v>
      </c>
      <c r="E33" s="104" t="s">
        <v>500</v>
      </c>
      <c r="F33" s="50" t="s">
        <v>501</v>
      </c>
      <c r="G33" s="105"/>
      <c r="H33" s="63" t="s">
        <v>1952</v>
      </c>
      <c r="I33" s="44" t="s">
        <v>1725</v>
      </c>
      <c r="J33" s="106"/>
      <c r="K33" s="44"/>
      <c r="L33" s="44" t="s">
        <v>235</v>
      </c>
      <c r="M33" s="107" t="s">
        <v>388</v>
      </c>
      <c r="N33" s="108" t="s">
        <v>502</v>
      </c>
      <c r="O33" s="74"/>
      <c r="P33" s="74"/>
      <c r="Q33" s="74"/>
    </row>
    <row r="34" spans="1:17" ht="12.75">
      <c r="A34" s="99">
        <v>24</v>
      </c>
      <c r="B34" s="101" t="s">
        <v>1254</v>
      </c>
      <c r="C34" s="102" t="s">
        <v>1255</v>
      </c>
      <c r="D34" s="103" t="s">
        <v>1256</v>
      </c>
      <c r="E34" s="104" t="s">
        <v>192</v>
      </c>
      <c r="F34" s="50" t="s">
        <v>193</v>
      </c>
      <c r="G34" s="105"/>
      <c r="H34" s="63" t="s">
        <v>1953</v>
      </c>
      <c r="I34" s="44" t="s">
        <v>739</v>
      </c>
      <c r="J34" s="106"/>
      <c r="K34" s="44"/>
      <c r="L34" s="44" t="s">
        <v>235</v>
      </c>
      <c r="M34" s="107" t="s">
        <v>388</v>
      </c>
      <c r="N34" s="108" t="s">
        <v>746</v>
      </c>
      <c r="O34" s="74"/>
      <c r="P34" s="74"/>
      <c r="Q34" s="74"/>
    </row>
    <row r="35" spans="1:17" ht="12.75">
      <c r="A35" s="99">
        <v>25</v>
      </c>
      <c r="B35" s="101" t="s">
        <v>252</v>
      </c>
      <c r="C35" s="102" t="s">
        <v>1211</v>
      </c>
      <c r="D35" s="103" t="s">
        <v>1212</v>
      </c>
      <c r="E35" s="104" t="s">
        <v>593</v>
      </c>
      <c r="F35" s="50"/>
      <c r="G35" s="105" t="s">
        <v>594</v>
      </c>
      <c r="H35" s="63" t="s">
        <v>1954</v>
      </c>
      <c r="I35" s="44" t="s">
        <v>739</v>
      </c>
      <c r="J35" s="106"/>
      <c r="K35" s="44"/>
      <c r="L35" s="44" t="s">
        <v>235</v>
      </c>
      <c r="M35" s="107"/>
      <c r="N35" s="108" t="s">
        <v>1214</v>
      </c>
      <c r="O35" s="74"/>
      <c r="P35" s="74"/>
      <c r="Q35" s="74"/>
    </row>
    <row r="36" spans="1:17" ht="12.75">
      <c r="A36" s="99">
        <v>26</v>
      </c>
      <c r="B36" s="101" t="s">
        <v>1258</v>
      </c>
      <c r="C36" s="102" t="s">
        <v>921</v>
      </c>
      <c r="D36" s="103" t="s">
        <v>1259</v>
      </c>
      <c r="E36" s="104" t="s">
        <v>1955</v>
      </c>
      <c r="F36" s="50"/>
      <c r="G36" s="105"/>
      <c r="H36" s="63" t="s">
        <v>1956</v>
      </c>
      <c r="I36" s="44" t="s">
        <v>794</v>
      </c>
      <c r="J36" s="106"/>
      <c r="K36" s="44"/>
      <c r="L36" s="44" t="s">
        <v>235</v>
      </c>
      <c r="M36" s="107" t="s">
        <v>388</v>
      </c>
      <c r="N36" s="108" t="s">
        <v>925</v>
      </c>
      <c r="O36" s="74"/>
      <c r="P36" s="74"/>
      <c r="Q36" s="74"/>
    </row>
    <row r="37" spans="1:17" ht="12.75">
      <c r="A37" s="99">
        <v>27</v>
      </c>
      <c r="B37" s="101" t="s">
        <v>1242</v>
      </c>
      <c r="C37" s="102" t="s">
        <v>1243</v>
      </c>
      <c r="D37" s="103" t="s">
        <v>1244</v>
      </c>
      <c r="E37" s="104" t="s">
        <v>192</v>
      </c>
      <c r="F37" s="50" t="s">
        <v>193</v>
      </c>
      <c r="G37" s="105" t="s">
        <v>951</v>
      </c>
      <c r="H37" s="63" t="s">
        <v>1957</v>
      </c>
      <c r="I37" s="44" t="s">
        <v>1923</v>
      </c>
      <c r="J37" s="106"/>
      <c r="K37" s="44"/>
      <c r="L37" s="44" t="s">
        <v>235</v>
      </c>
      <c r="M37" s="107"/>
      <c r="N37" s="108" t="s">
        <v>953</v>
      </c>
      <c r="O37" s="74"/>
      <c r="P37" s="74"/>
      <c r="Q37" s="74"/>
    </row>
    <row r="38" spans="1:17" ht="12.75">
      <c r="A38" s="99">
        <v>28</v>
      </c>
      <c r="B38" s="101" t="s">
        <v>408</v>
      </c>
      <c r="C38" s="102" t="s">
        <v>900</v>
      </c>
      <c r="D38" s="103" t="s">
        <v>901</v>
      </c>
      <c r="E38" s="104" t="s">
        <v>192</v>
      </c>
      <c r="F38" s="50"/>
      <c r="G38" s="105" t="s">
        <v>203</v>
      </c>
      <c r="H38" s="63" t="s">
        <v>1958</v>
      </c>
      <c r="I38" s="44" t="s">
        <v>794</v>
      </c>
      <c r="J38" s="106"/>
      <c r="K38" s="44"/>
      <c r="L38" s="44" t="s">
        <v>235</v>
      </c>
      <c r="M38" s="107"/>
      <c r="N38" s="108" t="s">
        <v>903</v>
      </c>
      <c r="O38" s="74"/>
      <c r="P38" s="74"/>
      <c r="Q38" s="74"/>
    </row>
    <row r="39" spans="1:17" ht="12.75">
      <c r="A39" s="99">
        <v>29</v>
      </c>
      <c r="B39" s="101" t="s">
        <v>860</v>
      </c>
      <c r="C39" s="102" t="s">
        <v>1959</v>
      </c>
      <c r="D39" s="103" t="s">
        <v>1960</v>
      </c>
      <c r="E39" s="104" t="s">
        <v>192</v>
      </c>
      <c r="F39" s="50" t="s">
        <v>387</v>
      </c>
      <c r="G39" s="105" t="s">
        <v>587</v>
      </c>
      <c r="H39" s="63" t="s">
        <v>1961</v>
      </c>
      <c r="I39" s="44" t="s">
        <v>1725</v>
      </c>
      <c r="J39" s="106"/>
      <c r="K39" s="44"/>
      <c r="L39" s="44" t="s">
        <v>235</v>
      </c>
      <c r="M39" s="107"/>
      <c r="N39" s="108" t="s">
        <v>588</v>
      </c>
      <c r="O39" s="74"/>
      <c r="P39" s="74"/>
      <c r="Q39" s="74"/>
    </row>
    <row r="40" spans="1:17" ht="12.75">
      <c r="A40" s="99">
        <v>30</v>
      </c>
      <c r="B40" s="101" t="s">
        <v>252</v>
      </c>
      <c r="C40" s="102" t="s">
        <v>1230</v>
      </c>
      <c r="D40" s="103" t="s">
        <v>1231</v>
      </c>
      <c r="E40" s="104" t="s">
        <v>826</v>
      </c>
      <c r="F40" s="50" t="s">
        <v>827</v>
      </c>
      <c r="G40" s="105"/>
      <c r="H40" s="63" t="s">
        <v>1962</v>
      </c>
      <c r="I40" s="44" t="s">
        <v>1725</v>
      </c>
      <c r="J40" s="106"/>
      <c r="K40" s="44"/>
      <c r="L40" s="44" t="s">
        <v>235</v>
      </c>
      <c r="M40" s="107" t="s">
        <v>388</v>
      </c>
      <c r="N40" s="108" t="s">
        <v>831</v>
      </c>
      <c r="O40" s="74"/>
      <c r="P40" s="74"/>
      <c r="Q40" s="74"/>
    </row>
    <row r="41" spans="1:13" s="71" customFormat="1" ht="20.25">
      <c r="A41" s="20" t="s">
        <v>217</v>
      </c>
      <c r="B41" s="70"/>
      <c r="D41" s="72"/>
      <c r="H41" s="73"/>
      <c r="I41" s="74"/>
      <c r="J41" s="73"/>
      <c r="K41" s="74"/>
      <c r="L41" s="74"/>
      <c r="M41" s="74"/>
    </row>
    <row r="42" spans="1:13" s="77" customFormat="1" ht="14.25" customHeight="1">
      <c r="A42" s="75" t="s">
        <v>219</v>
      </c>
      <c r="B42" s="76"/>
      <c r="D42" s="78"/>
      <c r="H42" s="79"/>
      <c r="I42" s="80"/>
      <c r="J42" s="79"/>
      <c r="K42" s="80"/>
      <c r="L42" s="80"/>
      <c r="M42" s="80"/>
    </row>
    <row r="43" ht="8.25" customHeight="1">
      <c r="A43" s="81"/>
    </row>
    <row r="44" spans="3:14" ht="15.75" customHeight="1">
      <c r="C44" s="85" t="s">
        <v>1842</v>
      </c>
      <c r="D44" s="86" t="s">
        <v>788</v>
      </c>
      <c r="N44" s="19" t="s">
        <v>1785</v>
      </c>
    </row>
    <row r="45" ht="7.5" customHeight="1"/>
    <row r="46" spans="2:5" ht="12.75">
      <c r="B46" s="87"/>
      <c r="C46" s="130"/>
      <c r="D46" s="111"/>
      <c r="E46" s="89" t="s">
        <v>917</v>
      </c>
    </row>
    <row r="47" spans="1:17" ht="12.75">
      <c r="A47" s="99">
        <v>31</v>
      </c>
      <c r="B47" s="101" t="s">
        <v>384</v>
      </c>
      <c r="C47" s="102" t="s">
        <v>954</v>
      </c>
      <c r="D47" s="103" t="s">
        <v>955</v>
      </c>
      <c r="E47" s="104" t="s">
        <v>826</v>
      </c>
      <c r="F47" s="50" t="s">
        <v>827</v>
      </c>
      <c r="G47" s="105"/>
      <c r="H47" s="63" t="s">
        <v>1963</v>
      </c>
      <c r="I47" s="44" t="s">
        <v>794</v>
      </c>
      <c r="J47" s="106"/>
      <c r="K47" s="44"/>
      <c r="L47" s="44" t="s">
        <v>283</v>
      </c>
      <c r="M47" s="107" t="s">
        <v>388</v>
      </c>
      <c r="N47" s="108" t="s">
        <v>851</v>
      </c>
      <c r="O47" s="74"/>
      <c r="P47" s="74"/>
      <c r="Q47" s="74"/>
    </row>
    <row r="48" spans="1:17" ht="12.75">
      <c r="A48" s="99">
        <v>32</v>
      </c>
      <c r="B48" s="101" t="s">
        <v>1268</v>
      </c>
      <c r="C48" s="102" t="s">
        <v>1269</v>
      </c>
      <c r="D48" s="103" t="s">
        <v>1270</v>
      </c>
      <c r="E48" s="104" t="s">
        <v>826</v>
      </c>
      <c r="F48" s="50" t="s">
        <v>827</v>
      </c>
      <c r="G48" s="105"/>
      <c r="H48" s="63" t="s">
        <v>1964</v>
      </c>
      <c r="I48" s="44" t="s">
        <v>1837</v>
      </c>
      <c r="J48" s="106"/>
      <c r="K48" s="44"/>
      <c r="L48" s="44" t="s">
        <v>283</v>
      </c>
      <c r="M48" s="107" t="s">
        <v>388</v>
      </c>
      <c r="N48" s="108" t="s">
        <v>851</v>
      </c>
      <c r="O48" s="74"/>
      <c r="P48" s="74"/>
      <c r="Q48" s="74"/>
    </row>
    <row r="49" spans="1:17" ht="12.75">
      <c r="A49" s="99">
        <v>33</v>
      </c>
      <c r="B49" s="101" t="s">
        <v>384</v>
      </c>
      <c r="C49" s="102" t="s">
        <v>1287</v>
      </c>
      <c r="D49" s="103" t="s">
        <v>1288</v>
      </c>
      <c r="E49" s="104" t="s">
        <v>826</v>
      </c>
      <c r="F49" s="50" t="s">
        <v>827</v>
      </c>
      <c r="G49" s="105"/>
      <c r="H49" s="63" t="s">
        <v>1965</v>
      </c>
      <c r="I49" s="44" t="s">
        <v>1725</v>
      </c>
      <c r="J49" s="106"/>
      <c r="K49" s="44"/>
      <c r="L49" s="44" t="s">
        <v>283</v>
      </c>
      <c r="M49" s="107" t="s">
        <v>388</v>
      </c>
      <c r="N49" s="108" t="s">
        <v>851</v>
      </c>
      <c r="O49" s="74"/>
      <c r="P49" s="74"/>
      <c r="Q49" s="74"/>
    </row>
    <row r="50" spans="1:17" ht="12.75">
      <c r="A50" s="99">
        <v>34</v>
      </c>
      <c r="B50" s="101" t="s">
        <v>394</v>
      </c>
      <c r="C50" s="102" t="s">
        <v>1966</v>
      </c>
      <c r="D50" s="103" t="s">
        <v>1967</v>
      </c>
      <c r="E50" s="104" t="s">
        <v>192</v>
      </c>
      <c r="F50" s="50" t="s">
        <v>387</v>
      </c>
      <c r="G50" s="105" t="s">
        <v>587</v>
      </c>
      <c r="H50" s="63" t="s">
        <v>1968</v>
      </c>
      <c r="I50" s="44" t="s">
        <v>1837</v>
      </c>
      <c r="J50" s="106"/>
      <c r="K50" s="44"/>
      <c r="L50" s="44" t="s">
        <v>283</v>
      </c>
      <c r="M50" s="107"/>
      <c r="N50" s="108" t="s">
        <v>588</v>
      </c>
      <c r="O50" s="74"/>
      <c r="P50" s="74"/>
      <c r="Q50" s="74"/>
    </row>
    <row r="51" spans="1:17" ht="12.75">
      <c r="A51" s="99">
        <v>35</v>
      </c>
      <c r="B51" s="101" t="s">
        <v>662</v>
      </c>
      <c r="C51" s="102" t="s">
        <v>968</v>
      </c>
      <c r="D51" s="103" t="s">
        <v>969</v>
      </c>
      <c r="E51" s="104" t="s">
        <v>192</v>
      </c>
      <c r="F51" s="50" t="s">
        <v>193</v>
      </c>
      <c r="G51" s="105" t="s">
        <v>951</v>
      </c>
      <c r="H51" s="63" t="s">
        <v>1969</v>
      </c>
      <c r="I51" s="44" t="s">
        <v>1725</v>
      </c>
      <c r="J51" s="106"/>
      <c r="K51" s="44"/>
      <c r="L51" s="44" t="s">
        <v>283</v>
      </c>
      <c r="M51" s="107"/>
      <c r="N51" s="108" t="s">
        <v>953</v>
      </c>
      <c r="O51" s="74"/>
      <c r="P51" s="74"/>
      <c r="Q51" s="74"/>
    </row>
    <row r="52" spans="1:17" ht="12.75">
      <c r="A52" s="99" t="s">
        <v>421</v>
      </c>
      <c r="B52" s="101" t="s">
        <v>1495</v>
      </c>
      <c r="C52" s="102" t="s">
        <v>1970</v>
      </c>
      <c r="D52" s="103" t="s">
        <v>1971</v>
      </c>
      <c r="E52" s="104" t="s">
        <v>1793</v>
      </c>
      <c r="F52" s="50" t="s">
        <v>1489</v>
      </c>
      <c r="G52" s="105"/>
      <c r="H52" s="63" t="s">
        <v>1972</v>
      </c>
      <c r="I52" s="44" t="s">
        <v>1923</v>
      </c>
      <c r="J52" s="106"/>
      <c r="K52" s="44"/>
      <c r="L52" s="44" t="s">
        <v>233</v>
      </c>
      <c r="M52" s="107" t="s">
        <v>421</v>
      </c>
      <c r="N52" s="108" t="s">
        <v>1794</v>
      </c>
      <c r="O52" s="74"/>
      <c r="P52" s="74"/>
      <c r="Q52" s="74"/>
    </row>
    <row r="53" spans="1:17" ht="12.75">
      <c r="A53" s="99"/>
      <c r="B53" s="101" t="s">
        <v>384</v>
      </c>
      <c r="C53" s="102" t="s">
        <v>926</v>
      </c>
      <c r="D53" s="103" t="s">
        <v>927</v>
      </c>
      <c r="E53" s="104" t="s">
        <v>192</v>
      </c>
      <c r="F53" s="50" t="s">
        <v>193</v>
      </c>
      <c r="G53" s="105" t="s">
        <v>203</v>
      </c>
      <c r="H53" s="63" t="s">
        <v>288</v>
      </c>
      <c r="I53" s="44"/>
      <c r="J53" s="106"/>
      <c r="K53" s="44"/>
      <c r="L53" s="44"/>
      <c r="M53" s="107"/>
      <c r="N53" s="108" t="s">
        <v>207</v>
      </c>
      <c r="O53" s="74"/>
      <c r="P53" s="74"/>
      <c r="Q53" s="74"/>
    </row>
    <row r="54" spans="1:17" ht="12.75">
      <c r="A54" s="99"/>
      <c r="B54" s="101" t="s">
        <v>935</v>
      </c>
      <c r="C54" s="102" t="s">
        <v>936</v>
      </c>
      <c r="D54" s="103" t="s">
        <v>937</v>
      </c>
      <c r="E54" s="104" t="s">
        <v>179</v>
      </c>
      <c r="F54" s="50"/>
      <c r="G54" s="105"/>
      <c r="H54" s="63" t="s">
        <v>288</v>
      </c>
      <c r="I54" s="44"/>
      <c r="J54" s="106"/>
      <c r="K54" s="44"/>
      <c r="L54" s="44"/>
      <c r="M54" s="107" t="s">
        <v>388</v>
      </c>
      <c r="N54" s="108" t="s">
        <v>939</v>
      </c>
      <c r="O54" s="74"/>
      <c r="P54" s="74"/>
      <c r="Q54" s="74"/>
    </row>
    <row r="55" spans="1:17" ht="12.75">
      <c r="A55" s="99"/>
      <c r="B55" s="101" t="s">
        <v>837</v>
      </c>
      <c r="C55" s="102" t="s">
        <v>838</v>
      </c>
      <c r="D55" s="103" t="s">
        <v>839</v>
      </c>
      <c r="E55" s="104" t="s">
        <v>179</v>
      </c>
      <c r="F55" s="50"/>
      <c r="G55" s="105" t="s">
        <v>432</v>
      </c>
      <c r="H55" s="63" t="s">
        <v>288</v>
      </c>
      <c r="I55" s="44"/>
      <c r="J55" s="106"/>
      <c r="K55" s="44"/>
      <c r="L55" s="44"/>
      <c r="M55" s="107"/>
      <c r="N55" s="108" t="s">
        <v>844</v>
      </c>
      <c r="O55" s="74"/>
      <c r="P55" s="74"/>
      <c r="Q55" s="74"/>
    </row>
    <row r="56" spans="1:17" ht="12.75">
      <c r="A56" s="99"/>
      <c r="B56" s="101" t="s">
        <v>274</v>
      </c>
      <c r="C56" s="102" t="s">
        <v>940</v>
      </c>
      <c r="D56" s="103" t="s">
        <v>941</v>
      </c>
      <c r="E56" s="104" t="s">
        <v>780</v>
      </c>
      <c r="F56" s="50"/>
      <c r="G56" s="105" t="s">
        <v>781</v>
      </c>
      <c r="H56" s="63" t="s">
        <v>288</v>
      </c>
      <c r="I56" s="44"/>
      <c r="J56" s="106"/>
      <c r="K56" s="44"/>
      <c r="L56" s="44"/>
      <c r="M56" s="107"/>
      <c r="N56" s="108" t="s">
        <v>783</v>
      </c>
      <c r="O56" s="74"/>
      <c r="P56" s="74"/>
      <c r="Q56" s="74"/>
    </row>
    <row r="57" spans="1:17" ht="12.75">
      <c r="A57" s="99"/>
      <c r="B57" s="101" t="s">
        <v>1973</v>
      </c>
      <c r="C57" s="102" t="s">
        <v>1974</v>
      </c>
      <c r="D57" s="103" t="s">
        <v>1975</v>
      </c>
      <c r="E57" s="104" t="s">
        <v>657</v>
      </c>
      <c r="F57" s="50" t="s">
        <v>1300</v>
      </c>
      <c r="G57" s="105" t="s">
        <v>932</v>
      </c>
      <c r="H57" s="63" t="s">
        <v>288</v>
      </c>
      <c r="I57" s="44"/>
      <c r="J57" s="106"/>
      <c r="K57" s="44"/>
      <c r="L57" s="44"/>
      <c r="M57" s="107"/>
      <c r="N57" s="108" t="s">
        <v>971</v>
      </c>
      <c r="O57" s="74"/>
      <c r="P57" s="74"/>
      <c r="Q57" s="74"/>
    </row>
    <row r="58" spans="1:17" ht="12.75">
      <c r="A58" s="99"/>
      <c r="B58" s="101" t="s">
        <v>646</v>
      </c>
      <c r="C58" s="102" t="s">
        <v>805</v>
      </c>
      <c r="D58" s="103" t="s">
        <v>806</v>
      </c>
      <c r="E58" s="104" t="s">
        <v>192</v>
      </c>
      <c r="F58" s="50" t="s">
        <v>193</v>
      </c>
      <c r="G58" s="105" t="s">
        <v>203</v>
      </c>
      <c r="H58" s="63" t="s">
        <v>288</v>
      </c>
      <c r="I58" s="44"/>
      <c r="J58" s="106"/>
      <c r="K58" s="44"/>
      <c r="L58" s="44"/>
      <c r="M58" s="107"/>
      <c r="N58" s="108" t="s">
        <v>811</v>
      </c>
      <c r="O58" s="74"/>
      <c r="P58" s="74"/>
      <c r="Q58" s="7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2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75" t="s">
        <v>219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1035</v>
      </c>
      <c r="D4" s="86" t="s">
        <v>673</v>
      </c>
      <c r="K4" s="19" t="s">
        <v>216</v>
      </c>
    </row>
    <row r="5" ht="7.5" customHeight="1" thickBot="1"/>
    <row r="6" spans="1:11" s="98" customFormat="1" ht="13.5" thickBot="1">
      <c r="A6" s="90" t="s">
        <v>163</v>
      </c>
      <c r="B6" s="91" t="s">
        <v>164</v>
      </c>
      <c r="C6" s="92" t="s">
        <v>165</v>
      </c>
      <c r="D6" s="93" t="s">
        <v>675</v>
      </c>
      <c r="E6" s="94" t="s">
        <v>169</v>
      </c>
      <c r="F6" s="94" t="s">
        <v>676</v>
      </c>
      <c r="G6" s="94" t="s">
        <v>174</v>
      </c>
      <c r="H6" s="95" t="s">
        <v>1036</v>
      </c>
      <c r="I6" s="96" t="s">
        <v>231</v>
      </c>
      <c r="J6" s="96" t="s">
        <v>232</v>
      </c>
      <c r="K6" s="97" t="s">
        <v>168</v>
      </c>
    </row>
    <row r="7" spans="1:11" ht="12.75">
      <c r="A7" s="127">
        <v>1</v>
      </c>
      <c r="B7" s="101" t="s">
        <v>200</v>
      </c>
      <c r="C7" s="102" t="s">
        <v>1037</v>
      </c>
      <c r="D7" s="103" t="s">
        <v>1038</v>
      </c>
      <c r="E7" s="104" t="s">
        <v>185</v>
      </c>
      <c r="F7" s="50" t="s">
        <v>186</v>
      </c>
      <c r="G7" s="105" t="s">
        <v>199</v>
      </c>
      <c r="H7" s="44" t="s">
        <v>1039</v>
      </c>
      <c r="I7" s="44" t="s">
        <v>317</v>
      </c>
      <c r="J7" s="107" t="s">
        <v>1040</v>
      </c>
      <c r="K7" s="108" t="s">
        <v>1041</v>
      </c>
    </row>
    <row r="8" spans="1:11" ht="12.75">
      <c r="A8" s="127">
        <v>2</v>
      </c>
      <c r="B8" s="101" t="s">
        <v>761</v>
      </c>
      <c r="C8" s="102" t="s">
        <v>1042</v>
      </c>
      <c r="D8" s="103" t="s">
        <v>1043</v>
      </c>
      <c r="E8" s="104" t="s">
        <v>192</v>
      </c>
      <c r="F8" s="50" t="s">
        <v>193</v>
      </c>
      <c r="G8" s="105" t="s">
        <v>199</v>
      </c>
      <c r="H8" s="44" t="s">
        <v>1044</v>
      </c>
      <c r="I8" s="44" t="s">
        <v>233</v>
      </c>
      <c r="J8" s="107" t="s">
        <v>1045</v>
      </c>
      <c r="K8" s="108" t="s">
        <v>1806</v>
      </c>
    </row>
    <row r="9" spans="1:11" ht="12.75">
      <c r="A9" s="127">
        <v>3</v>
      </c>
      <c r="B9" s="101" t="s">
        <v>1046</v>
      </c>
      <c r="C9" s="102" t="s">
        <v>1047</v>
      </c>
      <c r="D9" s="103" t="s">
        <v>1048</v>
      </c>
      <c r="E9" s="104" t="s">
        <v>1049</v>
      </c>
      <c r="F9" s="50"/>
      <c r="G9" s="105" t="s">
        <v>877</v>
      </c>
      <c r="H9" s="44" t="s">
        <v>1050</v>
      </c>
      <c r="I9" s="44" t="s">
        <v>233</v>
      </c>
      <c r="J9" s="107" t="s">
        <v>706</v>
      </c>
      <c r="K9" s="108" t="s">
        <v>880</v>
      </c>
    </row>
    <row r="10" spans="1:11" ht="12.75">
      <c r="A10" s="127">
        <v>4</v>
      </c>
      <c r="B10" s="101" t="s">
        <v>1051</v>
      </c>
      <c r="C10" s="102" t="s">
        <v>1052</v>
      </c>
      <c r="D10" s="103" t="s">
        <v>1053</v>
      </c>
      <c r="E10" s="104" t="s">
        <v>179</v>
      </c>
      <c r="F10" s="50"/>
      <c r="G10" s="105" t="s">
        <v>877</v>
      </c>
      <c r="H10" s="44" t="s">
        <v>1054</v>
      </c>
      <c r="I10" s="44" t="s">
        <v>233</v>
      </c>
      <c r="J10" s="107" t="s">
        <v>1055</v>
      </c>
      <c r="K10" s="108" t="s">
        <v>1056</v>
      </c>
    </row>
    <row r="11" spans="1:11" ht="12.75">
      <c r="A11" s="127">
        <v>5</v>
      </c>
      <c r="B11" s="101" t="s">
        <v>713</v>
      </c>
      <c r="C11" s="102" t="s">
        <v>1057</v>
      </c>
      <c r="D11" s="103" t="s">
        <v>1058</v>
      </c>
      <c r="E11" s="104" t="s">
        <v>339</v>
      </c>
      <c r="F11" s="50" t="s">
        <v>340</v>
      </c>
      <c r="G11" s="105" t="s">
        <v>877</v>
      </c>
      <c r="H11" s="44" t="s">
        <v>1059</v>
      </c>
      <c r="I11" s="44" t="s">
        <v>234</v>
      </c>
      <c r="J11" s="107" t="s">
        <v>1060</v>
      </c>
      <c r="K11" s="108" t="s">
        <v>1061</v>
      </c>
    </row>
    <row r="12" spans="1:11" ht="12.75">
      <c r="A12" s="127">
        <v>6</v>
      </c>
      <c r="B12" s="101" t="s">
        <v>205</v>
      </c>
      <c r="C12" s="102" t="s">
        <v>1062</v>
      </c>
      <c r="D12" s="103" t="s">
        <v>1063</v>
      </c>
      <c r="E12" s="104" t="s">
        <v>179</v>
      </c>
      <c r="F12" s="50" t="s">
        <v>180</v>
      </c>
      <c r="G12" s="105" t="s">
        <v>181</v>
      </c>
      <c r="H12" s="44" t="s">
        <v>1064</v>
      </c>
      <c r="I12" s="44" t="s">
        <v>234</v>
      </c>
      <c r="J12" s="107" t="s">
        <v>1065</v>
      </c>
      <c r="K12" s="108" t="s">
        <v>719</v>
      </c>
    </row>
    <row r="13" spans="1:11" ht="12.75">
      <c r="A13" s="127">
        <v>7</v>
      </c>
      <c r="B13" s="101" t="s">
        <v>1066</v>
      </c>
      <c r="C13" s="102" t="s">
        <v>1067</v>
      </c>
      <c r="D13" s="103" t="s">
        <v>1068</v>
      </c>
      <c r="E13" s="104" t="s">
        <v>192</v>
      </c>
      <c r="F13" s="50" t="s">
        <v>193</v>
      </c>
      <c r="G13" s="105" t="s">
        <v>1069</v>
      </c>
      <c r="H13" s="44" t="s">
        <v>1070</v>
      </c>
      <c r="I13" s="44" t="s">
        <v>234</v>
      </c>
      <c r="J13" s="107" t="s">
        <v>1071</v>
      </c>
      <c r="K13" s="108" t="s">
        <v>1072</v>
      </c>
    </row>
    <row r="14" spans="1:11" ht="12.75">
      <c r="A14" s="127">
        <v>8</v>
      </c>
      <c r="B14" s="101" t="s">
        <v>1073</v>
      </c>
      <c r="C14" s="102" t="s">
        <v>1074</v>
      </c>
      <c r="D14" s="103" t="s">
        <v>1075</v>
      </c>
      <c r="E14" s="104" t="s">
        <v>500</v>
      </c>
      <c r="F14" s="50" t="s">
        <v>501</v>
      </c>
      <c r="G14" s="105"/>
      <c r="H14" s="44" t="s">
        <v>1076</v>
      </c>
      <c r="I14" s="44" t="s">
        <v>234</v>
      </c>
      <c r="J14" s="107" t="s">
        <v>1077</v>
      </c>
      <c r="K14" s="108" t="s">
        <v>506</v>
      </c>
    </row>
    <row r="15" spans="1:11" ht="12.75">
      <c r="A15" s="127">
        <v>9</v>
      </c>
      <c r="B15" s="101" t="s">
        <v>1078</v>
      </c>
      <c r="C15" s="102" t="s">
        <v>1079</v>
      </c>
      <c r="D15" s="103" t="s">
        <v>1080</v>
      </c>
      <c r="E15" s="104" t="s">
        <v>179</v>
      </c>
      <c r="F15" s="50"/>
      <c r="G15" s="105" t="s">
        <v>877</v>
      </c>
      <c r="H15" s="44" t="s">
        <v>1081</v>
      </c>
      <c r="I15" s="44" t="s">
        <v>234</v>
      </c>
      <c r="J15" s="107"/>
      <c r="K15" s="108" t="s">
        <v>1082</v>
      </c>
    </row>
    <row r="16" spans="1:11" ht="12.75">
      <c r="A16" s="127">
        <v>10</v>
      </c>
      <c r="B16" s="101" t="s">
        <v>1083</v>
      </c>
      <c r="C16" s="102" t="s">
        <v>349</v>
      </c>
      <c r="D16" s="103" t="s">
        <v>1084</v>
      </c>
      <c r="E16" s="104" t="s">
        <v>826</v>
      </c>
      <c r="F16" s="50" t="s">
        <v>827</v>
      </c>
      <c r="G16" s="105"/>
      <c r="H16" s="44" t="s">
        <v>1085</v>
      </c>
      <c r="I16" s="44" t="s">
        <v>234</v>
      </c>
      <c r="J16" s="107"/>
      <c r="K16" s="108" t="s">
        <v>1086</v>
      </c>
    </row>
    <row r="17" spans="1:11" ht="12.75">
      <c r="A17" s="127">
        <v>11</v>
      </c>
      <c r="B17" s="101" t="s">
        <v>1087</v>
      </c>
      <c r="C17" s="102" t="s">
        <v>1088</v>
      </c>
      <c r="D17" s="103" t="s">
        <v>1089</v>
      </c>
      <c r="E17" s="104" t="s">
        <v>192</v>
      </c>
      <c r="F17" s="50" t="s">
        <v>193</v>
      </c>
      <c r="G17" s="105" t="s">
        <v>951</v>
      </c>
      <c r="H17" s="44" t="s">
        <v>1090</v>
      </c>
      <c r="I17" s="44" t="s">
        <v>234</v>
      </c>
      <c r="J17" s="107"/>
      <c r="K17" s="108" t="s">
        <v>953</v>
      </c>
    </row>
    <row r="18" spans="1:11" ht="12.75">
      <c r="A18" s="127">
        <v>12</v>
      </c>
      <c r="B18" s="101" t="s">
        <v>979</v>
      </c>
      <c r="C18" s="102" t="s">
        <v>1091</v>
      </c>
      <c r="D18" s="103" t="s">
        <v>1092</v>
      </c>
      <c r="E18" s="104" t="s">
        <v>179</v>
      </c>
      <c r="F18" s="50"/>
      <c r="G18" s="105" t="s">
        <v>877</v>
      </c>
      <c r="H18" s="44" t="s">
        <v>1093</v>
      </c>
      <c r="I18" s="44" t="s">
        <v>235</v>
      </c>
      <c r="J18" s="107"/>
      <c r="K18" s="108" t="s">
        <v>1082</v>
      </c>
    </row>
    <row r="19" spans="1:11" ht="12.75">
      <c r="A19" s="127">
        <v>13</v>
      </c>
      <c r="B19" s="101" t="s">
        <v>1094</v>
      </c>
      <c r="C19" s="102" t="s">
        <v>1095</v>
      </c>
      <c r="D19" s="103" t="s">
        <v>1096</v>
      </c>
      <c r="E19" s="104" t="s">
        <v>179</v>
      </c>
      <c r="F19" s="50" t="s">
        <v>605</v>
      </c>
      <c r="G19" s="105"/>
      <c r="H19" s="44" t="s">
        <v>1097</v>
      </c>
      <c r="I19" s="44" t="s">
        <v>235</v>
      </c>
      <c r="J19" s="107"/>
      <c r="K19" s="108" t="s">
        <v>1098</v>
      </c>
    </row>
    <row r="20" spans="1:11" ht="12.75">
      <c r="A20" s="127">
        <v>14</v>
      </c>
      <c r="B20" s="101" t="s">
        <v>1099</v>
      </c>
      <c r="C20" s="102" t="s">
        <v>1100</v>
      </c>
      <c r="D20" s="103" t="s">
        <v>1101</v>
      </c>
      <c r="E20" s="104" t="s">
        <v>826</v>
      </c>
      <c r="F20" s="50" t="s">
        <v>827</v>
      </c>
      <c r="G20" s="105"/>
      <c r="H20" s="44" t="s">
        <v>1102</v>
      </c>
      <c r="I20" s="44" t="s">
        <v>235</v>
      </c>
      <c r="J20" s="107"/>
      <c r="K20" s="108" t="s">
        <v>831</v>
      </c>
    </row>
    <row r="21" spans="1:11" ht="12.75">
      <c r="A21" s="127">
        <v>15</v>
      </c>
      <c r="B21" s="101" t="s">
        <v>761</v>
      </c>
      <c r="C21" s="102" t="s">
        <v>1103</v>
      </c>
      <c r="D21" s="103" t="s">
        <v>1104</v>
      </c>
      <c r="E21" s="104" t="s">
        <v>179</v>
      </c>
      <c r="F21" s="50" t="s">
        <v>605</v>
      </c>
      <c r="G21" s="105" t="s">
        <v>877</v>
      </c>
      <c r="H21" s="44" t="s">
        <v>1105</v>
      </c>
      <c r="I21" s="44" t="s">
        <v>235</v>
      </c>
      <c r="J21" s="107"/>
      <c r="K21" s="108" t="s">
        <v>1098</v>
      </c>
    </row>
    <row r="22" spans="1:11" ht="12.75">
      <c r="A22" s="127">
        <v>16</v>
      </c>
      <c r="B22" s="101" t="s">
        <v>767</v>
      </c>
      <c r="C22" s="102" t="s">
        <v>1106</v>
      </c>
      <c r="D22" s="103" t="s">
        <v>1107</v>
      </c>
      <c r="E22" s="104" t="s">
        <v>192</v>
      </c>
      <c r="F22" s="50" t="s">
        <v>193</v>
      </c>
      <c r="G22" s="105" t="s">
        <v>194</v>
      </c>
      <c r="H22" s="44" t="s">
        <v>1108</v>
      </c>
      <c r="I22" s="44" t="s">
        <v>235</v>
      </c>
      <c r="J22" s="107"/>
      <c r="K22" s="108" t="s">
        <v>1109</v>
      </c>
    </row>
    <row r="23" spans="1:11" ht="12.75">
      <c r="A23" s="127">
        <v>17</v>
      </c>
      <c r="B23" s="101" t="s">
        <v>1110</v>
      </c>
      <c r="C23" s="102" t="s">
        <v>1111</v>
      </c>
      <c r="D23" s="103" t="s">
        <v>1112</v>
      </c>
      <c r="E23" s="104" t="s">
        <v>179</v>
      </c>
      <c r="F23" s="50" t="s">
        <v>605</v>
      </c>
      <c r="G23" s="105" t="s">
        <v>877</v>
      </c>
      <c r="H23" s="44" t="s">
        <v>1113</v>
      </c>
      <c r="I23" s="44" t="s">
        <v>235</v>
      </c>
      <c r="J23" s="107"/>
      <c r="K23" s="108" t="s">
        <v>1098</v>
      </c>
    </row>
    <row r="24" spans="1:11" ht="12.75">
      <c r="A24" s="127">
        <v>18</v>
      </c>
      <c r="B24" s="101" t="s">
        <v>343</v>
      </c>
      <c r="C24" s="102" t="s">
        <v>1114</v>
      </c>
      <c r="D24" s="103" t="s">
        <v>1115</v>
      </c>
      <c r="E24" s="104" t="s">
        <v>185</v>
      </c>
      <c r="F24" s="50" t="s">
        <v>346</v>
      </c>
      <c r="G24" s="105" t="s">
        <v>1116</v>
      </c>
      <c r="H24" s="44" t="s">
        <v>1117</v>
      </c>
      <c r="I24" s="44" t="s">
        <v>235</v>
      </c>
      <c r="J24" s="107"/>
      <c r="K24" s="108" t="s">
        <v>1118</v>
      </c>
    </row>
    <row r="25" spans="1:11" ht="12.75">
      <c r="A25" s="127">
        <v>19</v>
      </c>
      <c r="B25" s="101" t="s">
        <v>176</v>
      </c>
      <c r="C25" s="102" t="s">
        <v>1119</v>
      </c>
      <c r="D25" s="103" t="s">
        <v>1120</v>
      </c>
      <c r="E25" s="104" t="s">
        <v>357</v>
      </c>
      <c r="F25" s="50" t="s">
        <v>358</v>
      </c>
      <c r="G25" s="105"/>
      <c r="H25" s="44" t="s">
        <v>1121</v>
      </c>
      <c r="I25" s="44" t="s">
        <v>235</v>
      </c>
      <c r="J25" s="107"/>
      <c r="K25" s="108" t="s">
        <v>360</v>
      </c>
    </row>
    <row r="26" spans="1:11" ht="12.75">
      <c r="A26" s="127">
        <v>20</v>
      </c>
      <c r="B26" s="101" t="s">
        <v>1122</v>
      </c>
      <c r="C26" s="102" t="s">
        <v>1123</v>
      </c>
      <c r="D26" s="103" t="s">
        <v>1124</v>
      </c>
      <c r="E26" s="104" t="s">
        <v>192</v>
      </c>
      <c r="F26" s="50"/>
      <c r="G26" s="105"/>
      <c r="H26" s="44" t="s">
        <v>1125</v>
      </c>
      <c r="I26" s="44" t="s">
        <v>235</v>
      </c>
      <c r="J26" s="107"/>
      <c r="K26" s="108" t="s">
        <v>1126</v>
      </c>
    </row>
    <row r="27" spans="1:11" ht="12.75">
      <c r="A27" s="127">
        <v>21</v>
      </c>
      <c r="B27" s="101" t="s">
        <v>1127</v>
      </c>
      <c r="C27" s="102" t="s">
        <v>1128</v>
      </c>
      <c r="D27" s="103" t="s">
        <v>1129</v>
      </c>
      <c r="E27" s="104" t="s">
        <v>930</v>
      </c>
      <c r="F27" s="50" t="s">
        <v>931</v>
      </c>
      <c r="G27" s="105" t="s">
        <v>932</v>
      </c>
      <c r="H27" s="44" t="s">
        <v>1130</v>
      </c>
      <c r="I27" s="44" t="s">
        <v>283</v>
      </c>
      <c r="J27" s="107"/>
      <c r="K27" s="108" t="s">
        <v>1131</v>
      </c>
    </row>
    <row r="28" spans="1:11" ht="12.75">
      <c r="A28" s="127">
        <v>22</v>
      </c>
      <c r="B28" s="101" t="s">
        <v>752</v>
      </c>
      <c r="C28" s="102" t="s">
        <v>1132</v>
      </c>
      <c r="D28" s="103" t="s">
        <v>1133</v>
      </c>
      <c r="E28" s="104" t="s">
        <v>599</v>
      </c>
      <c r="F28" s="50"/>
      <c r="G28" s="105" t="s">
        <v>600</v>
      </c>
      <c r="H28" s="44" t="s">
        <v>1134</v>
      </c>
      <c r="I28" s="44" t="s">
        <v>283</v>
      </c>
      <c r="J28" s="107"/>
      <c r="K28" s="108" t="s">
        <v>601</v>
      </c>
    </row>
    <row r="29" spans="1:11" ht="12.75">
      <c r="A29" s="127">
        <v>23</v>
      </c>
      <c r="B29" s="101" t="s">
        <v>1135</v>
      </c>
      <c r="C29" s="102" t="s">
        <v>1136</v>
      </c>
      <c r="D29" s="103" t="s">
        <v>1137</v>
      </c>
      <c r="E29" s="104" t="s">
        <v>357</v>
      </c>
      <c r="F29" s="50" t="s">
        <v>358</v>
      </c>
      <c r="G29" s="105"/>
      <c r="H29" s="44" t="s">
        <v>1138</v>
      </c>
      <c r="I29" s="44" t="s">
        <v>283</v>
      </c>
      <c r="J29" s="107"/>
      <c r="K29" s="108" t="s">
        <v>360</v>
      </c>
    </row>
    <row r="30" spans="1:11" ht="12.75">
      <c r="A30" s="127">
        <v>24</v>
      </c>
      <c r="B30" s="101" t="s">
        <v>1139</v>
      </c>
      <c r="C30" s="102" t="s">
        <v>1140</v>
      </c>
      <c r="D30" s="103" t="s">
        <v>1141</v>
      </c>
      <c r="E30" s="104" t="s">
        <v>599</v>
      </c>
      <c r="F30" s="50"/>
      <c r="G30" s="105" t="s">
        <v>600</v>
      </c>
      <c r="H30" s="44" t="s">
        <v>1142</v>
      </c>
      <c r="I30" s="44" t="s">
        <v>283</v>
      </c>
      <c r="J30" s="107"/>
      <c r="K30" s="108" t="s">
        <v>601</v>
      </c>
    </row>
    <row r="31" spans="1:11" ht="12.75">
      <c r="A31" s="99"/>
      <c r="B31" s="101" t="s">
        <v>1143</v>
      </c>
      <c r="C31" s="102" t="s">
        <v>1144</v>
      </c>
      <c r="D31" s="103" t="s">
        <v>1145</v>
      </c>
      <c r="E31" s="104" t="s">
        <v>192</v>
      </c>
      <c r="F31" s="50"/>
      <c r="G31" s="105" t="s">
        <v>1146</v>
      </c>
      <c r="H31" s="44" t="s">
        <v>288</v>
      </c>
      <c r="I31" s="44"/>
      <c r="J31" s="107"/>
      <c r="K31" s="108" t="s">
        <v>1147</v>
      </c>
    </row>
    <row r="32" spans="1:11" ht="12.75">
      <c r="A32" s="99"/>
      <c r="B32" s="101" t="s">
        <v>576</v>
      </c>
      <c r="C32" s="102" t="s">
        <v>1148</v>
      </c>
      <c r="D32" s="103" t="s">
        <v>1149</v>
      </c>
      <c r="E32" s="104" t="s">
        <v>179</v>
      </c>
      <c r="F32" s="50"/>
      <c r="G32" s="105" t="s">
        <v>877</v>
      </c>
      <c r="H32" s="44" t="s">
        <v>288</v>
      </c>
      <c r="I32" s="44"/>
      <c r="J32" s="107"/>
      <c r="K32" s="108" t="s">
        <v>1082</v>
      </c>
    </row>
    <row r="33" spans="1:11" ht="12.75">
      <c r="A33" s="127"/>
      <c r="B33" s="101" t="s">
        <v>1150</v>
      </c>
      <c r="C33" s="102" t="s">
        <v>1151</v>
      </c>
      <c r="D33" s="103" t="s">
        <v>1152</v>
      </c>
      <c r="E33" s="104" t="s">
        <v>179</v>
      </c>
      <c r="F33" s="50"/>
      <c r="G33" s="105" t="s">
        <v>877</v>
      </c>
      <c r="H33" s="44" t="s">
        <v>288</v>
      </c>
      <c r="I33" s="44"/>
      <c r="J33" s="107"/>
      <c r="K33" s="108" t="s">
        <v>880</v>
      </c>
    </row>
    <row r="34" spans="1:11" ht="12.75">
      <c r="A34" s="127"/>
      <c r="B34" s="101" t="s">
        <v>767</v>
      </c>
      <c r="C34" s="102" t="s">
        <v>1153</v>
      </c>
      <c r="D34" s="103" t="s">
        <v>1154</v>
      </c>
      <c r="E34" s="104" t="s">
        <v>339</v>
      </c>
      <c r="F34" s="50" t="s">
        <v>340</v>
      </c>
      <c r="G34" s="105" t="s">
        <v>341</v>
      </c>
      <c r="H34" s="44" t="s">
        <v>288</v>
      </c>
      <c r="I34" s="44"/>
      <c r="J34" s="107"/>
      <c r="K34" s="108" t="s">
        <v>574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5.28125" style="64" customWidth="1"/>
    <col min="12" max="12" width="9.140625" style="1" customWidth="1"/>
    <col min="13" max="16384" width="9.140625" style="64" customWidth="1"/>
  </cols>
  <sheetData>
    <row r="1" spans="1:12" s="71" customFormat="1" ht="20.25">
      <c r="A1" s="20" t="s">
        <v>217</v>
      </c>
      <c r="B1" s="70"/>
      <c r="D1" s="72"/>
      <c r="H1" s="73"/>
      <c r="I1" s="74"/>
      <c r="J1" s="74"/>
      <c r="L1" s="128"/>
    </row>
    <row r="2" spans="1:12" s="77" customFormat="1" ht="14.25" customHeight="1">
      <c r="A2" s="22" t="s">
        <v>1155</v>
      </c>
      <c r="B2" s="76"/>
      <c r="D2" s="78"/>
      <c r="H2" s="79"/>
      <c r="I2" s="80"/>
      <c r="J2" s="80"/>
      <c r="L2" s="129"/>
    </row>
    <row r="3" ht="8.25" customHeight="1">
      <c r="A3" s="81"/>
    </row>
    <row r="4" spans="3:11" ht="15.75" customHeight="1">
      <c r="C4" s="85" t="s">
        <v>1035</v>
      </c>
      <c r="D4" s="86" t="s">
        <v>788</v>
      </c>
      <c r="K4" s="19" t="s">
        <v>216</v>
      </c>
    </row>
    <row r="5" ht="7.5" customHeight="1"/>
    <row r="6" spans="2:5" ht="13.5" thickBot="1">
      <c r="B6" s="87"/>
      <c r="C6" s="130" t="s">
        <v>789</v>
      </c>
      <c r="D6" s="111"/>
      <c r="E6" s="89"/>
    </row>
    <row r="7" spans="1:12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  <c r="L7" s="40"/>
    </row>
    <row r="8" spans="1:12" ht="12.75">
      <c r="A8" s="99">
        <v>1</v>
      </c>
      <c r="B8" s="101" t="s">
        <v>1156</v>
      </c>
      <c r="C8" s="102" t="s">
        <v>1157</v>
      </c>
      <c r="D8" s="103" t="s">
        <v>1158</v>
      </c>
      <c r="E8" s="104" t="s">
        <v>179</v>
      </c>
      <c r="F8" s="50" t="s">
        <v>180</v>
      </c>
      <c r="G8" s="105" t="s">
        <v>199</v>
      </c>
      <c r="H8" s="44" t="s">
        <v>1159</v>
      </c>
      <c r="I8" s="44" t="s">
        <v>317</v>
      </c>
      <c r="J8" s="107" t="s">
        <v>803</v>
      </c>
      <c r="K8" s="108" t="s">
        <v>1160</v>
      </c>
      <c r="L8" s="64"/>
    </row>
    <row r="9" spans="1:11" ht="12.75">
      <c r="A9" s="99">
        <v>2</v>
      </c>
      <c r="B9" s="101" t="s">
        <v>412</v>
      </c>
      <c r="C9" s="102" t="s">
        <v>1161</v>
      </c>
      <c r="D9" s="103" t="s">
        <v>1162</v>
      </c>
      <c r="E9" s="104" t="s">
        <v>1163</v>
      </c>
      <c r="F9" s="50"/>
      <c r="G9" s="105" t="s">
        <v>1164</v>
      </c>
      <c r="H9" s="44" t="s">
        <v>1165</v>
      </c>
      <c r="I9" s="44" t="s">
        <v>233</v>
      </c>
      <c r="J9" s="107" t="s">
        <v>1065</v>
      </c>
      <c r="K9" s="108" t="s">
        <v>1166</v>
      </c>
    </row>
    <row r="10" spans="1:12" ht="12.75">
      <c r="A10" s="99">
        <v>3</v>
      </c>
      <c r="B10" s="101" t="s">
        <v>260</v>
      </c>
      <c r="C10" s="102" t="s">
        <v>1167</v>
      </c>
      <c r="D10" s="103" t="s">
        <v>1168</v>
      </c>
      <c r="E10" s="104" t="s">
        <v>339</v>
      </c>
      <c r="F10" s="50" t="s">
        <v>340</v>
      </c>
      <c r="G10" s="105" t="s">
        <v>960</v>
      </c>
      <c r="H10" s="44" t="s">
        <v>1169</v>
      </c>
      <c r="I10" s="44" t="s">
        <v>233</v>
      </c>
      <c r="J10" s="107" t="s">
        <v>1170</v>
      </c>
      <c r="K10" s="108" t="s">
        <v>1171</v>
      </c>
      <c r="L10" s="64"/>
    </row>
    <row r="11" spans="1:12" ht="12.75">
      <c r="A11" s="99">
        <v>4</v>
      </c>
      <c r="B11" s="101" t="s">
        <v>1172</v>
      </c>
      <c r="C11" s="102" t="s">
        <v>1173</v>
      </c>
      <c r="D11" s="103" t="s">
        <v>1174</v>
      </c>
      <c r="E11" s="104" t="s">
        <v>339</v>
      </c>
      <c r="F11" s="50" t="s">
        <v>340</v>
      </c>
      <c r="G11" s="105" t="s">
        <v>960</v>
      </c>
      <c r="H11" s="44" t="s">
        <v>1175</v>
      </c>
      <c r="I11" s="44" t="s">
        <v>233</v>
      </c>
      <c r="J11" s="107" t="s">
        <v>1071</v>
      </c>
      <c r="K11" s="108" t="s">
        <v>962</v>
      </c>
      <c r="L11" s="64"/>
    </row>
    <row r="12" spans="1:12" ht="12.75">
      <c r="A12" s="99">
        <v>5</v>
      </c>
      <c r="B12" s="101" t="s">
        <v>1176</v>
      </c>
      <c r="C12" s="102" t="s">
        <v>1177</v>
      </c>
      <c r="D12" s="103" t="s">
        <v>1178</v>
      </c>
      <c r="E12" s="104" t="s">
        <v>192</v>
      </c>
      <c r="F12" s="50" t="s">
        <v>193</v>
      </c>
      <c r="G12" s="105" t="s">
        <v>203</v>
      </c>
      <c r="H12" s="44" t="s">
        <v>1179</v>
      </c>
      <c r="I12" s="44" t="s">
        <v>233</v>
      </c>
      <c r="J12" s="107" t="s">
        <v>1180</v>
      </c>
      <c r="K12" s="108" t="s">
        <v>1181</v>
      </c>
      <c r="L12" s="64"/>
    </row>
    <row r="13" spans="1:12" ht="12.75">
      <c r="A13" s="99">
        <v>6</v>
      </c>
      <c r="B13" s="101" t="s">
        <v>289</v>
      </c>
      <c r="C13" s="102" t="s">
        <v>1182</v>
      </c>
      <c r="D13" s="103" t="s">
        <v>1183</v>
      </c>
      <c r="E13" s="104" t="s">
        <v>185</v>
      </c>
      <c r="F13" s="50"/>
      <c r="G13" s="105" t="s">
        <v>1164</v>
      </c>
      <c r="H13" s="44" t="s">
        <v>1184</v>
      </c>
      <c r="I13" s="44" t="s">
        <v>233</v>
      </c>
      <c r="J13" s="107" t="s">
        <v>1185</v>
      </c>
      <c r="K13" s="108" t="s">
        <v>1186</v>
      </c>
      <c r="L13" s="64"/>
    </row>
    <row r="14" spans="1:12" ht="12.75">
      <c r="A14" s="99">
        <v>7</v>
      </c>
      <c r="B14" s="101" t="s">
        <v>274</v>
      </c>
      <c r="C14" s="102" t="s">
        <v>258</v>
      </c>
      <c r="D14" s="103" t="s">
        <v>1187</v>
      </c>
      <c r="E14" s="104" t="s">
        <v>339</v>
      </c>
      <c r="F14" s="50" t="s">
        <v>340</v>
      </c>
      <c r="G14" s="105"/>
      <c r="H14" s="44" t="s">
        <v>1188</v>
      </c>
      <c r="I14" s="44" t="s">
        <v>234</v>
      </c>
      <c r="J14" s="107" t="s">
        <v>1189</v>
      </c>
      <c r="K14" s="108" t="s">
        <v>1190</v>
      </c>
      <c r="L14" s="64"/>
    </row>
    <row r="15" spans="1:11" ht="12.75">
      <c r="A15" s="99">
        <v>8</v>
      </c>
      <c r="B15" s="101" t="s">
        <v>252</v>
      </c>
      <c r="C15" s="102" t="s">
        <v>1191</v>
      </c>
      <c r="D15" s="103" t="s">
        <v>1192</v>
      </c>
      <c r="E15" s="104" t="s">
        <v>192</v>
      </c>
      <c r="F15" s="50" t="s">
        <v>193</v>
      </c>
      <c r="G15" s="105" t="s">
        <v>203</v>
      </c>
      <c r="H15" s="44" t="s">
        <v>1193</v>
      </c>
      <c r="I15" s="44" t="s">
        <v>234</v>
      </c>
      <c r="J15" s="107" t="s">
        <v>388</v>
      </c>
      <c r="K15" s="108" t="s">
        <v>441</v>
      </c>
    </row>
    <row r="16" spans="1:12" ht="12.75">
      <c r="A16" s="99">
        <v>9</v>
      </c>
      <c r="B16" s="101" t="s">
        <v>438</v>
      </c>
      <c r="C16" s="102" t="s">
        <v>1194</v>
      </c>
      <c r="D16" s="103" t="s">
        <v>1195</v>
      </c>
      <c r="E16" s="104" t="s">
        <v>826</v>
      </c>
      <c r="F16" s="50" t="s">
        <v>827</v>
      </c>
      <c r="G16" s="105"/>
      <c r="H16" s="44" t="s">
        <v>1196</v>
      </c>
      <c r="I16" s="44" t="s">
        <v>234</v>
      </c>
      <c r="J16" s="107"/>
      <c r="K16" s="108" t="s">
        <v>851</v>
      </c>
      <c r="L16" s="64"/>
    </row>
    <row r="17" spans="1:11" ht="12.75">
      <c r="A17" s="99">
        <v>10</v>
      </c>
      <c r="B17" s="101" t="s">
        <v>888</v>
      </c>
      <c r="C17" s="102" t="s">
        <v>1197</v>
      </c>
      <c r="D17" s="103" t="s">
        <v>1198</v>
      </c>
      <c r="E17" s="104" t="s">
        <v>495</v>
      </c>
      <c r="F17" s="50" t="s">
        <v>923</v>
      </c>
      <c r="G17" s="105" t="s">
        <v>497</v>
      </c>
      <c r="H17" s="44" t="s">
        <v>1199</v>
      </c>
      <c r="I17" s="44" t="s">
        <v>234</v>
      </c>
      <c r="J17" s="107"/>
      <c r="K17" s="108" t="s">
        <v>1200</v>
      </c>
    </row>
    <row r="18" spans="1:11" ht="12.75">
      <c r="A18" s="99">
        <v>11</v>
      </c>
      <c r="B18" s="101" t="s">
        <v>1201</v>
      </c>
      <c r="C18" s="102" t="s">
        <v>1202</v>
      </c>
      <c r="D18" s="103" t="s">
        <v>1203</v>
      </c>
      <c r="E18" s="104" t="s">
        <v>339</v>
      </c>
      <c r="F18" s="50" t="s">
        <v>340</v>
      </c>
      <c r="G18" s="105" t="s">
        <v>341</v>
      </c>
      <c r="H18" s="44" t="s">
        <v>1204</v>
      </c>
      <c r="I18" s="44" t="s">
        <v>234</v>
      </c>
      <c r="J18" s="107"/>
      <c r="K18" s="108" t="s">
        <v>1205</v>
      </c>
    </row>
    <row r="19" spans="1:11" ht="12.75">
      <c r="A19" s="99">
        <v>12</v>
      </c>
      <c r="B19" s="101" t="s">
        <v>860</v>
      </c>
      <c r="C19" s="102" t="s">
        <v>1206</v>
      </c>
      <c r="D19" s="103" t="s">
        <v>1207</v>
      </c>
      <c r="E19" s="104" t="s">
        <v>826</v>
      </c>
      <c r="F19" s="50" t="s">
        <v>827</v>
      </c>
      <c r="G19" s="105"/>
      <c r="H19" s="44" t="s">
        <v>1208</v>
      </c>
      <c r="I19" s="44" t="s">
        <v>234</v>
      </c>
      <c r="J19" s="107"/>
      <c r="K19" s="108" t="s">
        <v>851</v>
      </c>
    </row>
    <row r="20" spans="1:11" ht="12.75">
      <c r="A20" s="99">
        <v>13</v>
      </c>
      <c r="B20" s="101" t="s">
        <v>1209</v>
      </c>
      <c r="C20" s="102" t="s">
        <v>889</v>
      </c>
      <c r="D20" s="103" t="s">
        <v>890</v>
      </c>
      <c r="E20" s="104" t="s">
        <v>277</v>
      </c>
      <c r="F20" s="50"/>
      <c r="G20" s="105"/>
      <c r="H20" s="44" t="s">
        <v>1210</v>
      </c>
      <c r="I20" s="44" t="s">
        <v>234</v>
      </c>
      <c r="J20" s="107"/>
      <c r="K20" s="108" t="s">
        <v>892</v>
      </c>
    </row>
    <row r="21" spans="1:12" ht="12.75">
      <c r="A21" s="99">
        <v>14</v>
      </c>
      <c r="B21" s="101" t="s">
        <v>252</v>
      </c>
      <c r="C21" s="102" t="s">
        <v>1211</v>
      </c>
      <c r="D21" s="103" t="s">
        <v>1212</v>
      </c>
      <c r="E21" s="104" t="s">
        <v>593</v>
      </c>
      <c r="F21" s="50"/>
      <c r="G21" s="105" t="s">
        <v>594</v>
      </c>
      <c r="H21" s="44" t="s">
        <v>1213</v>
      </c>
      <c r="I21" s="44" t="s">
        <v>234</v>
      </c>
      <c r="J21" s="107"/>
      <c r="K21" s="108" t="s">
        <v>1214</v>
      </c>
      <c r="L21" s="64"/>
    </row>
    <row r="22" spans="1:12" ht="12.75">
      <c r="A22" s="99">
        <v>15</v>
      </c>
      <c r="B22" s="101" t="s">
        <v>1156</v>
      </c>
      <c r="C22" s="102" t="s">
        <v>1215</v>
      </c>
      <c r="D22" s="103" t="s">
        <v>1216</v>
      </c>
      <c r="E22" s="104" t="s">
        <v>179</v>
      </c>
      <c r="F22" s="50" t="s">
        <v>463</v>
      </c>
      <c r="G22" s="105" t="s">
        <v>1217</v>
      </c>
      <c r="H22" s="44" t="s">
        <v>1218</v>
      </c>
      <c r="I22" s="44" t="s">
        <v>234</v>
      </c>
      <c r="J22" s="107"/>
      <c r="K22" s="108" t="s">
        <v>1219</v>
      </c>
      <c r="L22" s="64"/>
    </row>
    <row r="23" spans="1:11" ht="12.75">
      <c r="A23" s="99">
        <v>16</v>
      </c>
      <c r="B23" s="101" t="s">
        <v>1220</v>
      </c>
      <c r="C23" s="102" t="s">
        <v>1221</v>
      </c>
      <c r="D23" s="103" t="s">
        <v>909</v>
      </c>
      <c r="E23" s="104" t="s">
        <v>339</v>
      </c>
      <c r="F23" s="50" t="s">
        <v>340</v>
      </c>
      <c r="G23" s="105" t="s">
        <v>341</v>
      </c>
      <c r="H23" s="44" t="s">
        <v>1222</v>
      </c>
      <c r="I23" s="44" t="s">
        <v>235</v>
      </c>
      <c r="J23" s="107"/>
      <c r="K23" s="108" t="s">
        <v>1205</v>
      </c>
    </row>
    <row r="24" spans="1:11" ht="12.75">
      <c r="A24" s="99">
        <v>17</v>
      </c>
      <c r="B24" s="101" t="s">
        <v>1223</v>
      </c>
      <c r="C24" s="102" t="s">
        <v>1224</v>
      </c>
      <c r="D24" s="103" t="s">
        <v>1225</v>
      </c>
      <c r="E24" s="104" t="s">
        <v>179</v>
      </c>
      <c r="F24" s="50" t="s">
        <v>605</v>
      </c>
      <c r="G24" s="105" t="s">
        <v>877</v>
      </c>
      <c r="H24" s="44" t="s">
        <v>1226</v>
      </c>
      <c r="I24" s="44" t="s">
        <v>235</v>
      </c>
      <c r="J24" s="107"/>
      <c r="K24" s="108" t="s">
        <v>1098</v>
      </c>
    </row>
    <row r="25" spans="1:12" ht="12.75">
      <c r="A25" s="99">
        <v>18</v>
      </c>
      <c r="B25" s="101" t="s">
        <v>438</v>
      </c>
      <c r="C25" s="102" t="s">
        <v>1227</v>
      </c>
      <c r="D25" s="103" t="s">
        <v>1228</v>
      </c>
      <c r="E25" s="104" t="s">
        <v>364</v>
      </c>
      <c r="F25" s="50" t="s">
        <v>365</v>
      </c>
      <c r="G25" s="105"/>
      <c r="H25" s="44" t="s">
        <v>1229</v>
      </c>
      <c r="I25" s="44" t="s">
        <v>235</v>
      </c>
      <c r="J25" s="107"/>
      <c r="K25" s="108" t="s">
        <v>366</v>
      </c>
      <c r="L25" s="64"/>
    </row>
    <row r="26" spans="1:11" ht="12.75">
      <c r="A26" s="99">
        <v>19</v>
      </c>
      <c r="B26" s="101" t="s">
        <v>252</v>
      </c>
      <c r="C26" s="102" t="s">
        <v>1230</v>
      </c>
      <c r="D26" s="103" t="s">
        <v>1231</v>
      </c>
      <c r="E26" s="104" t="s">
        <v>826</v>
      </c>
      <c r="F26" s="50" t="s">
        <v>827</v>
      </c>
      <c r="G26" s="105"/>
      <c r="H26" s="44" t="s">
        <v>1232</v>
      </c>
      <c r="I26" s="44" t="s">
        <v>235</v>
      </c>
      <c r="J26" s="107"/>
      <c r="K26" s="108" t="s">
        <v>831</v>
      </c>
    </row>
    <row r="27" spans="1:11" ht="12.75">
      <c r="A27" s="99">
        <v>20</v>
      </c>
      <c r="B27" s="101" t="s">
        <v>1233</v>
      </c>
      <c r="C27" s="102" t="s">
        <v>1234</v>
      </c>
      <c r="D27" s="103" t="s">
        <v>1235</v>
      </c>
      <c r="E27" s="104" t="s">
        <v>192</v>
      </c>
      <c r="F27" s="50"/>
      <c r="G27" s="105"/>
      <c r="H27" s="44" t="s">
        <v>1236</v>
      </c>
      <c r="I27" s="44" t="s">
        <v>235</v>
      </c>
      <c r="J27" s="107"/>
      <c r="K27" s="108" t="s">
        <v>1237</v>
      </c>
    </row>
    <row r="28" spans="1:11" ht="12.75">
      <c r="A28" s="99">
        <v>21</v>
      </c>
      <c r="B28" s="101" t="s">
        <v>460</v>
      </c>
      <c r="C28" s="102" t="s">
        <v>1238</v>
      </c>
      <c r="D28" s="103" t="s">
        <v>1239</v>
      </c>
      <c r="E28" s="104" t="s">
        <v>185</v>
      </c>
      <c r="F28" s="50"/>
      <c r="G28" s="105" t="s">
        <v>1164</v>
      </c>
      <c r="H28" s="44" t="s">
        <v>1240</v>
      </c>
      <c r="I28" s="44" t="s">
        <v>235</v>
      </c>
      <c r="J28" s="107"/>
      <c r="K28" s="108" t="s">
        <v>1241</v>
      </c>
    </row>
    <row r="29" spans="1:12" ht="12.75">
      <c r="A29" s="99">
        <v>22</v>
      </c>
      <c r="B29" s="101" t="s">
        <v>1242</v>
      </c>
      <c r="C29" s="102" t="s">
        <v>1243</v>
      </c>
      <c r="D29" s="103" t="s">
        <v>1244</v>
      </c>
      <c r="E29" s="104" t="s">
        <v>192</v>
      </c>
      <c r="F29" s="50" t="s">
        <v>193</v>
      </c>
      <c r="G29" s="105" t="s">
        <v>951</v>
      </c>
      <c r="H29" s="44" t="s">
        <v>1245</v>
      </c>
      <c r="I29" s="44" t="s">
        <v>235</v>
      </c>
      <c r="J29" s="107"/>
      <c r="K29" s="108" t="s">
        <v>953</v>
      </c>
      <c r="L29" s="64"/>
    </row>
    <row r="30" spans="1:11" ht="12.75">
      <c r="A30" s="99">
        <v>23</v>
      </c>
      <c r="B30" s="101" t="s">
        <v>452</v>
      </c>
      <c r="C30" s="102" t="s">
        <v>1246</v>
      </c>
      <c r="D30" s="103" t="s">
        <v>598</v>
      </c>
      <c r="E30" s="104" t="s">
        <v>1247</v>
      </c>
      <c r="F30" s="50"/>
      <c r="G30" s="105" t="s">
        <v>1248</v>
      </c>
      <c r="H30" s="44" t="s">
        <v>1249</v>
      </c>
      <c r="I30" s="44" t="s">
        <v>235</v>
      </c>
      <c r="J30" s="107"/>
      <c r="K30" s="108" t="s">
        <v>1250</v>
      </c>
    </row>
    <row r="31" spans="1:11" ht="12.75">
      <c r="A31" s="99">
        <v>24</v>
      </c>
      <c r="B31" s="101" t="s">
        <v>384</v>
      </c>
      <c r="C31" s="102" t="s">
        <v>1251</v>
      </c>
      <c r="D31" s="103" t="s">
        <v>1252</v>
      </c>
      <c r="E31" s="104" t="s">
        <v>333</v>
      </c>
      <c r="F31" s="50" t="s">
        <v>334</v>
      </c>
      <c r="G31" s="105"/>
      <c r="H31" s="44" t="s">
        <v>1253</v>
      </c>
      <c r="I31" s="44" t="s">
        <v>235</v>
      </c>
      <c r="J31" s="107"/>
      <c r="K31" s="108" t="s">
        <v>335</v>
      </c>
    </row>
    <row r="32" spans="1:11" ht="12.75">
      <c r="A32" s="99">
        <v>25</v>
      </c>
      <c r="B32" s="101" t="s">
        <v>1254</v>
      </c>
      <c r="C32" s="102" t="s">
        <v>1255</v>
      </c>
      <c r="D32" s="103" t="s">
        <v>1256</v>
      </c>
      <c r="E32" s="104" t="s">
        <v>192</v>
      </c>
      <c r="F32" s="50" t="s">
        <v>193</v>
      </c>
      <c r="G32" s="105"/>
      <c r="H32" s="44" t="s">
        <v>1257</v>
      </c>
      <c r="I32" s="44" t="s">
        <v>235</v>
      </c>
      <c r="J32" s="107"/>
      <c r="K32" s="108" t="s">
        <v>746</v>
      </c>
    </row>
    <row r="33" spans="1:11" ht="12.75">
      <c r="A33" s="99">
        <v>26</v>
      </c>
      <c r="B33" s="101" t="s">
        <v>1258</v>
      </c>
      <c r="C33" s="102" t="s">
        <v>921</v>
      </c>
      <c r="D33" s="103" t="s">
        <v>1259</v>
      </c>
      <c r="E33" s="104" t="s">
        <v>192</v>
      </c>
      <c r="F33" s="50"/>
      <c r="G33" s="105"/>
      <c r="H33" s="44" t="s">
        <v>1260</v>
      </c>
      <c r="I33" s="44" t="s">
        <v>235</v>
      </c>
      <c r="J33" s="107"/>
      <c r="K33" s="108" t="s">
        <v>925</v>
      </c>
    </row>
    <row r="34" spans="1:11" ht="12.75">
      <c r="A34" s="99">
        <v>27</v>
      </c>
      <c r="B34" s="101" t="s">
        <v>412</v>
      </c>
      <c r="C34" s="102" t="s">
        <v>1261</v>
      </c>
      <c r="D34" s="103" t="s">
        <v>786</v>
      </c>
      <c r="E34" s="104" t="s">
        <v>185</v>
      </c>
      <c r="F34" s="50"/>
      <c r="G34" s="105" t="s">
        <v>1164</v>
      </c>
      <c r="H34" s="44" t="s">
        <v>1262</v>
      </c>
      <c r="I34" s="44" t="s">
        <v>235</v>
      </c>
      <c r="J34" s="107"/>
      <c r="K34" s="108" t="s">
        <v>1186</v>
      </c>
    </row>
    <row r="35" spans="1:11" ht="12.75">
      <c r="A35" s="99">
        <v>28</v>
      </c>
      <c r="B35" s="101" t="s">
        <v>1263</v>
      </c>
      <c r="C35" s="102" t="s">
        <v>1264</v>
      </c>
      <c r="D35" s="103" t="s">
        <v>1265</v>
      </c>
      <c r="E35" s="104" t="s">
        <v>192</v>
      </c>
      <c r="F35" s="50" t="s">
        <v>193</v>
      </c>
      <c r="G35" s="105"/>
      <c r="H35" s="44" t="s">
        <v>1266</v>
      </c>
      <c r="I35" s="44" t="s">
        <v>235</v>
      </c>
      <c r="J35" s="107" t="s">
        <v>388</v>
      </c>
      <c r="K35" s="108" t="s">
        <v>1267</v>
      </c>
    </row>
    <row r="36" spans="1:12" ht="12.75">
      <c r="A36" s="99">
        <v>29</v>
      </c>
      <c r="B36" s="101" t="s">
        <v>1268</v>
      </c>
      <c r="C36" s="102" t="s">
        <v>1269</v>
      </c>
      <c r="D36" s="103" t="s">
        <v>1270</v>
      </c>
      <c r="E36" s="104" t="s">
        <v>826</v>
      </c>
      <c r="F36" s="50" t="s">
        <v>827</v>
      </c>
      <c r="G36" s="105"/>
      <c r="H36" s="44" t="s">
        <v>1271</v>
      </c>
      <c r="I36" s="44" t="s">
        <v>283</v>
      </c>
      <c r="J36" s="107"/>
      <c r="K36" s="108" t="s">
        <v>851</v>
      </c>
      <c r="L36" s="64"/>
    </row>
    <row r="37" spans="1:11" ht="12.75">
      <c r="A37" s="99">
        <v>30</v>
      </c>
      <c r="B37" s="101" t="s">
        <v>1272</v>
      </c>
      <c r="C37" s="102" t="s">
        <v>1273</v>
      </c>
      <c r="D37" s="103" t="s">
        <v>1274</v>
      </c>
      <c r="E37" s="104" t="s">
        <v>192</v>
      </c>
      <c r="F37" s="50"/>
      <c r="G37" s="105" t="s">
        <v>781</v>
      </c>
      <c r="H37" s="44" t="s">
        <v>1275</v>
      </c>
      <c r="I37" s="44" t="s">
        <v>283</v>
      </c>
      <c r="J37" s="107"/>
      <c r="K37" s="108" t="s">
        <v>783</v>
      </c>
    </row>
    <row r="38" spans="1:12" ht="12.75">
      <c r="A38" s="99">
        <v>31</v>
      </c>
      <c r="B38" s="101" t="s">
        <v>1276</v>
      </c>
      <c r="C38" s="102" t="s">
        <v>1277</v>
      </c>
      <c r="D38" s="103" t="s">
        <v>1278</v>
      </c>
      <c r="E38" s="104" t="s">
        <v>192</v>
      </c>
      <c r="F38" s="50"/>
      <c r="G38" s="105"/>
      <c r="H38" s="44" t="s">
        <v>1279</v>
      </c>
      <c r="I38" s="44" t="s">
        <v>283</v>
      </c>
      <c r="J38" s="107"/>
      <c r="K38" s="108" t="s">
        <v>477</v>
      </c>
      <c r="L38" s="64"/>
    </row>
    <row r="39" spans="1:11" ht="12.75">
      <c r="A39" s="99">
        <v>32</v>
      </c>
      <c r="B39" s="101" t="s">
        <v>384</v>
      </c>
      <c r="C39" s="102" t="s">
        <v>1280</v>
      </c>
      <c r="D39" s="103" t="s">
        <v>1281</v>
      </c>
      <c r="E39" s="104" t="s">
        <v>192</v>
      </c>
      <c r="F39" s="50"/>
      <c r="G39" s="105" t="s">
        <v>1069</v>
      </c>
      <c r="H39" s="44" t="s">
        <v>1282</v>
      </c>
      <c r="I39" s="44" t="s">
        <v>283</v>
      </c>
      <c r="J39" s="107"/>
      <c r="K39" s="108" t="s">
        <v>1126</v>
      </c>
    </row>
    <row r="40" spans="3:11" ht="15.75" customHeight="1">
      <c r="C40" s="85" t="s">
        <v>1035</v>
      </c>
      <c r="D40" s="86" t="s">
        <v>788</v>
      </c>
      <c r="K40" s="19" t="s">
        <v>216</v>
      </c>
    </row>
    <row r="41" ht="7.5" customHeight="1"/>
    <row r="42" spans="2:5" ht="13.5" thickBot="1">
      <c r="B42" s="87"/>
      <c r="C42" s="130" t="s">
        <v>917</v>
      </c>
      <c r="D42" s="111"/>
      <c r="E42" s="89"/>
    </row>
    <row r="43" spans="1:12" s="98" customFormat="1" ht="13.5" thickBot="1">
      <c r="A43" s="90" t="s">
        <v>163</v>
      </c>
      <c r="B43" s="91" t="s">
        <v>164</v>
      </c>
      <c r="C43" s="92" t="s">
        <v>165</v>
      </c>
      <c r="D43" s="93" t="s">
        <v>675</v>
      </c>
      <c r="E43" s="94" t="s">
        <v>169</v>
      </c>
      <c r="F43" s="94" t="s">
        <v>676</v>
      </c>
      <c r="G43" s="94" t="s">
        <v>174</v>
      </c>
      <c r="H43" s="95" t="s">
        <v>1036</v>
      </c>
      <c r="I43" s="96" t="s">
        <v>231</v>
      </c>
      <c r="J43" s="96" t="s">
        <v>232</v>
      </c>
      <c r="K43" s="97" t="s">
        <v>168</v>
      </c>
      <c r="L43" s="40"/>
    </row>
    <row r="44" spans="1:11" ht="12.75">
      <c r="A44" s="99">
        <v>33</v>
      </c>
      <c r="B44" s="101" t="s">
        <v>1283</v>
      </c>
      <c r="C44" s="102" t="s">
        <v>1284</v>
      </c>
      <c r="D44" s="103" t="s">
        <v>1285</v>
      </c>
      <c r="E44" s="104" t="s">
        <v>192</v>
      </c>
      <c r="F44" s="50" t="s">
        <v>193</v>
      </c>
      <c r="G44" s="105" t="s">
        <v>1069</v>
      </c>
      <c r="H44" s="44" t="s">
        <v>1286</v>
      </c>
      <c r="I44" s="44" t="s">
        <v>283</v>
      </c>
      <c r="J44" s="107"/>
      <c r="K44" s="108" t="s">
        <v>1072</v>
      </c>
    </row>
    <row r="45" spans="1:11" ht="12.75">
      <c r="A45" s="99">
        <v>34</v>
      </c>
      <c r="B45" s="101" t="s">
        <v>384</v>
      </c>
      <c r="C45" s="102" t="s">
        <v>1287</v>
      </c>
      <c r="D45" s="103" t="s">
        <v>1288</v>
      </c>
      <c r="E45" s="104" t="s">
        <v>826</v>
      </c>
      <c r="F45" s="50" t="s">
        <v>827</v>
      </c>
      <c r="G45" s="105"/>
      <c r="H45" s="44" t="s">
        <v>1289</v>
      </c>
      <c r="I45" s="44" t="s">
        <v>283</v>
      </c>
      <c r="J45" s="107"/>
      <c r="K45" s="108" t="s">
        <v>851</v>
      </c>
    </row>
    <row r="46" spans="1:11" ht="12.75">
      <c r="A46" s="99">
        <v>35</v>
      </c>
      <c r="B46" s="101" t="s">
        <v>1290</v>
      </c>
      <c r="C46" s="102" t="s">
        <v>1291</v>
      </c>
      <c r="D46" s="103" t="s">
        <v>1292</v>
      </c>
      <c r="E46" s="104" t="s">
        <v>769</v>
      </c>
      <c r="F46" s="50"/>
      <c r="G46" s="105" t="s">
        <v>770</v>
      </c>
      <c r="H46" s="44" t="s">
        <v>1293</v>
      </c>
      <c r="I46" s="44"/>
      <c r="J46" s="107"/>
      <c r="K46" s="108" t="s">
        <v>772</v>
      </c>
    </row>
    <row r="47" spans="1:11" ht="12.75">
      <c r="A47" s="99">
        <v>36</v>
      </c>
      <c r="B47" s="101" t="s">
        <v>300</v>
      </c>
      <c r="C47" s="102" t="s">
        <v>1294</v>
      </c>
      <c r="D47" s="103" t="s">
        <v>1295</v>
      </c>
      <c r="E47" s="104" t="s">
        <v>769</v>
      </c>
      <c r="F47" s="50"/>
      <c r="G47" s="105" t="s">
        <v>770</v>
      </c>
      <c r="H47" s="44" t="s">
        <v>1296</v>
      </c>
      <c r="I47" s="44"/>
      <c r="J47" s="107"/>
      <c r="K47" s="108" t="s">
        <v>772</v>
      </c>
    </row>
    <row r="48" spans="1:11" ht="12.75">
      <c r="A48" s="99"/>
      <c r="B48" s="101" t="s">
        <v>1297</v>
      </c>
      <c r="C48" s="102" t="s">
        <v>1298</v>
      </c>
      <c r="D48" s="103" t="s">
        <v>1299</v>
      </c>
      <c r="E48" s="104" t="s">
        <v>657</v>
      </c>
      <c r="F48" s="50" t="s">
        <v>1300</v>
      </c>
      <c r="G48" s="105" t="s">
        <v>932</v>
      </c>
      <c r="H48" s="44" t="s">
        <v>288</v>
      </c>
      <c r="I48" s="44"/>
      <c r="J48" s="107"/>
      <c r="K48" s="108" t="s">
        <v>1301</v>
      </c>
    </row>
    <row r="49" spans="1:11" ht="12.75">
      <c r="A49" s="99"/>
      <c r="B49" s="101" t="s">
        <v>1302</v>
      </c>
      <c r="C49" s="102" t="s">
        <v>1303</v>
      </c>
      <c r="D49" s="103" t="s">
        <v>1058</v>
      </c>
      <c r="E49" s="104" t="s">
        <v>500</v>
      </c>
      <c r="F49" s="50" t="s">
        <v>501</v>
      </c>
      <c r="G49" s="105"/>
      <c r="H49" s="44" t="s">
        <v>288</v>
      </c>
      <c r="I49" s="44"/>
      <c r="J49" s="107"/>
      <c r="K49" s="108" t="s">
        <v>502</v>
      </c>
    </row>
    <row r="50" spans="1:11" ht="12.75">
      <c r="A50" s="99"/>
      <c r="B50" s="101" t="s">
        <v>1304</v>
      </c>
      <c r="C50" s="102" t="s">
        <v>1305</v>
      </c>
      <c r="D50" s="103" t="s">
        <v>1306</v>
      </c>
      <c r="E50" s="104" t="s">
        <v>339</v>
      </c>
      <c r="F50" s="50" t="s">
        <v>340</v>
      </c>
      <c r="G50" s="105" t="s">
        <v>960</v>
      </c>
      <c r="H50" s="44" t="s">
        <v>288</v>
      </c>
      <c r="I50" s="44"/>
      <c r="J50" s="107"/>
      <c r="K50" s="108" t="s">
        <v>962</v>
      </c>
    </row>
    <row r="51" spans="1:12" ht="12.75">
      <c r="A51" s="99"/>
      <c r="B51" s="101" t="s">
        <v>1307</v>
      </c>
      <c r="C51" s="102" t="s">
        <v>1308</v>
      </c>
      <c r="D51" s="103" t="s">
        <v>1309</v>
      </c>
      <c r="E51" s="104" t="s">
        <v>930</v>
      </c>
      <c r="F51" s="50" t="s">
        <v>931</v>
      </c>
      <c r="G51" s="105"/>
      <c r="H51" s="44" t="s">
        <v>288</v>
      </c>
      <c r="I51" s="44"/>
      <c r="J51" s="107"/>
      <c r="K51" s="108" t="s">
        <v>1310</v>
      </c>
      <c r="L51" s="64"/>
    </row>
    <row r="52" spans="1:12" ht="12.75">
      <c r="A52" s="99"/>
      <c r="B52" s="101" t="s">
        <v>412</v>
      </c>
      <c r="C52" s="102" t="s">
        <v>1311</v>
      </c>
      <c r="D52" s="103" t="s">
        <v>1312</v>
      </c>
      <c r="E52" s="104" t="s">
        <v>1313</v>
      </c>
      <c r="F52" s="50" t="s">
        <v>1314</v>
      </c>
      <c r="G52" s="105" t="s">
        <v>1315</v>
      </c>
      <c r="H52" s="44" t="s">
        <v>288</v>
      </c>
      <c r="I52" s="44"/>
      <c r="J52" s="107" t="s">
        <v>388</v>
      </c>
      <c r="K52" s="108" t="s">
        <v>1316</v>
      </c>
      <c r="L52" s="64"/>
    </row>
    <row r="53" spans="1:11" ht="12.75">
      <c r="A53" s="99"/>
      <c r="B53" s="101" t="s">
        <v>280</v>
      </c>
      <c r="C53" s="102" t="s">
        <v>1317</v>
      </c>
      <c r="D53" s="103" t="s">
        <v>1318</v>
      </c>
      <c r="E53" s="104" t="s">
        <v>185</v>
      </c>
      <c r="F53" s="50"/>
      <c r="G53" s="105" t="s">
        <v>1164</v>
      </c>
      <c r="H53" s="44" t="s">
        <v>288</v>
      </c>
      <c r="I53" s="44"/>
      <c r="J53" s="107"/>
      <c r="K53" s="108" t="s">
        <v>1319</v>
      </c>
    </row>
    <row r="54" spans="1:12" ht="12.75">
      <c r="A54" s="99"/>
      <c r="B54" s="101" t="s">
        <v>1320</v>
      </c>
      <c r="C54" s="102" t="s">
        <v>1321</v>
      </c>
      <c r="D54" s="103" t="s">
        <v>1228</v>
      </c>
      <c r="E54" s="104" t="s">
        <v>179</v>
      </c>
      <c r="F54" s="50"/>
      <c r="G54" s="105" t="s">
        <v>877</v>
      </c>
      <c r="H54" s="44" t="s">
        <v>288</v>
      </c>
      <c r="I54" s="44"/>
      <c r="J54" s="107"/>
      <c r="K54" s="108" t="s">
        <v>1219</v>
      </c>
      <c r="L54" s="6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2046</v>
      </c>
      <c r="D4" s="86" t="s">
        <v>673</v>
      </c>
      <c r="K4" s="19" t="s">
        <v>1785</v>
      </c>
    </row>
    <row r="5" ht="7.5" customHeight="1"/>
    <row r="6" spans="2:5" ht="9.75" customHeight="1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2" ht="15" customHeight="1">
      <c r="A8" s="99">
        <v>1</v>
      </c>
      <c r="B8" s="101" t="s">
        <v>2047</v>
      </c>
      <c r="C8" s="102" t="s">
        <v>2048</v>
      </c>
      <c r="D8" s="103" t="s">
        <v>2049</v>
      </c>
      <c r="E8" s="104" t="s">
        <v>179</v>
      </c>
      <c r="F8" s="50"/>
      <c r="G8" s="105" t="s">
        <v>1217</v>
      </c>
      <c r="H8" s="44" t="s">
        <v>2050</v>
      </c>
      <c r="I8" s="44" t="s">
        <v>2051</v>
      </c>
      <c r="J8" s="107" t="s">
        <v>2052</v>
      </c>
      <c r="K8" s="108" t="s">
        <v>1414</v>
      </c>
      <c r="L8" s="1"/>
    </row>
    <row r="9" spans="1:12" ht="15" customHeight="1">
      <c r="A9" s="100">
        <v>2</v>
      </c>
      <c r="B9" s="101" t="s">
        <v>1051</v>
      </c>
      <c r="C9" s="102" t="s">
        <v>1052</v>
      </c>
      <c r="D9" s="103" t="s">
        <v>1053</v>
      </c>
      <c r="E9" s="104" t="s">
        <v>179</v>
      </c>
      <c r="F9" s="50"/>
      <c r="G9" s="105" t="s">
        <v>877</v>
      </c>
      <c r="H9" s="44" t="s">
        <v>2053</v>
      </c>
      <c r="I9" s="44" t="s">
        <v>317</v>
      </c>
      <c r="J9" s="107" t="s">
        <v>2054</v>
      </c>
      <c r="K9" s="108" t="s">
        <v>1056</v>
      </c>
      <c r="L9" s="1"/>
    </row>
    <row r="10" spans="1:12" ht="15" customHeight="1">
      <c r="A10" s="100">
        <v>3</v>
      </c>
      <c r="B10" s="101" t="s">
        <v>1046</v>
      </c>
      <c r="C10" s="102" t="s">
        <v>1047</v>
      </c>
      <c r="D10" s="103" t="s">
        <v>1048</v>
      </c>
      <c r="E10" s="104" t="s">
        <v>1049</v>
      </c>
      <c r="F10" s="50"/>
      <c r="G10" s="105" t="s">
        <v>877</v>
      </c>
      <c r="H10" s="44" t="s">
        <v>2055</v>
      </c>
      <c r="I10" s="44" t="s">
        <v>317</v>
      </c>
      <c r="J10" s="107" t="s">
        <v>2056</v>
      </c>
      <c r="K10" s="108" t="s">
        <v>880</v>
      </c>
      <c r="L10" s="1"/>
    </row>
    <row r="11" spans="1:12" ht="15" customHeight="1">
      <c r="A11" s="100">
        <v>4</v>
      </c>
      <c r="B11" s="101" t="s">
        <v>1078</v>
      </c>
      <c r="C11" s="102" t="s">
        <v>1079</v>
      </c>
      <c r="D11" s="103" t="s">
        <v>1080</v>
      </c>
      <c r="E11" s="104" t="s">
        <v>179</v>
      </c>
      <c r="F11" s="50"/>
      <c r="G11" s="105" t="s">
        <v>877</v>
      </c>
      <c r="H11" s="44" t="s">
        <v>2057</v>
      </c>
      <c r="I11" s="44" t="s">
        <v>234</v>
      </c>
      <c r="J11" s="107" t="s">
        <v>388</v>
      </c>
      <c r="K11" s="108" t="s">
        <v>1082</v>
      </c>
      <c r="L11" s="1"/>
    </row>
    <row r="12" spans="1:12" ht="15" customHeight="1">
      <c r="A12" s="100">
        <v>5</v>
      </c>
      <c r="B12" s="101" t="s">
        <v>752</v>
      </c>
      <c r="C12" s="102" t="s">
        <v>2058</v>
      </c>
      <c r="D12" s="103" t="s">
        <v>2059</v>
      </c>
      <c r="E12" s="104" t="s">
        <v>192</v>
      </c>
      <c r="F12" s="50" t="s">
        <v>193</v>
      </c>
      <c r="G12" s="105" t="s">
        <v>1069</v>
      </c>
      <c r="H12" s="44" t="s">
        <v>2060</v>
      </c>
      <c r="I12" s="44" t="s">
        <v>234</v>
      </c>
      <c r="J12" s="107" t="s">
        <v>2061</v>
      </c>
      <c r="K12" s="108" t="s">
        <v>1347</v>
      </c>
      <c r="L12" s="1"/>
    </row>
    <row r="13" spans="1:12" ht="15" customHeight="1">
      <c r="A13" s="100">
        <v>6</v>
      </c>
      <c r="B13" s="101" t="s">
        <v>176</v>
      </c>
      <c r="C13" s="102" t="s">
        <v>1119</v>
      </c>
      <c r="D13" s="103" t="s">
        <v>1120</v>
      </c>
      <c r="E13" s="104" t="s">
        <v>357</v>
      </c>
      <c r="F13" s="50" t="s">
        <v>358</v>
      </c>
      <c r="G13" s="105"/>
      <c r="H13" s="44" t="s">
        <v>2062</v>
      </c>
      <c r="I13" s="44" t="s">
        <v>235</v>
      </c>
      <c r="J13" s="107" t="s">
        <v>2063</v>
      </c>
      <c r="K13" s="108" t="s">
        <v>360</v>
      </c>
      <c r="L13" s="1"/>
    </row>
    <row r="14" spans="1:12" ht="15" customHeight="1">
      <c r="A14" s="100">
        <v>7</v>
      </c>
      <c r="B14" s="101" t="s">
        <v>1135</v>
      </c>
      <c r="C14" s="102" t="s">
        <v>1136</v>
      </c>
      <c r="D14" s="103" t="s">
        <v>1137</v>
      </c>
      <c r="E14" s="104" t="s">
        <v>357</v>
      </c>
      <c r="F14" s="50" t="s">
        <v>358</v>
      </c>
      <c r="G14" s="105"/>
      <c r="H14" s="44" t="s">
        <v>2064</v>
      </c>
      <c r="I14" s="44" t="s">
        <v>283</v>
      </c>
      <c r="J14" s="107" t="s">
        <v>388</v>
      </c>
      <c r="K14" s="108" t="s">
        <v>360</v>
      </c>
      <c r="L14" s="1"/>
    </row>
    <row r="15" spans="1:12" ht="15" customHeight="1">
      <c r="A15" s="99">
        <v>8</v>
      </c>
      <c r="B15" s="101" t="s">
        <v>1388</v>
      </c>
      <c r="C15" s="102" t="s">
        <v>1389</v>
      </c>
      <c r="D15" s="103" t="s">
        <v>1390</v>
      </c>
      <c r="E15" s="104" t="s">
        <v>593</v>
      </c>
      <c r="F15" s="50"/>
      <c r="G15" s="105" t="s">
        <v>594</v>
      </c>
      <c r="H15" s="44" t="s">
        <v>2065</v>
      </c>
      <c r="I15" s="44" t="s">
        <v>283</v>
      </c>
      <c r="J15" s="107" t="s">
        <v>2066</v>
      </c>
      <c r="K15" s="108" t="s">
        <v>1214</v>
      </c>
      <c r="L15" s="1"/>
    </row>
    <row r="16" spans="1:12" ht="15" customHeight="1">
      <c r="A16" s="99"/>
      <c r="B16" s="101" t="s">
        <v>189</v>
      </c>
      <c r="C16" s="102" t="s">
        <v>1332</v>
      </c>
      <c r="D16" s="103" t="s">
        <v>1333</v>
      </c>
      <c r="E16" s="104" t="s">
        <v>192</v>
      </c>
      <c r="F16" s="50" t="s">
        <v>193</v>
      </c>
      <c r="G16" s="105" t="s">
        <v>359</v>
      </c>
      <c r="H16" s="44" t="s">
        <v>1387</v>
      </c>
      <c r="I16" s="44"/>
      <c r="J16" s="107"/>
      <c r="K16" s="108" t="s">
        <v>1336</v>
      </c>
      <c r="L16" s="1"/>
    </row>
    <row r="17" spans="1:12" ht="15" customHeight="1">
      <c r="A17" s="99"/>
      <c r="B17" s="101" t="s">
        <v>576</v>
      </c>
      <c r="C17" s="102" t="s">
        <v>1148</v>
      </c>
      <c r="D17" s="103" t="s">
        <v>1149</v>
      </c>
      <c r="E17" s="104" t="s">
        <v>179</v>
      </c>
      <c r="F17" s="50"/>
      <c r="G17" s="105" t="s">
        <v>877</v>
      </c>
      <c r="H17" s="44" t="s">
        <v>288</v>
      </c>
      <c r="I17" s="44"/>
      <c r="J17" s="107"/>
      <c r="K17" s="108" t="s">
        <v>1082</v>
      </c>
      <c r="L17" s="1"/>
    </row>
    <row r="18" spans="1:12" ht="15" customHeight="1">
      <c r="A18" s="99"/>
      <c r="B18" s="101" t="s">
        <v>1073</v>
      </c>
      <c r="C18" s="102" t="s">
        <v>1327</v>
      </c>
      <c r="D18" s="103" t="s">
        <v>1328</v>
      </c>
      <c r="E18" s="104" t="s">
        <v>192</v>
      </c>
      <c r="F18" s="50" t="s">
        <v>193</v>
      </c>
      <c r="G18" s="105" t="s">
        <v>203</v>
      </c>
      <c r="H18" s="44" t="s">
        <v>288</v>
      </c>
      <c r="I18" s="44"/>
      <c r="J18" s="107"/>
      <c r="K18" s="108" t="s">
        <v>1331</v>
      </c>
      <c r="L18" s="1"/>
    </row>
    <row r="19" spans="1:12" ht="15" customHeight="1">
      <c r="A19" s="99"/>
      <c r="B19" s="101" t="s">
        <v>1767</v>
      </c>
      <c r="C19" s="102" t="s">
        <v>2067</v>
      </c>
      <c r="D19" s="103" t="s">
        <v>2068</v>
      </c>
      <c r="E19" s="104" t="s">
        <v>930</v>
      </c>
      <c r="F19" s="50" t="s">
        <v>931</v>
      </c>
      <c r="G19" s="105" t="s">
        <v>932</v>
      </c>
      <c r="H19" s="44" t="s">
        <v>288</v>
      </c>
      <c r="I19" s="44"/>
      <c r="J19" s="107"/>
      <c r="K19" s="108" t="s">
        <v>1131</v>
      </c>
      <c r="L19" s="1"/>
    </row>
    <row r="20" spans="1:12" ht="15" customHeight="1">
      <c r="A20" s="99"/>
      <c r="B20" s="101" t="s">
        <v>200</v>
      </c>
      <c r="C20" s="102" t="s">
        <v>1037</v>
      </c>
      <c r="D20" s="103" t="s">
        <v>1038</v>
      </c>
      <c r="E20" s="104" t="s">
        <v>185</v>
      </c>
      <c r="F20" s="50" t="s">
        <v>186</v>
      </c>
      <c r="G20" s="105" t="s">
        <v>199</v>
      </c>
      <c r="H20" s="44" t="s">
        <v>288</v>
      </c>
      <c r="I20" s="44"/>
      <c r="J20" s="107"/>
      <c r="K20" s="108" t="s">
        <v>1041</v>
      </c>
      <c r="L20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421875" style="64" customWidth="1"/>
    <col min="7" max="7" width="15.00390625" style="64" customWidth="1"/>
    <col min="8" max="8" width="6.8515625" style="84" customWidth="1"/>
    <col min="9" max="9" width="4.421875" style="74" customWidth="1"/>
    <col min="10" max="10" width="5.710937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1155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2046</v>
      </c>
      <c r="D4" s="86" t="s">
        <v>788</v>
      </c>
      <c r="K4" s="19" t="s">
        <v>1785</v>
      </c>
    </row>
    <row r="5" ht="7.5" customHeight="1" thickBot="1"/>
    <row r="6" spans="1:11" s="98" customFormat="1" ht="13.5" thickBot="1">
      <c r="A6" s="90" t="s">
        <v>163</v>
      </c>
      <c r="B6" s="91" t="s">
        <v>164</v>
      </c>
      <c r="C6" s="92" t="s">
        <v>165</v>
      </c>
      <c r="D6" s="93" t="s">
        <v>675</v>
      </c>
      <c r="E6" s="94" t="s">
        <v>169</v>
      </c>
      <c r="F6" s="94" t="s">
        <v>676</v>
      </c>
      <c r="G6" s="94" t="s">
        <v>174</v>
      </c>
      <c r="H6" s="95" t="s">
        <v>1036</v>
      </c>
      <c r="I6" s="96" t="s">
        <v>231</v>
      </c>
      <c r="J6" s="96" t="s">
        <v>232</v>
      </c>
      <c r="K6" s="97" t="s">
        <v>168</v>
      </c>
    </row>
    <row r="7" spans="1:11" ht="15" customHeight="1">
      <c r="A7" s="100">
        <v>1</v>
      </c>
      <c r="B7" s="101" t="s">
        <v>412</v>
      </c>
      <c r="C7" s="102" t="s">
        <v>1161</v>
      </c>
      <c r="D7" s="103" t="s">
        <v>1162</v>
      </c>
      <c r="E7" s="104" t="s">
        <v>1163</v>
      </c>
      <c r="F7" s="50"/>
      <c r="G7" s="105" t="s">
        <v>1164</v>
      </c>
      <c r="H7" s="44" t="s">
        <v>2069</v>
      </c>
      <c r="I7" s="44" t="s">
        <v>317</v>
      </c>
      <c r="J7" s="107" t="s">
        <v>1045</v>
      </c>
      <c r="K7" s="108" t="s">
        <v>1166</v>
      </c>
    </row>
    <row r="8" spans="1:11" ht="15" customHeight="1">
      <c r="A8" s="100">
        <v>2</v>
      </c>
      <c r="B8" s="101" t="s">
        <v>1320</v>
      </c>
      <c r="C8" s="102" t="s">
        <v>1321</v>
      </c>
      <c r="D8" s="103" t="s">
        <v>1228</v>
      </c>
      <c r="E8" s="104" t="s">
        <v>179</v>
      </c>
      <c r="F8" s="50"/>
      <c r="G8" s="105" t="s">
        <v>877</v>
      </c>
      <c r="H8" s="44" t="s">
        <v>2070</v>
      </c>
      <c r="I8" s="44" t="s">
        <v>317</v>
      </c>
      <c r="J8" s="107" t="s">
        <v>2071</v>
      </c>
      <c r="K8" s="108" t="s">
        <v>1219</v>
      </c>
    </row>
    <row r="9" spans="1:11" ht="15" customHeight="1">
      <c r="A9" s="100">
        <v>3</v>
      </c>
      <c r="B9" s="101" t="s">
        <v>2072</v>
      </c>
      <c r="C9" s="102" t="s">
        <v>2073</v>
      </c>
      <c r="D9" s="103" t="s">
        <v>2074</v>
      </c>
      <c r="E9" s="104" t="s">
        <v>179</v>
      </c>
      <c r="F9" s="50" t="s">
        <v>180</v>
      </c>
      <c r="G9" s="105" t="s">
        <v>199</v>
      </c>
      <c r="H9" s="44" t="s">
        <v>2075</v>
      </c>
      <c r="I9" s="44" t="s">
        <v>234</v>
      </c>
      <c r="J9" s="107" t="s">
        <v>1406</v>
      </c>
      <c r="K9" s="108" t="s">
        <v>571</v>
      </c>
    </row>
    <row r="10" spans="1:11" ht="15" customHeight="1">
      <c r="A10" s="100">
        <v>4</v>
      </c>
      <c r="B10" s="101" t="s">
        <v>1304</v>
      </c>
      <c r="C10" s="102" t="s">
        <v>1305</v>
      </c>
      <c r="D10" s="103" t="s">
        <v>1306</v>
      </c>
      <c r="E10" s="104" t="s">
        <v>339</v>
      </c>
      <c r="F10" s="50" t="s">
        <v>340</v>
      </c>
      <c r="G10" s="105" t="s">
        <v>960</v>
      </c>
      <c r="H10" s="44" t="s">
        <v>2076</v>
      </c>
      <c r="I10" s="44" t="s">
        <v>234</v>
      </c>
      <c r="J10" s="107" t="s">
        <v>2077</v>
      </c>
      <c r="K10" s="108" t="s">
        <v>962</v>
      </c>
    </row>
    <row r="11" spans="1:11" ht="15" customHeight="1">
      <c r="A11" s="100">
        <v>5</v>
      </c>
      <c r="B11" s="101" t="s">
        <v>274</v>
      </c>
      <c r="C11" s="102" t="s">
        <v>2078</v>
      </c>
      <c r="D11" s="103" t="s">
        <v>2079</v>
      </c>
      <c r="E11" s="104" t="s">
        <v>185</v>
      </c>
      <c r="F11" s="50" t="s">
        <v>346</v>
      </c>
      <c r="G11" s="105" t="s">
        <v>1116</v>
      </c>
      <c r="H11" s="44" t="s">
        <v>2080</v>
      </c>
      <c r="I11" s="44" t="s">
        <v>234</v>
      </c>
      <c r="J11" s="107" t="s">
        <v>2081</v>
      </c>
      <c r="K11" s="108" t="s">
        <v>2082</v>
      </c>
    </row>
    <row r="12" spans="1:11" ht="15" customHeight="1">
      <c r="A12" s="100">
        <v>6</v>
      </c>
      <c r="B12" s="101" t="s">
        <v>1450</v>
      </c>
      <c r="C12" s="102" t="s">
        <v>2083</v>
      </c>
      <c r="D12" s="103" t="s">
        <v>2084</v>
      </c>
      <c r="E12" s="104" t="s">
        <v>1313</v>
      </c>
      <c r="F12" s="50" t="s">
        <v>1314</v>
      </c>
      <c r="G12" s="105" t="s">
        <v>1315</v>
      </c>
      <c r="H12" s="44" t="s">
        <v>2085</v>
      </c>
      <c r="I12" s="44" t="s">
        <v>234</v>
      </c>
      <c r="J12" s="107" t="s">
        <v>1027</v>
      </c>
      <c r="K12" s="108" t="s">
        <v>1372</v>
      </c>
    </row>
    <row r="13" spans="1:11" ht="15" customHeight="1">
      <c r="A13" s="100">
        <v>7</v>
      </c>
      <c r="B13" s="101" t="s">
        <v>1176</v>
      </c>
      <c r="C13" s="102" t="s">
        <v>2086</v>
      </c>
      <c r="D13" s="103" t="s">
        <v>2087</v>
      </c>
      <c r="E13" s="104" t="s">
        <v>192</v>
      </c>
      <c r="F13" s="50" t="s">
        <v>387</v>
      </c>
      <c r="G13" s="105" t="s">
        <v>587</v>
      </c>
      <c r="H13" s="44" t="s">
        <v>2088</v>
      </c>
      <c r="I13" s="44" t="s">
        <v>234</v>
      </c>
      <c r="J13" s="107" t="s">
        <v>1022</v>
      </c>
      <c r="K13" s="108" t="s">
        <v>588</v>
      </c>
    </row>
    <row r="14" spans="1:11" ht="15" customHeight="1">
      <c r="A14" s="100">
        <v>8</v>
      </c>
      <c r="B14" s="101" t="s">
        <v>999</v>
      </c>
      <c r="C14" s="102" t="s">
        <v>2089</v>
      </c>
      <c r="D14" s="103" t="s">
        <v>2090</v>
      </c>
      <c r="E14" s="104" t="s">
        <v>2091</v>
      </c>
      <c r="F14" s="50" t="s">
        <v>1300</v>
      </c>
      <c r="G14" s="105" t="s">
        <v>658</v>
      </c>
      <c r="H14" s="44" t="s">
        <v>2092</v>
      </c>
      <c r="I14" s="44" t="s">
        <v>234</v>
      </c>
      <c r="J14" s="107" t="s">
        <v>2093</v>
      </c>
      <c r="K14" s="108" t="s">
        <v>2094</v>
      </c>
    </row>
    <row r="15" spans="1:11" ht="15" customHeight="1">
      <c r="A15" s="100">
        <v>9</v>
      </c>
      <c r="B15" s="101" t="s">
        <v>412</v>
      </c>
      <c r="C15" s="102" t="s">
        <v>1311</v>
      </c>
      <c r="D15" s="103" t="s">
        <v>1312</v>
      </c>
      <c r="E15" s="104" t="s">
        <v>1313</v>
      </c>
      <c r="F15" s="50" t="s">
        <v>1314</v>
      </c>
      <c r="G15" s="105" t="s">
        <v>1315</v>
      </c>
      <c r="H15" s="44" t="s">
        <v>2095</v>
      </c>
      <c r="I15" s="44" t="s">
        <v>235</v>
      </c>
      <c r="J15" s="107"/>
      <c r="K15" s="108" t="s">
        <v>1316</v>
      </c>
    </row>
    <row r="16" spans="1:11" ht="15" customHeight="1">
      <c r="A16" s="100">
        <v>10</v>
      </c>
      <c r="B16" s="101" t="s">
        <v>2096</v>
      </c>
      <c r="C16" s="102" t="s">
        <v>2097</v>
      </c>
      <c r="D16" s="103" t="s">
        <v>2098</v>
      </c>
      <c r="E16" s="104" t="s">
        <v>1300</v>
      </c>
      <c r="F16" s="50" t="s">
        <v>1300</v>
      </c>
      <c r="G16" s="105" t="s">
        <v>658</v>
      </c>
      <c r="H16" s="44" t="s">
        <v>2099</v>
      </c>
      <c r="I16" s="44" t="s">
        <v>235</v>
      </c>
      <c r="J16" s="107"/>
      <c r="K16" s="108" t="s">
        <v>2094</v>
      </c>
    </row>
    <row r="17" spans="1:11" ht="15" customHeight="1">
      <c r="A17" s="100">
        <v>11</v>
      </c>
      <c r="B17" s="101" t="s">
        <v>412</v>
      </c>
      <c r="C17" s="102" t="s">
        <v>1441</v>
      </c>
      <c r="D17" s="103" t="s">
        <v>1442</v>
      </c>
      <c r="E17" s="104" t="s">
        <v>1443</v>
      </c>
      <c r="F17" s="50" t="s">
        <v>346</v>
      </c>
      <c r="G17" s="105" t="s">
        <v>1116</v>
      </c>
      <c r="H17" s="44" t="s">
        <v>2100</v>
      </c>
      <c r="I17" s="44" t="s">
        <v>235</v>
      </c>
      <c r="J17" s="107"/>
      <c r="K17" s="108" t="s">
        <v>1445</v>
      </c>
    </row>
    <row r="18" spans="1:11" ht="15" customHeight="1">
      <c r="A18" s="100">
        <v>12</v>
      </c>
      <c r="B18" s="101" t="s">
        <v>390</v>
      </c>
      <c r="C18" s="102" t="s">
        <v>2101</v>
      </c>
      <c r="D18" s="103" t="s">
        <v>2102</v>
      </c>
      <c r="E18" s="104" t="s">
        <v>339</v>
      </c>
      <c r="F18" s="50" t="s">
        <v>340</v>
      </c>
      <c r="G18" s="105" t="s">
        <v>960</v>
      </c>
      <c r="H18" s="44" t="s">
        <v>2103</v>
      </c>
      <c r="I18" s="44" t="s">
        <v>235</v>
      </c>
      <c r="J18" s="107"/>
      <c r="K18" s="108" t="s">
        <v>962</v>
      </c>
    </row>
    <row r="19" spans="1:11" ht="15" customHeight="1">
      <c r="A19" s="100">
        <v>13</v>
      </c>
      <c r="B19" s="101" t="s">
        <v>274</v>
      </c>
      <c r="C19" s="102" t="s">
        <v>258</v>
      </c>
      <c r="D19" s="103" t="s">
        <v>1187</v>
      </c>
      <c r="E19" s="104" t="s">
        <v>339</v>
      </c>
      <c r="F19" s="50" t="s">
        <v>340</v>
      </c>
      <c r="G19" s="105"/>
      <c r="H19" s="44" t="s">
        <v>2104</v>
      </c>
      <c r="I19" s="44" t="s">
        <v>235</v>
      </c>
      <c r="J19" s="107"/>
      <c r="K19" s="108" t="s">
        <v>1190</v>
      </c>
    </row>
    <row r="20" spans="1:11" ht="15" customHeight="1">
      <c r="A20" s="100">
        <v>14</v>
      </c>
      <c r="B20" s="101" t="s">
        <v>398</v>
      </c>
      <c r="C20" s="102" t="s">
        <v>2105</v>
      </c>
      <c r="D20" s="103" t="s">
        <v>2106</v>
      </c>
      <c r="E20" s="104" t="s">
        <v>179</v>
      </c>
      <c r="F20" s="50"/>
      <c r="G20" s="105" t="s">
        <v>877</v>
      </c>
      <c r="H20" s="44" t="s">
        <v>2107</v>
      </c>
      <c r="I20" s="44" t="s">
        <v>235</v>
      </c>
      <c r="J20" s="107"/>
      <c r="K20" s="108" t="s">
        <v>2108</v>
      </c>
    </row>
    <row r="21" spans="1:11" ht="15" customHeight="1">
      <c r="A21" s="100">
        <v>15</v>
      </c>
      <c r="B21" s="101" t="s">
        <v>624</v>
      </c>
      <c r="C21" s="102" t="s">
        <v>2109</v>
      </c>
      <c r="D21" s="103" t="s">
        <v>2110</v>
      </c>
      <c r="E21" s="104" t="s">
        <v>185</v>
      </c>
      <c r="F21" s="50" t="s">
        <v>186</v>
      </c>
      <c r="G21" s="105" t="s">
        <v>187</v>
      </c>
      <c r="H21" s="44" t="s">
        <v>2111</v>
      </c>
      <c r="I21" s="44" t="s">
        <v>235</v>
      </c>
      <c r="J21" s="107"/>
      <c r="K21" s="108" t="s">
        <v>188</v>
      </c>
    </row>
    <row r="22" spans="1:11" ht="15" customHeight="1">
      <c r="A22" s="100">
        <v>16</v>
      </c>
      <c r="B22" s="101" t="s">
        <v>280</v>
      </c>
      <c r="C22" s="102" t="s">
        <v>1454</v>
      </c>
      <c r="D22" s="103" t="s">
        <v>1455</v>
      </c>
      <c r="E22" s="104" t="s">
        <v>364</v>
      </c>
      <c r="F22" s="50" t="s">
        <v>365</v>
      </c>
      <c r="G22" s="105"/>
      <c r="H22" s="44" t="s">
        <v>2112</v>
      </c>
      <c r="I22" s="44" t="s">
        <v>235</v>
      </c>
      <c r="J22" s="107"/>
      <c r="K22" s="108" t="s">
        <v>366</v>
      </c>
    </row>
    <row r="23" spans="1:11" ht="15" customHeight="1">
      <c r="A23" s="100">
        <v>17</v>
      </c>
      <c r="B23" s="101" t="s">
        <v>1268</v>
      </c>
      <c r="C23" s="102" t="s">
        <v>2113</v>
      </c>
      <c r="D23" s="103" t="s">
        <v>2114</v>
      </c>
      <c r="E23" s="104" t="s">
        <v>192</v>
      </c>
      <c r="F23" s="50"/>
      <c r="G23" s="105"/>
      <c r="H23" s="44" t="s">
        <v>2115</v>
      </c>
      <c r="I23" s="44" t="s">
        <v>235</v>
      </c>
      <c r="J23" s="107"/>
      <c r="K23" s="108" t="s">
        <v>531</v>
      </c>
    </row>
    <row r="24" spans="1:11" ht="15" customHeight="1">
      <c r="A24" s="100">
        <v>18</v>
      </c>
      <c r="B24" s="101" t="s">
        <v>412</v>
      </c>
      <c r="C24" s="102" t="s">
        <v>1261</v>
      </c>
      <c r="D24" s="103" t="s">
        <v>786</v>
      </c>
      <c r="E24" s="104" t="s">
        <v>185</v>
      </c>
      <c r="F24" s="50"/>
      <c r="G24" s="105" t="s">
        <v>1164</v>
      </c>
      <c r="H24" s="44" t="s">
        <v>2116</v>
      </c>
      <c r="I24" s="44" t="s">
        <v>235</v>
      </c>
      <c r="J24" s="107"/>
      <c r="K24" s="108" t="s">
        <v>1186</v>
      </c>
    </row>
    <row r="25" spans="1:11" ht="12.75">
      <c r="A25" s="100">
        <v>19</v>
      </c>
      <c r="B25" s="101" t="s">
        <v>2117</v>
      </c>
      <c r="C25" s="102" t="s">
        <v>2118</v>
      </c>
      <c r="D25" s="103" t="s">
        <v>2119</v>
      </c>
      <c r="E25" s="104" t="s">
        <v>657</v>
      </c>
      <c r="F25" s="50" t="s">
        <v>1300</v>
      </c>
      <c r="G25" s="105" t="s">
        <v>658</v>
      </c>
      <c r="H25" s="44" t="s">
        <v>2120</v>
      </c>
      <c r="I25" s="44" t="s">
        <v>235</v>
      </c>
      <c r="J25" s="107"/>
      <c r="K25" s="108" t="s">
        <v>2121</v>
      </c>
    </row>
    <row r="26" spans="1:11" ht="15" customHeight="1">
      <c r="A26" s="100">
        <v>20</v>
      </c>
      <c r="B26" s="101" t="s">
        <v>300</v>
      </c>
      <c r="C26" s="102" t="s">
        <v>2122</v>
      </c>
      <c r="D26" s="103" t="s">
        <v>592</v>
      </c>
      <c r="E26" s="104" t="s">
        <v>357</v>
      </c>
      <c r="F26" s="50" t="s">
        <v>358</v>
      </c>
      <c r="G26" s="105" t="s">
        <v>359</v>
      </c>
      <c r="H26" s="44" t="s">
        <v>2123</v>
      </c>
      <c r="I26" s="44" t="s">
        <v>235</v>
      </c>
      <c r="J26" s="107"/>
      <c r="K26" s="108" t="s">
        <v>2124</v>
      </c>
    </row>
    <row r="27" spans="1:11" ht="12.75">
      <c r="A27" s="100">
        <v>21</v>
      </c>
      <c r="B27" s="101" t="s">
        <v>1176</v>
      </c>
      <c r="C27" s="102" t="s">
        <v>1470</v>
      </c>
      <c r="D27" s="103" t="s">
        <v>1471</v>
      </c>
      <c r="E27" s="104" t="s">
        <v>1313</v>
      </c>
      <c r="F27" s="50" t="s">
        <v>1314</v>
      </c>
      <c r="G27" s="105" t="s">
        <v>1315</v>
      </c>
      <c r="H27" s="44" t="s">
        <v>2125</v>
      </c>
      <c r="I27" s="44" t="s">
        <v>235</v>
      </c>
      <c r="J27" s="107"/>
      <c r="K27" s="108" t="s">
        <v>1372</v>
      </c>
    </row>
    <row r="28" spans="1:11" ht="15" customHeight="1">
      <c r="A28" s="100">
        <v>22</v>
      </c>
      <c r="B28" s="101" t="s">
        <v>2117</v>
      </c>
      <c r="C28" s="102" t="s">
        <v>2126</v>
      </c>
      <c r="D28" s="103" t="s">
        <v>2127</v>
      </c>
      <c r="E28" s="104" t="s">
        <v>657</v>
      </c>
      <c r="F28" s="50" t="s">
        <v>1300</v>
      </c>
      <c r="G28" s="105" t="s">
        <v>658</v>
      </c>
      <c r="H28" s="44" t="s">
        <v>2128</v>
      </c>
      <c r="I28" s="44" t="s">
        <v>235</v>
      </c>
      <c r="J28" s="107"/>
      <c r="K28" s="108" t="s">
        <v>2121</v>
      </c>
    </row>
    <row r="29" spans="1:11" ht="15" customHeight="1">
      <c r="A29" s="100">
        <v>23</v>
      </c>
      <c r="B29" s="101" t="s">
        <v>1283</v>
      </c>
      <c r="C29" s="102" t="s">
        <v>1284</v>
      </c>
      <c r="D29" s="103" t="s">
        <v>1285</v>
      </c>
      <c r="E29" s="104" t="s">
        <v>192</v>
      </c>
      <c r="F29" s="50" t="s">
        <v>193</v>
      </c>
      <c r="G29" s="105" t="s">
        <v>1069</v>
      </c>
      <c r="H29" s="44" t="s">
        <v>2129</v>
      </c>
      <c r="I29" s="44" t="s">
        <v>235</v>
      </c>
      <c r="J29" s="107"/>
      <c r="K29" s="108" t="s">
        <v>1072</v>
      </c>
    </row>
    <row r="30" spans="1:11" ht="15" customHeight="1">
      <c r="A30" s="100">
        <v>24</v>
      </c>
      <c r="B30" s="101" t="s">
        <v>260</v>
      </c>
      <c r="C30" s="102" t="s">
        <v>2130</v>
      </c>
      <c r="D30" s="103" t="s">
        <v>2131</v>
      </c>
      <c r="E30" s="104" t="s">
        <v>192</v>
      </c>
      <c r="F30" s="50" t="s">
        <v>387</v>
      </c>
      <c r="G30" s="105" t="s">
        <v>951</v>
      </c>
      <c r="H30" s="44" t="s">
        <v>2132</v>
      </c>
      <c r="I30" s="44" t="s">
        <v>283</v>
      </c>
      <c r="J30" s="107"/>
      <c r="K30" s="108" t="s">
        <v>1147</v>
      </c>
    </row>
    <row r="31" spans="1:11" ht="15" customHeight="1">
      <c r="A31" s="100"/>
      <c r="B31" s="101" t="s">
        <v>2133</v>
      </c>
      <c r="C31" s="102" t="s">
        <v>2134</v>
      </c>
      <c r="D31" s="103" t="s">
        <v>2135</v>
      </c>
      <c r="E31" s="104" t="s">
        <v>339</v>
      </c>
      <c r="F31" s="50" t="s">
        <v>340</v>
      </c>
      <c r="G31" s="105"/>
      <c r="H31" s="44" t="s">
        <v>1387</v>
      </c>
      <c r="I31" s="44"/>
      <c r="J31" s="107"/>
      <c r="K31" s="108" t="s">
        <v>1190</v>
      </c>
    </row>
    <row r="32" spans="1:11" ht="15" customHeight="1">
      <c r="A32" s="100"/>
      <c r="B32" s="101" t="s">
        <v>438</v>
      </c>
      <c r="C32" s="102" t="s">
        <v>1394</v>
      </c>
      <c r="D32" s="103" t="s">
        <v>1395</v>
      </c>
      <c r="E32" s="104" t="s">
        <v>185</v>
      </c>
      <c r="F32" s="50"/>
      <c r="G32" s="105" t="s">
        <v>1164</v>
      </c>
      <c r="H32" s="44" t="s">
        <v>1387</v>
      </c>
      <c r="I32" s="44"/>
      <c r="J32" s="107"/>
      <c r="K32" s="108" t="s">
        <v>1241</v>
      </c>
    </row>
    <row r="33" spans="1:11" ht="15" customHeight="1">
      <c r="A33" s="100"/>
      <c r="B33" s="101" t="s">
        <v>417</v>
      </c>
      <c r="C33" s="102" t="s">
        <v>1582</v>
      </c>
      <c r="D33" s="103" t="s">
        <v>1583</v>
      </c>
      <c r="E33" s="104" t="s">
        <v>826</v>
      </c>
      <c r="F33" s="50" t="s">
        <v>827</v>
      </c>
      <c r="G33" s="105"/>
      <c r="H33" s="44" t="s">
        <v>288</v>
      </c>
      <c r="I33" s="44"/>
      <c r="J33" s="107"/>
      <c r="K33" s="108" t="s">
        <v>1429</v>
      </c>
    </row>
    <row r="34" spans="1:11" ht="15" customHeight="1">
      <c r="A34" s="100"/>
      <c r="B34" s="101" t="s">
        <v>280</v>
      </c>
      <c r="C34" s="102" t="s">
        <v>1317</v>
      </c>
      <c r="D34" s="103" t="s">
        <v>1318</v>
      </c>
      <c r="E34" s="104" t="s">
        <v>185</v>
      </c>
      <c r="F34" s="50"/>
      <c r="G34" s="105" t="s">
        <v>1164</v>
      </c>
      <c r="H34" s="44" t="s">
        <v>288</v>
      </c>
      <c r="I34" s="44"/>
      <c r="J34" s="107"/>
      <c r="K34" s="108" t="s">
        <v>1319</v>
      </c>
    </row>
    <row r="35" spans="1:11" ht="15" customHeight="1">
      <c r="A35" s="99"/>
      <c r="B35" s="101" t="s">
        <v>1304</v>
      </c>
      <c r="C35" s="102" t="s">
        <v>1510</v>
      </c>
      <c r="D35" s="103" t="s">
        <v>1511</v>
      </c>
      <c r="E35" s="104" t="s">
        <v>964</v>
      </c>
      <c r="F35" s="50"/>
      <c r="G35" s="105" t="s">
        <v>965</v>
      </c>
      <c r="H35" s="44" t="s">
        <v>288</v>
      </c>
      <c r="I35" s="44"/>
      <c r="J35" s="107"/>
      <c r="K35" s="108" t="s">
        <v>967</v>
      </c>
    </row>
    <row r="36" spans="1:11" ht="15" customHeight="1">
      <c r="A36" s="99"/>
      <c r="B36" s="101" t="s">
        <v>1276</v>
      </c>
      <c r="C36" s="102" t="s">
        <v>1277</v>
      </c>
      <c r="D36" s="103" t="s">
        <v>1278</v>
      </c>
      <c r="E36" s="104" t="s">
        <v>192</v>
      </c>
      <c r="F36" s="50"/>
      <c r="G36" s="105"/>
      <c r="H36" s="44" t="s">
        <v>288</v>
      </c>
      <c r="I36" s="44"/>
      <c r="J36" s="107"/>
      <c r="K36" s="108" t="s">
        <v>477</v>
      </c>
    </row>
    <row r="37" spans="1:11" ht="12.75">
      <c r="A37" s="99"/>
      <c r="B37" s="101" t="s">
        <v>1156</v>
      </c>
      <c r="C37" s="102" t="s">
        <v>1215</v>
      </c>
      <c r="D37" s="103" t="s">
        <v>1216</v>
      </c>
      <c r="E37" s="104" t="s">
        <v>179</v>
      </c>
      <c r="F37" s="50" t="s">
        <v>463</v>
      </c>
      <c r="G37" s="105" t="s">
        <v>1217</v>
      </c>
      <c r="H37" s="44" t="s">
        <v>288</v>
      </c>
      <c r="I37" s="44"/>
      <c r="J37" s="107"/>
      <c r="K37" s="108" t="s">
        <v>1219</v>
      </c>
    </row>
    <row r="38" spans="1:11" ht="15" customHeight="1">
      <c r="A38" s="99"/>
      <c r="B38" s="101" t="s">
        <v>2136</v>
      </c>
      <c r="C38" s="102" t="s">
        <v>2137</v>
      </c>
      <c r="D38" s="103" t="s">
        <v>2138</v>
      </c>
      <c r="E38" s="104" t="s">
        <v>1300</v>
      </c>
      <c r="F38" s="50" t="s">
        <v>1300</v>
      </c>
      <c r="G38" s="105" t="s">
        <v>932</v>
      </c>
      <c r="H38" s="44" t="s">
        <v>288</v>
      </c>
      <c r="I38" s="44"/>
      <c r="J38" s="107"/>
      <c r="K38" s="108" t="s">
        <v>971</v>
      </c>
    </row>
    <row r="39" spans="1:11" ht="15" customHeight="1">
      <c r="A39" s="99"/>
      <c r="B39" s="101" t="s">
        <v>874</v>
      </c>
      <c r="C39" s="102" t="s">
        <v>1426</v>
      </c>
      <c r="D39" s="103" t="s">
        <v>1427</v>
      </c>
      <c r="E39" s="104" t="s">
        <v>826</v>
      </c>
      <c r="F39" s="50" t="s">
        <v>827</v>
      </c>
      <c r="G39" s="105"/>
      <c r="H39" s="44" t="s">
        <v>288</v>
      </c>
      <c r="I39" s="44"/>
      <c r="J39" s="107"/>
      <c r="K39" s="108" t="s">
        <v>1429</v>
      </c>
    </row>
    <row r="40" spans="1:11" ht="15" customHeight="1">
      <c r="A40" s="99"/>
      <c r="B40" s="101" t="s">
        <v>2139</v>
      </c>
      <c r="C40" s="102" t="s">
        <v>2140</v>
      </c>
      <c r="D40" s="103" t="s">
        <v>2141</v>
      </c>
      <c r="E40" s="104" t="s">
        <v>1300</v>
      </c>
      <c r="F40" s="50" t="s">
        <v>1300</v>
      </c>
      <c r="G40" s="105" t="s">
        <v>932</v>
      </c>
      <c r="H40" s="44" t="s">
        <v>288</v>
      </c>
      <c r="I40" s="44"/>
      <c r="J40" s="107"/>
      <c r="K40" s="108" t="s">
        <v>971</v>
      </c>
    </row>
    <row r="41" spans="1:11" ht="12.75">
      <c r="A41" s="99"/>
      <c r="B41" s="101" t="s">
        <v>384</v>
      </c>
      <c r="C41" s="102" t="s">
        <v>1251</v>
      </c>
      <c r="D41" s="103" t="s">
        <v>1252</v>
      </c>
      <c r="E41" s="104" t="s">
        <v>333</v>
      </c>
      <c r="F41" s="50" t="s">
        <v>334</v>
      </c>
      <c r="G41" s="105"/>
      <c r="H41" s="44" t="s">
        <v>288</v>
      </c>
      <c r="I41" s="44"/>
      <c r="J41" s="107"/>
      <c r="K41" s="108" t="s">
        <v>335</v>
      </c>
    </row>
    <row r="42" spans="1:11" ht="12.75">
      <c r="A42" s="99"/>
      <c r="B42" s="101" t="s">
        <v>2142</v>
      </c>
      <c r="C42" s="102" t="s">
        <v>2143</v>
      </c>
      <c r="D42" s="103" t="s">
        <v>2144</v>
      </c>
      <c r="E42" s="104" t="s">
        <v>500</v>
      </c>
      <c r="F42" s="50" t="s">
        <v>501</v>
      </c>
      <c r="G42" s="105" t="s">
        <v>1829</v>
      </c>
      <c r="H42" s="44" t="s">
        <v>288</v>
      </c>
      <c r="I42" s="44"/>
      <c r="J42" s="107"/>
      <c r="K42" s="108" t="s">
        <v>1830</v>
      </c>
    </row>
    <row r="43" spans="1:11" ht="15" customHeight="1">
      <c r="A43" s="99"/>
      <c r="B43" s="101" t="s">
        <v>252</v>
      </c>
      <c r="C43" s="102" t="s">
        <v>2145</v>
      </c>
      <c r="D43" s="103" t="s">
        <v>1570</v>
      </c>
      <c r="E43" s="104" t="s">
        <v>769</v>
      </c>
      <c r="F43" s="50"/>
      <c r="G43" s="105" t="s">
        <v>770</v>
      </c>
      <c r="H43" s="44" t="s">
        <v>288</v>
      </c>
      <c r="I43" s="44"/>
      <c r="J43" s="107"/>
      <c r="K43" s="108" t="s">
        <v>772</v>
      </c>
    </row>
    <row r="44" spans="1:11" ht="15" customHeight="1">
      <c r="A44" s="99"/>
      <c r="B44" s="101" t="s">
        <v>300</v>
      </c>
      <c r="C44" s="102" t="s">
        <v>1517</v>
      </c>
      <c r="D44" s="103" t="s">
        <v>414</v>
      </c>
      <c r="E44" s="104" t="s">
        <v>339</v>
      </c>
      <c r="F44" s="50" t="s">
        <v>340</v>
      </c>
      <c r="G44" s="105" t="s">
        <v>960</v>
      </c>
      <c r="H44" s="44" t="s">
        <v>288</v>
      </c>
      <c r="I44" s="44"/>
      <c r="J44" s="107"/>
      <c r="K44" s="108" t="s">
        <v>962</v>
      </c>
    </row>
    <row r="45" spans="1:11" ht="15" customHeight="1">
      <c r="A45" s="99"/>
      <c r="B45" s="101" t="s">
        <v>289</v>
      </c>
      <c r="C45" s="102" t="s">
        <v>1415</v>
      </c>
      <c r="D45" s="103" t="s">
        <v>1416</v>
      </c>
      <c r="E45" s="104" t="s">
        <v>1417</v>
      </c>
      <c r="F45" s="50" t="s">
        <v>193</v>
      </c>
      <c r="G45" s="105" t="s">
        <v>1315</v>
      </c>
      <c r="H45" s="44" t="s">
        <v>288</v>
      </c>
      <c r="I45" s="44"/>
      <c r="J45" s="107"/>
      <c r="K45" s="108" t="s">
        <v>1420</v>
      </c>
    </row>
    <row r="46" spans="1:11" ht="15" customHeight="1">
      <c r="A46" s="100"/>
      <c r="B46" s="101" t="s">
        <v>1297</v>
      </c>
      <c r="C46" s="102" t="s">
        <v>1298</v>
      </c>
      <c r="D46" s="103" t="s">
        <v>1299</v>
      </c>
      <c r="E46" s="104" t="s">
        <v>657</v>
      </c>
      <c r="F46" s="50" t="s">
        <v>1300</v>
      </c>
      <c r="G46" s="105" t="s">
        <v>932</v>
      </c>
      <c r="H46" s="44" t="s">
        <v>288</v>
      </c>
      <c r="I46" s="44"/>
      <c r="J46" s="107"/>
      <c r="K46" s="108" t="s">
        <v>1301</v>
      </c>
    </row>
    <row r="47" spans="1:11" ht="15" customHeight="1">
      <c r="A47" s="99"/>
      <c r="B47" s="101" t="s">
        <v>417</v>
      </c>
      <c r="C47" s="102" t="s">
        <v>2146</v>
      </c>
      <c r="D47" s="103" t="s">
        <v>2147</v>
      </c>
      <c r="E47" s="104" t="s">
        <v>339</v>
      </c>
      <c r="F47" s="50" t="s">
        <v>340</v>
      </c>
      <c r="G47" s="105" t="s">
        <v>341</v>
      </c>
      <c r="H47" s="44" t="s">
        <v>288</v>
      </c>
      <c r="I47" s="44"/>
      <c r="J47" s="107"/>
      <c r="K47" s="108" t="s">
        <v>1205</v>
      </c>
    </row>
    <row r="48" spans="1:11" ht="15" customHeight="1">
      <c r="A48" s="99"/>
      <c r="B48" s="101" t="s">
        <v>1514</v>
      </c>
      <c r="C48" s="102" t="s">
        <v>1515</v>
      </c>
      <c r="D48" s="103" t="s">
        <v>1516</v>
      </c>
      <c r="E48" s="104" t="s">
        <v>185</v>
      </c>
      <c r="F48" s="50"/>
      <c r="G48" s="105" t="s">
        <v>1164</v>
      </c>
      <c r="H48" s="44" t="s">
        <v>288</v>
      </c>
      <c r="I48" s="44"/>
      <c r="J48" s="107"/>
      <c r="K48" s="108" t="s">
        <v>1241</v>
      </c>
    </row>
    <row r="49" spans="1:11" ht="15" customHeight="1">
      <c r="A49" s="99"/>
      <c r="B49" s="101" t="s">
        <v>289</v>
      </c>
      <c r="C49" s="102" t="s">
        <v>1182</v>
      </c>
      <c r="D49" s="103" t="s">
        <v>1183</v>
      </c>
      <c r="E49" s="104" t="s">
        <v>185</v>
      </c>
      <c r="F49" s="50"/>
      <c r="G49" s="105" t="s">
        <v>1164</v>
      </c>
      <c r="H49" s="44" t="s">
        <v>288</v>
      </c>
      <c r="I49" s="44"/>
      <c r="J49" s="107"/>
      <c r="K49" s="108" t="s">
        <v>1186</v>
      </c>
    </row>
    <row r="50" spans="1:11" ht="15" customHeight="1">
      <c r="A50" s="99"/>
      <c r="B50" s="101" t="s">
        <v>1263</v>
      </c>
      <c r="C50" s="102" t="s">
        <v>1264</v>
      </c>
      <c r="D50" s="103" t="s">
        <v>1265</v>
      </c>
      <c r="E50" s="104" t="s">
        <v>192</v>
      </c>
      <c r="F50" s="50" t="s">
        <v>193</v>
      </c>
      <c r="G50" s="105"/>
      <c r="H50" s="44" t="s">
        <v>288</v>
      </c>
      <c r="I50" s="44"/>
      <c r="J50" s="107" t="s">
        <v>388</v>
      </c>
      <c r="K50" s="108" t="s">
        <v>1267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5" customWidth="1"/>
    <col min="2" max="2" width="10.7109375" style="82" customWidth="1"/>
    <col min="3" max="3" width="14.421875" style="64" customWidth="1"/>
    <col min="4" max="4" width="9.140625" style="83" customWidth="1"/>
    <col min="5" max="5" width="11.140625" style="64" customWidth="1"/>
    <col min="6" max="6" width="13.140625" style="64" customWidth="1"/>
    <col min="7" max="7" width="15.00390625" style="64" customWidth="1"/>
    <col min="8" max="8" width="7.421875" style="84" customWidth="1"/>
    <col min="9" max="9" width="4.421875" style="74" customWidth="1"/>
    <col min="10" max="10" width="6.140625" style="74" customWidth="1"/>
    <col min="11" max="11" width="25.28125" style="64" customWidth="1"/>
    <col min="12" max="16384" width="9.140625" style="64" customWidth="1"/>
  </cols>
  <sheetData>
    <row r="1" spans="1:10" s="71" customFormat="1" ht="20.25">
      <c r="A1" s="20" t="s">
        <v>217</v>
      </c>
      <c r="B1" s="70"/>
      <c r="D1" s="72"/>
      <c r="H1" s="73"/>
      <c r="I1" s="74"/>
      <c r="J1" s="74"/>
    </row>
    <row r="2" spans="1:10" s="77" customFormat="1" ht="14.25" customHeight="1">
      <c r="A2" s="22" t="s">
        <v>219</v>
      </c>
      <c r="B2" s="76"/>
      <c r="D2" s="78"/>
      <c r="H2" s="79"/>
      <c r="I2" s="80"/>
      <c r="J2" s="80"/>
    </row>
    <row r="3" ht="8.25" customHeight="1">
      <c r="A3" s="81"/>
    </row>
    <row r="4" spans="3:11" ht="15.75" customHeight="1">
      <c r="C4" s="85" t="s">
        <v>1322</v>
      </c>
      <c r="D4" s="86" t="s">
        <v>673</v>
      </c>
      <c r="K4" s="19" t="s">
        <v>216</v>
      </c>
    </row>
    <row r="5" ht="7.5" customHeight="1"/>
    <row r="6" spans="2:5" ht="13.5" thickBot="1">
      <c r="B6" s="87"/>
      <c r="C6" s="126"/>
      <c r="D6" s="111"/>
      <c r="E6" s="89"/>
    </row>
    <row r="7" spans="1:11" s="98" customFormat="1" ht="13.5" thickBot="1">
      <c r="A7" s="90" t="s">
        <v>163</v>
      </c>
      <c r="B7" s="91" t="s">
        <v>164</v>
      </c>
      <c r="C7" s="92" t="s">
        <v>165</v>
      </c>
      <c r="D7" s="93" t="s">
        <v>675</v>
      </c>
      <c r="E7" s="94" t="s">
        <v>169</v>
      </c>
      <c r="F7" s="94" t="s">
        <v>676</v>
      </c>
      <c r="G7" s="94" t="s">
        <v>174</v>
      </c>
      <c r="H7" s="95" t="s">
        <v>1036</v>
      </c>
      <c r="I7" s="96" t="s">
        <v>231</v>
      </c>
      <c r="J7" s="96" t="s">
        <v>232</v>
      </c>
      <c r="K7" s="97" t="s">
        <v>168</v>
      </c>
    </row>
    <row r="8" spans="1:12" ht="12.75">
      <c r="A8" s="99">
        <v>1</v>
      </c>
      <c r="B8" s="101" t="s">
        <v>200</v>
      </c>
      <c r="C8" s="102" t="s">
        <v>1323</v>
      </c>
      <c r="D8" s="103" t="s">
        <v>1324</v>
      </c>
      <c r="E8" s="104" t="s">
        <v>339</v>
      </c>
      <c r="F8" s="50" t="s">
        <v>340</v>
      </c>
      <c r="G8" s="105" t="s">
        <v>877</v>
      </c>
      <c r="H8" s="44" t="s">
        <v>1325</v>
      </c>
      <c r="I8" s="44" t="s">
        <v>233</v>
      </c>
      <c r="J8" s="107" t="s">
        <v>1326</v>
      </c>
      <c r="K8" s="108" t="s">
        <v>1190</v>
      </c>
      <c r="L8" s="1"/>
    </row>
    <row r="9" spans="1:12" ht="12.75">
      <c r="A9" s="99">
        <v>2</v>
      </c>
      <c r="B9" s="101" t="s">
        <v>1073</v>
      </c>
      <c r="C9" s="102" t="s">
        <v>1327</v>
      </c>
      <c r="D9" s="103" t="s">
        <v>1328</v>
      </c>
      <c r="E9" s="104" t="s">
        <v>192</v>
      </c>
      <c r="F9" s="50" t="s">
        <v>193</v>
      </c>
      <c r="G9" s="105" t="s">
        <v>203</v>
      </c>
      <c r="H9" s="44" t="s">
        <v>1329</v>
      </c>
      <c r="I9" s="44" t="s">
        <v>234</v>
      </c>
      <c r="J9" s="107" t="s">
        <v>1330</v>
      </c>
      <c r="K9" s="108" t="s">
        <v>1331</v>
      </c>
      <c r="L9" s="1"/>
    </row>
    <row r="10" spans="1:12" ht="12.75">
      <c r="A10" s="99">
        <v>3</v>
      </c>
      <c r="B10" s="101" t="s">
        <v>752</v>
      </c>
      <c r="C10" s="102" t="s">
        <v>1332</v>
      </c>
      <c r="D10" s="103" t="s">
        <v>1333</v>
      </c>
      <c r="E10" s="104" t="s">
        <v>192</v>
      </c>
      <c r="F10" s="50" t="s">
        <v>193</v>
      </c>
      <c r="G10" s="105" t="s">
        <v>359</v>
      </c>
      <c r="H10" s="44" t="s">
        <v>1334</v>
      </c>
      <c r="I10" s="44" t="s">
        <v>234</v>
      </c>
      <c r="J10" s="107" t="s">
        <v>1335</v>
      </c>
      <c r="K10" s="108" t="s">
        <v>1336</v>
      </c>
      <c r="L10" s="1"/>
    </row>
    <row r="11" spans="1:12" ht="12.75">
      <c r="A11" s="99">
        <v>4</v>
      </c>
      <c r="B11" s="101" t="s">
        <v>1337</v>
      </c>
      <c r="C11" s="102" t="s">
        <v>1338</v>
      </c>
      <c r="D11" s="103" t="s">
        <v>1339</v>
      </c>
      <c r="E11" s="104" t="s">
        <v>1300</v>
      </c>
      <c r="F11" s="50" t="s">
        <v>1300</v>
      </c>
      <c r="G11" s="105" t="s">
        <v>658</v>
      </c>
      <c r="H11" s="44" t="s">
        <v>1340</v>
      </c>
      <c r="I11" s="44" t="s">
        <v>235</v>
      </c>
      <c r="J11" s="107" t="s">
        <v>1341</v>
      </c>
      <c r="K11" s="108" t="s">
        <v>1342</v>
      </c>
      <c r="L11" s="1"/>
    </row>
    <row r="12" spans="1:12" ht="12.75">
      <c r="A12" s="99">
        <v>5</v>
      </c>
      <c r="B12" s="101" t="s">
        <v>1073</v>
      </c>
      <c r="C12" s="102" t="s">
        <v>1343</v>
      </c>
      <c r="D12" s="103" t="s">
        <v>1344</v>
      </c>
      <c r="E12" s="104" t="s">
        <v>192</v>
      </c>
      <c r="F12" s="50" t="s">
        <v>193</v>
      </c>
      <c r="G12" s="105" t="s">
        <v>1069</v>
      </c>
      <c r="H12" s="44" t="s">
        <v>1345</v>
      </c>
      <c r="I12" s="44" t="s">
        <v>235</v>
      </c>
      <c r="J12" s="107" t="s">
        <v>1346</v>
      </c>
      <c r="K12" s="108" t="s">
        <v>1347</v>
      </c>
      <c r="L12" s="1"/>
    </row>
    <row r="13" spans="1:12" ht="12.75">
      <c r="A13" s="99">
        <v>6</v>
      </c>
      <c r="B13" s="101" t="s">
        <v>1348</v>
      </c>
      <c r="C13" s="102" t="s">
        <v>1349</v>
      </c>
      <c r="D13" s="103" t="s">
        <v>1350</v>
      </c>
      <c r="E13" s="104" t="s">
        <v>179</v>
      </c>
      <c r="F13" s="50"/>
      <c r="G13" s="105" t="s">
        <v>877</v>
      </c>
      <c r="H13" s="44" t="s">
        <v>1351</v>
      </c>
      <c r="I13" s="44" t="s">
        <v>235</v>
      </c>
      <c r="J13" s="107" t="s">
        <v>1352</v>
      </c>
      <c r="K13" s="108" t="s">
        <v>1056</v>
      </c>
      <c r="L13" s="1"/>
    </row>
    <row r="14" spans="1:12" ht="12.75">
      <c r="A14" s="99">
        <v>7</v>
      </c>
      <c r="B14" s="101" t="s">
        <v>1139</v>
      </c>
      <c r="C14" s="102" t="s">
        <v>1353</v>
      </c>
      <c r="D14" s="103" t="s">
        <v>1354</v>
      </c>
      <c r="E14" s="104" t="s">
        <v>1355</v>
      </c>
      <c r="F14" s="50"/>
      <c r="G14" s="105"/>
      <c r="H14" s="44" t="s">
        <v>1356</v>
      </c>
      <c r="I14" s="44" t="s">
        <v>235</v>
      </c>
      <c r="J14" s="107" t="s">
        <v>1357</v>
      </c>
      <c r="K14" s="108" t="s">
        <v>1358</v>
      </c>
      <c r="L14" s="1"/>
    </row>
    <row r="15" spans="1:12" ht="12.75">
      <c r="A15" s="99">
        <v>8</v>
      </c>
      <c r="B15" s="101" t="s">
        <v>979</v>
      </c>
      <c r="C15" s="102" t="s">
        <v>1359</v>
      </c>
      <c r="D15" s="103" t="s">
        <v>1360</v>
      </c>
      <c r="E15" s="104" t="s">
        <v>500</v>
      </c>
      <c r="F15" s="50" t="s">
        <v>501</v>
      </c>
      <c r="G15" s="105" t="s">
        <v>1248</v>
      </c>
      <c r="H15" s="44" t="s">
        <v>1361</v>
      </c>
      <c r="I15" s="44" t="s">
        <v>283</v>
      </c>
      <c r="J15" s="107" t="s">
        <v>1362</v>
      </c>
      <c r="K15" s="108" t="s">
        <v>1363</v>
      </c>
      <c r="L15" s="1"/>
    </row>
    <row r="16" spans="1:12" ht="12.75">
      <c r="A16" s="99">
        <v>9</v>
      </c>
      <c r="B16" s="101" t="s">
        <v>1364</v>
      </c>
      <c r="C16" s="102" t="s">
        <v>1365</v>
      </c>
      <c r="D16" s="103" t="s">
        <v>1366</v>
      </c>
      <c r="E16" s="104" t="s">
        <v>599</v>
      </c>
      <c r="F16" s="50"/>
      <c r="G16" s="105" t="s">
        <v>600</v>
      </c>
      <c r="H16" s="44" t="s">
        <v>1367</v>
      </c>
      <c r="I16" s="44" t="s">
        <v>283</v>
      </c>
      <c r="J16" s="107"/>
      <c r="K16" s="108" t="s">
        <v>601</v>
      </c>
      <c r="L16" s="1"/>
    </row>
    <row r="17" spans="1:12" ht="12.75">
      <c r="A17" s="99">
        <v>10</v>
      </c>
      <c r="B17" s="101" t="s">
        <v>1368</v>
      </c>
      <c r="C17" s="102" t="s">
        <v>1369</v>
      </c>
      <c r="D17" s="103" t="s">
        <v>1370</v>
      </c>
      <c r="E17" s="104" t="s">
        <v>1313</v>
      </c>
      <c r="F17" s="50" t="s">
        <v>1314</v>
      </c>
      <c r="G17" s="105" t="s">
        <v>1315</v>
      </c>
      <c r="H17" s="44" t="s">
        <v>1371</v>
      </c>
      <c r="I17" s="44" t="s">
        <v>283</v>
      </c>
      <c r="J17" s="107" t="s">
        <v>388</v>
      </c>
      <c r="K17" s="108" t="s">
        <v>1372</v>
      </c>
      <c r="L17" s="1"/>
    </row>
    <row r="18" spans="1:12" ht="12.75">
      <c r="A18" s="99">
        <v>11</v>
      </c>
      <c r="B18" s="101" t="s">
        <v>1373</v>
      </c>
      <c r="C18" s="102" t="s">
        <v>1374</v>
      </c>
      <c r="D18" s="103" t="s">
        <v>1375</v>
      </c>
      <c r="E18" s="104" t="s">
        <v>1313</v>
      </c>
      <c r="F18" s="50" t="s">
        <v>1314</v>
      </c>
      <c r="G18" s="105" t="s">
        <v>1315</v>
      </c>
      <c r="H18" s="44" t="s">
        <v>1376</v>
      </c>
      <c r="I18" s="44" t="s">
        <v>283</v>
      </c>
      <c r="J18" s="107" t="s">
        <v>388</v>
      </c>
      <c r="K18" s="108" t="s">
        <v>1372</v>
      </c>
      <c r="L18" s="1"/>
    </row>
    <row r="19" spans="1:12" ht="12.75">
      <c r="A19" s="99">
        <v>12</v>
      </c>
      <c r="B19" s="101" t="s">
        <v>1139</v>
      </c>
      <c r="C19" s="102" t="s">
        <v>1377</v>
      </c>
      <c r="D19" s="103" t="s">
        <v>1378</v>
      </c>
      <c r="E19" s="104" t="s">
        <v>599</v>
      </c>
      <c r="F19" s="50"/>
      <c r="G19" s="105" t="s">
        <v>600</v>
      </c>
      <c r="H19" s="44" t="s">
        <v>1379</v>
      </c>
      <c r="I19" s="44" t="s">
        <v>283</v>
      </c>
      <c r="J19" s="107"/>
      <c r="K19" s="108" t="s">
        <v>601</v>
      </c>
      <c r="L19" s="1"/>
    </row>
    <row r="20" spans="1:12" ht="12.75">
      <c r="A20" s="99">
        <v>13</v>
      </c>
      <c r="B20" s="101" t="s">
        <v>784</v>
      </c>
      <c r="C20" s="102" t="s">
        <v>1380</v>
      </c>
      <c r="D20" s="103" t="s">
        <v>1381</v>
      </c>
      <c r="E20" s="104" t="s">
        <v>780</v>
      </c>
      <c r="F20" s="50"/>
      <c r="G20" s="105" t="s">
        <v>781</v>
      </c>
      <c r="H20" s="44" t="s">
        <v>1382</v>
      </c>
      <c r="I20" s="44"/>
      <c r="J20" s="107"/>
      <c r="K20" s="108" t="s">
        <v>783</v>
      </c>
      <c r="L20" s="1"/>
    </row>
    <row r="21" spans="1:12" ht="12.75">
      <c r="A21" s="99">
        <v>14</v>
      </c>
      <c r="B21" s="101" t="s">
        <v>1078</v>
      </c>
      <c r="C21" s="102" t="s">
        <v>1383</v>
      </c>
      <c r="D21" s="103" t="s">
        <v>1384</v>
      </c>
      <c r="E21" s="104" t="s">
        <v>1313</v>
      </c>
      <c r="F21" s="50" t="s">
        <v>1314</v>
      </c>
      <c r="G21" s="105" t="s">
        <v>1315</v>
      </c>
      <c r="H21" s="44" t="s">
        <v>1385</v>
      </c>
      <c r="I21" s="44"/>
      <c r="J21" s="107" t="s">
        <v>388</v>
      </c>
      <c r="K21" s="108" t="s">
        <v>1372</v>
      </c>
      <c r="L21" s="1"/>
    </row>
    <row r="22" spans="1:12" ht="12.75">
      <c r="A22" s="99"/>
      <c r="B22" s="101" t="s">
        <v>183</v>
      </c>
      <c r="C22" s="102" t="s">
        <v>1386</v>
      </c>
      <c r="D22" s="103" t="s">
        <v>653</v>
      </c>
      <c r="E22" s="104" t="s">
        <v>780</v>
      </c>
      <c r="F22" s="50"/>
      <c r="G22" s="105" t="s">
        <v>781</v>
      </c>
      <c r="H22" s="44" t="s">
        <v>1387</v>
      </c>
      <c r="I22" s="44"/>
      <c r="J22" s="107"/>
      <c r="K22" s="108" t="s">
        <v>783</v>
      </c>
      <c r="L22" s="1"/>
    </row>
    <row r="23" spans="1:12" ht="12.75">
      <c r="A23" s="99"/>
      <c r="B23" s="101" t="s">
        <v>1388</v>
      </c>
      <c r="C23" s="102" t="s">
        <v>1389</v>
      </c>
      <c r="D23" s="103" t="s">
        <v>1390</v>
      </c>
      <c r="E23" s="104" t="s">
        <v>593</v>
      </c>
      <c r="F23" s="50"/>
      <c r="G23" s="105" t="s">
        <v>594</v>
      </c>
      <c r="H23" s="44" t="s">
        <v>288</v>
      </c>
      <c r="I23" s="44"/>
      <c r="J23" s="107"/>
      <c r="K23" s="108" t="s">
        <v>1214</v>
      </c>
      <c r="L23" s="1"/>
    </row>
    <row r="24" spans="1:12" ht="12.75">
      <c r="A24" s="99"/>
      <c r="B24" s="101" t="s">
        <v>1391</v>
      </c>
      <c r="C24" s="102" t="s">
        <v>1392</v>
      </c>
      <c r="D24" s="103" t="s">
        <v>1393</v>
      </c>
      <c r="E24" s="104" t="s">
        <v>780</v>
      </c>
      <c r="F24" s="50"/>
      <c r="G24" s="105" t="s">
        <v>781</v>
      </c>
      <c r="H24" s="44" t="s">
        <v>288</v>
      </c>
      <c r="I24" s="44"/>
      <c r="J24" s="107"/>
      <c r="K24" s="108" t="s">
        <v>783</v>
      </c>
      <c r="L24" s="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lak</cp:lastModifiedBy>
  <cp:lastPrinted>2008-06-05T09:55:17Z</cp:lastPrinted>
  <dcterms:created xsi:type="dcterms:W3CDTF">2007-01-15T10:00:25Z</dcterms:created>
  <dcterms:modified xsi:type="dcterms:W3CDTF">2008-06-05T10:34:56Z</dcterms:modified>
  <cp:category/>
  <cp:version/>
  <cp:contentType/>
  <cp:contentStatus/>
</cp:coreProperties>
</file>