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295" firstSheet="9" activeTab="13"/>
  </bookViews>
  <sheets>
    <sheet name="Komandiniai" sheetId="1" r:id="rId1"/>
    <sheet name="60m M" sheetId="2" r:id="rId2"/>
    <sheet name="60m V" sheetId="3" r:id="rId3"/>
    <sheet name="400m M " sheetId="4" r:id="rId4"/>
    <sheet name="400m V" sheetId="5" r:id="rId5"/>
    <sheet name="800m M" sheetId="6" r:id="rId6"/>
    <sheet name="800m V" sheetId="7" r:id="rId7"/>
    <sheet name="1500m M" sheetId="8" r:id="rId8"/>
    <sheet name="1500m V" sheetId="9" r:id="rId9"/>
    <sheet name="3000m M" sheetId="10" r:id="rId10"/>
    <sheet name="3000m V" sheetId="11" r:id="rId11"/>
    <sheet name="60bb M" sheetId="12" r:id="rId12"/>
    <sheet name="60bb V" sheetId="13" r:id="rId13"/>
    <sheet name="60bb V j" sheetId="14" r:id="rId14"/>
    <sheet name="Aukštis M" sheetId="15" r:id="rId15"/>
    <sheet name="Aukštis V" sheetId="16" r:id="rId16"/>
    <sheet name="Kartis M" sheetId="17" r:id="rId17"/>
    <sheet name="Kartis V" sheetId="18" r:id="rId18"/>
    <sheet name="Tolis M" sheetId="19" r:id="rId19"/>
    <sheet name="Tolis V" sheetId="20" r:id="rId20"/>
    <sheet name="triš M" sheetId="21" r:id="rId21"/>
    <sheet name="triš V" sheetId="22" r:id="rId22"/>
    <sheet name="Rut M" sheetId="23" r:id="rId23"/>
    <sheet name="Rut V" sheetId="24" r:id="rId24"/>
    <sheet name="rut Vj" sheetId="25" r:id="rId25"/>
    <sheet name="5-kovė" sheetId="26" r:id="rId26"/>
    <sheet name="7-kovė" sheetId="27" r:id="rId27"/>
    <sheet name="5000m spėj" sheetId="28" r:id="rId28"/>
    <sheet name="10000m spėj" sheetId="29" r:id="rId29"/>
    <sheet name="200m V &quot;Kl taurė&quot;" sheetId="30" r:id="rId30"/>
    <sheet name="200m M &quot;Kl. taurė&quot;" sheetId="31" r:id="rId31"/>
    <sheet name="LASF 400m " sheetId="32" r:id="rId32"/>
    <sheet name="LASF tolis" sheetId="33" r:id="rId33"/>
  </sheets>
  <externalReferences>
    <externalReference r:id="rId36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<sst xmlns="http://schemas.openxmlformats.org/spreadsheetml/2006/main" count="3938" uniqueCount="932">
  <si>
    <t>DNS</t>
  </si>
  <si>
    <t>LASF</t>
  </si>
  <si>
    <t>B2</t>
  </si>
  <si>
    <t>Norkutė</t>
  </si>
  <si>
    <t>Gluosnė</t>
  </si>
  <si>
    <t>Ščerbakova</t>
  </si>
  <si>
    <t>Marija</t>
  </si>
  <si>
    <t>1:35.33</t>
  </si>
  <si>
    <t>Matulevičiūtė</t>
  </si>
  <si>
    <t>Raminta</t>
  </si>
  <si>
    <t>1:28.89</t>
  </si>
  <si>
    <t>Lapinaitė</t>
  </si>
  <si>
    <t>Žana</t>
  </si>
  <si>
    <t>1:15.86</t>
  </si>
  <si>
    <t>Neniškytė</t>
  </si>
  <si>
    <t>Austėja</t>
  </si>
  <si>
    <t>1:15.47</t>
  </si>
  <si>
    <t>Štreimikytė</t>
  </si>
  <si>
    <t>Greta</t>
  </si>
  <si>
    <t>1:14.97</t>
  </si>
  <si>
    <t>Garunkšnytė</t>
  </si>
  <si>
    <t xml:space="preserve">Aušra </t>
  </si>
  <si>
    <t>Gal.rez.</t>
  </si>
  <si>
    <t>Koef.</t>
  </si>
  <si>
    <t>Rez.p.b.</t>
  </si>
  <si>
    <t>Komanda</t>
  </si>
  <si>
    <t>Grupė</t>
  </si>
  <si>
    <t>Pavardė</t>
  </si>
  <si>
    <t>Vardas</t>
  </si>
  <si>
    <t>Dal. nr</t>
  </si>
  <si>
    <t>Vieta</t>
  </si>
  <si>
    <t xml:space="preserve">400 m  </t>
  </si>
  <si>
    <t>Moterys</t>
  </si>
  <si>
    <t>Rezultatai</t>
  </si>
  <si>
    <t>Lengvoji atletika   2010-02-19 Klaipėda</t>
  </si>
  <si>
    <t>Lietuvos respublikos čempionatas aklųjų ir silpnaregių grupė</t>
  </si>
  <si>
    <t>Vyrai</t>
  </si>
  <si>
    <t>Arūnas</t>
  </si>
  <si>
    <t>Tareila</t>
  </si>
  <si>
    <t>Osvaldas</t>
  </si>
  <si>
    <t>Bareikis</t>
  </si>
  <si>
    <t>1:00.41</t>
  </si>
  <si>
    <t>Oleg</t>
  </si>
  <si>
    <t>Dlugovskij</t>
  </si>
  <si>
    <t>1:03.67</t>
  </si>
  <si>
    <t>Arnoldas</t>
  </si>
  <si>
    <t>Januškevičius</t>
  </si>
  <si>
    <t>1:04.83</t>
  </si>
  <si>
    <t xml:space="preserve">Kęstutis </t>
  </si>
  <si>
    <t>Pribišauskas</t>
  </si>
  <si>
    <t>1:05.35</t>
  </si>
  <si>
    <t>Rimvydas</t>
  </si>
  <si>
    <t>Jankauskas</t>
  </si>
  <si>
    <t>B1</t>
  </si>
  <si>
    <t>1:32.47</t>
  </si>
  <si>
    <t>Gintaras</t>
  </si>
  <si>
    <t>Danielius</t>
  </si>
  <si>
    <t>Lietuvos čempionatas ir jaunimo iki 20 m. pirmenybės</t>
  </si>
  <si>
    <t>Klaipėda, Lengvosios atletikos maniežas</t>
  </si>
  <si>
    <t>5000m sp. ėjimas moterims</t>
  </si>
  <si>
    <t>Lietuvos rekordas</t>
  </si>
  <si>
    <t>Startas:</t>
  </si>
  <si>
    <t>Lietuvos (iki 20 m.) rekordas</t>
  </si>
  <si>
    <t>Vt Jn</t>
  </si>
  <si>
    <t>Dalyvis</t>
  </si>
  <si>
    <t>Gim. data</t>
  </si>
  <si>
    <t>SM</t>
  </si>
  <si>
    <t>Klubas</t>
  </si>
  <si>
    <t>Rez</t>
  </si>
  <si>
    <t>Kv L</t>
  </si>
  <si>
    <t>Taškai</t>
  </si>
  <si>
    <t>Treneris</t>
  </si>
  <si>
    <t>Brigita Virbalytė</t>
  </si>
  <si>
    <t xml:space="preserve">Vilnius - Alytus </t>
  </si>
  <si>
    <t>VOSC</t>
  </si>
  <si>
    <t>SK Interwalk</t>
  </si>
  <si>
    <t>K.Pavilonis, J.Romankovas</t>
  </si>
  <si>
    <t>Diana Kačanova</t>
  </si>
  <si>
    <t>Vilnius ind</t>
  </si>
  <si>
    <t>VLAM</t>
  </si>
  <si>
    <t>KSM</t>
  </si>
  <si>
    <t>ind.</t>
  </si>
  <si>
    <t>I.Jefimova, J. Romankovas, K. Pavilionis</t>
  </si>
  <si>
    <t>Karolina Švedaitė</t>
  </si>
  <si>
    <t xml:space="preserve">Birštonas </t>
  </si>
  <si>
    <t>SC</t>
  </si>
  <si>
    <t>A.Mikėno ĖK</t>
  </si>
  <si>
    <t>J.P.Juozaičiai</t>
  </si>
  <si>
    <t>Valerija Lišakova</t>
  </si>
  <si>
    <t xml:space="preserve">Vilnius  </t>
  </si>
  <si>
    <t>I A</t>
  </si>
  <si>
    <t>J.Romankovas, K.Pavilonis, I.Jefimova</t>
  </si>
  <si>
    <t>Inga Mastianica</t>
  </si>
  <si>
    <t xml:space="preserve">Kaunas-Švenčionys </t>
  </si>
  <si>
    <t>PUC</t>
  </si>
  <si>
    <t>PSĖK</t>
  </si>
  <si>
    <t>V.Meškauskas, V.Kazlauskas</t>
  </si>
  <si>
    <t>Neringa Aidietytė</t>
  </si>
  <si>
    <t xml:space="preserve">Vilnius </t>
  </si>
  <si>
    <t xml:space="preserve"> </t>
  </si>
  <si>
    <t>J.Romankovas, K.Pavilonis</t>
  </si>
  <si>
    <t>Agnė Klebauskaitė</t>
  </si>
  <si>
    <t xml:space="preserve">Alytus </t>
  </si>
  <si>
    <t>SRC</t>
  </si>
  <si>
    <t>A.Klebauskas, V.Gumauskas</t>
  </si>
  <si>
    <t>Rita Kaselytė</t>
  </si>
  <si>
    <t xml:space="preserve">Kaunas - Kėdainiai </t>
  </si>
  <si>
    <t>"Viltis"</t>
  </si>
  <si>
    <t>A.Šimkus, R.Kaselis</t>
  </si>
  <si>
    <t>Gintarė Vaiciukevičiūtė</t>
  </si>
  <si>
    <t>Švenčionys ind</t>
  </si>
  <si>
    <t>V.Meškauskas</t>
  </si>
  <si>
    <t>Monika Milušauskaitė</t>
  </si>
  <si>
    <t>II A</t>
  </si>
  <si>
    <t>Eglė Juočytė</t>
  </si>
  <si>
    <t>Taira Makštutytė</t>
  </si>
  <si>
    <t xml:space="preserve">Prienai </t>
  </si>
  <si>
    <t>SK "Einius"</t>
  </si>
  <si>
    <t>G.Goštautaitė</t>
  </si>
  <si>
    <t>Daiva Sadauskaitė</t>
  </si>
  <si>
    <t xml:space="preserve">Kaunas-Prienai </t>
  </si>
  <si>
    <t>V.Kazlauskas,G.Goštautaitė</t>
  </si>
  <si>
    <t>Rita Andrejeva</t>
  </si>
  <si>
    <t xml:space="preserve">Kaunas </t>
  </si>
  <si>
    <t>"Vėjas"</t>
  </si>
  <si>
    <t>III A</t>
  </si>
  <si>
    <t>D.Jankauskaitė,V.Kazlauskas</t>
  </si>
  <si>
    <t>Aistė Gecevičiūtė</t>
  </si>
  <si>
    <t>I JA</t>
  </si>
  <si>
    <t>G.Goštautaitė, V.Kazlauskas</t>
  </si>
  <si>
    <t>dq</t>
  </si>
  <si>
    <t>&lt;&lt;&lt;</t>
  </si>
  <si>
    <t>Ernesta Urbanavičiūtė</t>
  </si>
  <si>
    <t>Agnė Sokolnik</t>
  </si>
  <si>
    <t xml:space="preserve">Švenčionys </t>
  </si>
  <si>
    <t>dnf</t>
  </si>
  <si>
    <t>Agnė Stadulytė</t>
  </si>
  <si>
    <t>Bernadeta Juozaitytė</t>
  </si>
  <si>
    <t/>
  </si>
  <si>
    <t>J.Tribė</t>
  </si>
  <si>
    <t>x</t>
  </si>
  <si>
    <t xml:space="preserve">Šiauliai </t>
  </si>
  <si>
    <t>Ligita Veckutė</t>
  </si>
  <si>
    <t>E.Žilys</t>
  </si>
  <si>
    <t>Lėvuo</t>
  </si>
  <si>
    <t xml:space="preserve">Pasvalys </t>
  </si>
  <si>
    <t>Inga Garbašauskaitė</t>
  </si>
  <si>
    <t>D.Skirmantienė, T.Krasauskienė</t>
  </si>
  <si>
    <t>Šuolis</t>
  </si>
  <si>
    <t>Agnė Butkutė</t>
  </si>
  <si>
    <t>L.Maceika</t>
  </si>
  <si>
    <t>-</t>
  </si>
  <si>
    <t>Beržyno žiogelis</t>
  </si>
  <si>
    <t>ŠLAM</t>
  </si>
  <si>
    <t>Skaistė Grigytė</t>
  </si>
  <si>
    <t>D.D.Senkai</t>
  </si>
  <si>
    <t>NIKĖ</t>
  </si>
  <si>
    <t xml:space="preserve">Klaipėda </t>
  </si>
  <si>
    <t>Aiva Čiesnaitė</t>
  </si>
  <si>
    <t>R.Simoneit, D.D.Senkai</t>
  </si>
  <si>
    <t>SK“Ritmas“</t>
  </si>
  <si>
    <t>VJSM</t>
  </si>
  <si>
    <t xml:space="preserve">Klaipėdos Raj. </t>
  </si>
  <si>
    <t>Simona Dargytė</t>
  </si>
  <si>
    <t>Lina Panavaitė</t>
  </si>
  <si>
    <t>A.Gavelytė</t>
  </si>
  <si>
    <t>Viltis</t>
  </si>
  <si>
    <t>Samanta Gavelytė</t>
  </si>
  <si>
    <t>O.Pavilionienė,N.Gedgaudienė</t>
  </si>
  <si>
    <t>Aistė Bernotaitytė</t>
  </si>
  <si>
    <t>Asta Daukšaitė</t>
  </si>
  <si>
    <t>A.Tolstiks</t>
  </si>
  <si>
    <t>Jolanta Verseckaitė</t>
  </si>
  <si>
    <t>6 band</t>
  </si>
  <si>
    <t>5 band</t>
  </si>
  <si>
    <t>4 band</t>
  </si>
  <si>
    <t>3 band</t>
  </si>
  <si>
    <t>2 band</t>
  </si>
  <si>
    <t>1 band</t>
  </si>
  <si>
    <t>Ger. rez</t>
  </si>
  <si>
    <t>Vt.Jn</t>
  </si>
  <si>
    <t>B a n d y m a i</t>
  </si>
  <si>
    <t xml:space="preserve">Pradžia: </t>
  </si>
  <si>
    <t>Trišuolis moterims</t>
  </si>
  <si>
    <t>J.Verseckaitė</t>
  </si>
  <si>
    <t xml:space="preserve">Geriausias sezono rezultatas : </t>
  </si>
  <si>
    <t>A.Mikelytė</t>
  </si>
  <si>
    <t>Atėnų Olimpas</t>
  </si>
  <si>
    <t>Paulius Karbočius</t>
  </si>
  <si>
    <t>I.Michejeva</t>
  </si>
  <si>
    <t>Arnoldas Tolkačiovas</t>
  </si>
  <si>
    <t>Vytautas Dubauskas</t>
  </si>
  <si>
    <t>S.Liepinaitis</t>
  </si>
  <si>
    <t>Marius Šilenskis</t>
  </si>
  <si>
    <t>V.R.Murašovai</t>
  </si>
  <si>
    <t>Karolis Murašovas</t>
  </si>
  <si>
    <t>Vytautas Guiskis</t>
  </si>
  <si>
    <t>A.Pleskys, E.Šauklys</t>
  </si>
  <si>
    <t xml:space="preserve">Klaipėda - Klaipėdos Raj. </t>
  </si>
  <si>
    <t>Šarūnas Banevičius</t>
  </si>
  <si>
    <t>St Nr</t>
  </si>
  <si>
    <t>Rutulio (6kg) stūmimas vyrams</t>
  </si>
  <si>
    <t>LIETUVOS LENGVOSIOS ATLETIKOS ŽIEMOS ČEMPIONATAS</t>
  </si>
  <si>
    <t>2010 m. vasario 19-20 d.</t>
  </si>
  <si>
    <t xml:space="preserve"> IR JAUNIMO IKI 20 M.  PIRMENYBĖS</t>
  </si>
  <si>
    <t>Klaipėda</t>
  </si>
  <si>
    <t>Komandiniai rezultatai:</t>
  </si>
  <si>
    <t>Rajonų grupė</t>
  </si>
  <si>
    <t>Sporto klubų grupė</t>
  </si>
  <si>
    <t>Švenčionių r.</t>
  </si>
  <si>
    <t>COSMA-1</t>
  </si>
  <si>
    <t>Trakai</t>
  </si>
  <si>
    <t>Atletas</t>
  </si>
  <si>
    <t>1 miestų grupė</t>
  </si>
  <si>
    <t>Pasvalio r.</t>
  </si>
  <si>
    <t>Vilniaus baltai</t>
  </si>
  <si>
    <t>Kėdainiai</t>
  </si>
  <si>
    <t>COSMA-2</t>
  </si>
  <si>
    <t>Kaunas</t>
  </si>
  <si>
    <t>Plungės r.</t>
  </si>
  <si>
    <t>Beržyno žiogeliai</t>
  </si>
  <si>
    <t>Vilnius</t>
  </si>
  <si>
    <t>Marijampolė</t>
  </si>
  <si>
    <t>Stadija</t>
  </si>
  <si>
    <t>Pakruojis</t>
  </si>
  <si>
    <t>Daisotra</t>
  </si>
  <si>
    <t>Prienų r.</t>
  </si>
  <si>
    <t>Dinamitas</t>
  </si>
  <si>
    <t>Birštonas</t>
  </si>
  <si>
    <t>Interwalk</t>
  </si>
  <si>
    <t>2 miestų grupė</t>
  </si>
  <si>
    <t>Elektrėnai</t>
  </si>
  <si>
    <t>Piramidė</t>
  </si>
  <si>
    <t>Klaipėdos r.</t>
  </si>
  <si>
    <t>Nikė</t>
  </si>
  <si>
    <t>Šiauliai</t>
  </si>
  <si>
    <t>Vilkaviškio r.</t>
  </si>
  <si>
    <t>Kelmės r.</t>
  </si>
  <si>
    <t>Pabradės SĖK</t>
  </si>
  <si>
    <t>Alytus</t>
  </si>
  <si>
    <t>Jurbarko r.</t>
  </si>
  <si>
    <t>Pikas</t>
  </si>
  <si>
    <t>Panevėžys</t>
  </si>
  <si>
    <t>Šiaulių r.</t>
  </si>
  <si>
    <t>Vilniaus r.</t>
  </si>
  <si>
    <t>Kretingos r.</t>
  </si>
  <si>
    <t>Svalė</t>
  </si>
  <si>
    <t xml:space="preserve">Biržų r. </t>
  </si>
  <si>
    <t>Ritmas</t>
  </si>
  <si>
    <t>Telšių r.</t>
  </si>
  <si>
    <t>Heraklidas</t>
  </si>
  <si>
    <t>Utena</t>
  </si>
  <si>
    <t>Vilkaviškio LASK</t>
  </si>
  <si>
    <t>Šilutė</t>
  </si>
  <si>
    <t>V.Ponomarovas</t>
  </si>
  <si>
    <t>Kuršėnų SM</t>
  </si>
  <si>
    <t xml:space="preserve">Šiaulių Raj. </t>
  </si>
  <si>
    <t>Šarūnas Mockus</t>
  </si>
  <si>
    <t>L.Juchnevičienė, A.Kavaliauskas</t>
  </si>
  <si>
    <t>Šviesos kariai</t>
  </si>
  <si>
    <t xml:space="preserve">Vilnius-Kaišiadorys </t>
  </si>
  <si>
    <t>Tadas Kavaliauskas</t>
  </si>
  <si>
    <t>V.Miliauskas</t>
  </si>
  <si>
    <t>LASK</t>
  </si>
  <si>
    <t xml:space="preserve">Vilkaviškis </t>
  </si>
  <si>
    <t>Nerijus Markauskas</t>
  </si>
  <si>
    <t>A.Macevičius, K.Šaulys</t>
  </si>
  <si>
    <t>Sporto pasaulis</t>
  </si>
  <si>
    <t>PKKSC</t>
  </si>
  <si>
    <t xml:space="preserve">Panevėžys-Pakruojis </t>
  </si>
  <si>
    <t>86/07/14</t>
  </si>
  <si>
    <t>Kęstutis Jankūnas</t>
  </si>
  <si>
    <t>A.Macevičius</t>
  </si>
  <si>
    <t xml:space="preserve">Pakruojis </t>
  </si>
  <si>
    <t>Andrius Juknevičius</t>
  </si>
  <si>
    <t>V.Komisaraitis</t>
  </si>
  <si>
    <t>SC"Sūduva"</t>
  </si>
  <si>
    <t xml:space="preserve">Marijampolė </t>
  </si>
  <si>
    <t>Paulius Bieliūnas</t>
  </si>
  <si>
    <t>I.Juodeškienė,A.Klebauskas</t>
  </si>
  <si>
    <t>Remigijus Kančys</t>
  </si>
  <si>
    <t>P.Šaučikovas</t>
  </si>
  <si>
    <t>Justinas Križinauskas</t>
  </si>
  <si>
    <t>I.Jefimova</t>
  </si>
  <si>
    <t>Vilniaus Baltai</t>
  </si>
  <si>
    <t>Valentinas Rudys</t>
  </si>
  <si>
    <t>Ž.Lukošius</t>
  </si>
  <si>
    <t xml:space="preserve">Plungės Raj. </t>
  </si>
  <si>
    <t>Martynas Stanys</t>
  </si>
  <si>
    <t>A.Macevičius, Č.Kundrotas</t>
  </si>
  <si>
    <t xml:space="preserve">Šiauliai-Pakruojis </t>
  </si>
  <si>
    <t>Marius Diliūnas</t>
  </si>
  <si>
    <t>L.Juchnevičienė, D.Virbickas</t>
  </si>
  <si>
    <t>Tomas Matijošius</t>
  </si>
  <si>
    <t>tšk</t>
  </si>
  <si>
    <t>Rezultatas</t>
  </si>
  <si>
    <t>T.Matijošius</t>
  </si>
  <si>
    <t>3000m bėgimas vyrams</t>
  </si>
  <si>
    <t>A.Naruševičius, V.Rasiukevičienė</t>
  </si>
  <si>
    <t>Gabija Rasiukevičiūtė</t>
  </si>
  <si>
    <t>R.Turla</t>
  </si>
  <si>
    <t>Aitvaras</t>
  </si>
  <si>
    <t>Gintarė Zenkevičiūtė</t>
  </si>
  <si>
    <t>D.Šaučikovas</t>
  </si>
  <si>
    <t>Remalda Kergytė</t>
  </si>
  <si>
    <t>STADIJA</t>
  </si>
  <si>
    <t>Gytė Norgilienė</t>
  </si>
  <si>
    <t>R.Drazdauskaitė</t>
  </si>
  <si>
    <t>Evelina Uševaitė</t>
  </si>
  <si>
    <t>I.Juodeškienė</t>
  </si>
  <si>
    <t>Monika Juodeškaitė</t>
  </si>
  <si>
    <t>Viniaus Baltai</t>
  </si>
  <si>
    <t>Vaida Žūsinaitė</t>
  </si>
  <si>
    <t>J.R.Beržinskai</t>
  </si>
  <si>
    <t>ŠVIESOS KARIAI</t>
  </si>
  <si>
    <t>Eglė Krištaponytė</t>
  </si>
  <si>
    <t xml:space="preserve">Vt.Jn </t>
  </si>
  <si>
    <t>E.Krištaponytė</t>
  </si>
  <si>
    <t>3000m bėgimas moterims</t>
  </si>
  <si>
    <t>A.Gavėnas, V.Čereška</t>
  </si>
  <si>
    <t>Tomas Vitonis</t>
  </si>
  <si>
    <t>NM</t>
  </si>
  <si>
    <t>N.Gedgaudienė</t>
  </si>
  <si>
    <t>Aivaras Mieliauskas</t>
  </si>
  <si>
    <t>Vytautas Skrebė</t>
  </si>
  <si>
    <t>Justas Norvaišas</t>
  </si>
  <si>
    <t>V.Kviklys</t>
  </si>
  <si>
    <t>Mažvydas Tamošaitis</t>
  </si>
  <si>
    <t>V.Nekrašas</t>
  </si>
  <si>
    <t>Paulius Micevičius</t>
  </si>
  <si>
    <t>Algirdas Sabutis</t>
  </si>
  <si>
    <t>Gytis Daukša</t>
  </si>
  <si>
    <t>V.Kiaulakis</t>
  </si>
  <si>
    <t xml:space="preserve">Kėdainiai </t>
  </si>
  <si>
    <t>Tautvydas Sadovskis</t>
  </si>
  <si>
    <t>Saulius Kondrotas</t>
  </si>
  <si>
    <t>Vilmantas Motiečius</t>
  </si>
  <si>
    <t>A.Gavėnas, V.Butkus</t>
  </si>
  <si>
    <t>Andrius Gricevičius</t>
  </si>
  <si>
    <t>Vytautas Raugas</t>
  </si>
  <si>
    <t>A.Gavėnas</t>
  </si>
  <si>
    <t xml:space="preserve"> Cosma1</t>
  </si>
  <si>
    <t>Mantas Dilys</t>
  </si>
  <si>
    <t>Vt. Jn</t>
  </si>
  <si>
    <t>Pradžia:</t>
  </si>
  <si>
    <t>Trišuolis vyrams</t>
  </si>
  <si>
    <t>M.Dilys</t>
  </si>
  <si>
    <t>N.Sabaliauskienė,  J.Baikštienė, T.Skalikas</t>
  </si>
  <si>
    <t>Mindaugas Šilkus</t>
  </si>
  <si>
    <t>V.Žiedienė, J.Spudis</t>
  </si>
  <si>
    <t>Asoc. "DINAMITAS"</t>
  </si>
  <si>
    <t>LAM</t>
  </si>
  <si>
    <t>Deividas Balčius</t>
  </si>
  <si>
    <t>Aurimas Paliukaitis</t>
  </si>
  <si>
    <t>V.Baronienė</t>
  </si>
  <si>
    <t>Viktoras Gusarovas</t>
  </si>
  <si>
    <t>V.Streckis,D.Pranckuvienė</t>
  </si>
  <si>
    <t>Evaldas Pranckus</t>
  </si>
  <si>
    <t>A.Gavelytė, D.Urbonienė</t>
  </si>
  <si>
    <t xml:space="preserve">Kaunas-Marijampolė </t>
  </si>
  <si>
    <t>Andrius Latvinskas</t>
  </si>
  <si>
    <t>P.Žukienė, Z.Tindžiulienė</t>
  </si>
  <si>
    <t>Valdas Valintėlis</t>
  </si>
  <si>
    <t>Rez.f.</t>
  </si>
  <si>
    <t>Rez.</t>
  </si>
  <si>
    <t>M.Šilkauskas</t>
  </si>
  <si>
    <t>60m barj. bėgimas vyrams</t>
  </si>
  <si>
    <t>V.Žiedienė</t>
  </si>
  <si>
    <t>Eva Misiūnaitė</t>
  </si>
  <si>
    <t>E.Žiupkienė, A.Tolstiks</t>
  </si>
  <si>
    <t>Cosma2</t>
  </si>
  <si>
    <t>Aistė Menčinskaitė</t>
  </si>
  <si>
    <t>D.Pranckuvienė</t>
  </si>
  <si>
    <t>Žemaiija</t>
  </si>
  <si>
    <t xml:space="preserve">Telšiai </t>
  </si>
  <si>
    <t>Diana Pranckutė</t>
  </si>
  <si>
    <t>J.Baikštienė</t>
  </si>
  <si>
    <t>Laura Ušanovaitė</t>
  </si>
  <si>
    <t>Justina Abariūtė</t>
  </si>
  <si>
    <t>MARATONAS</t>
  </si>
  <si>
    <t>Živilė Brokoriūtė</t>
  </si>
  <si>
    <t>Cosma1</t>
  </si>
  <si>
    <t>Sonata Tamošaitytė</t>
  </si>
  <si>
    <t>S.Tamošaitytė</t>
  </si>
  <si>
    <t>60m barj. bėgimas moterims</t>
  </si>
  <si>
    <t>A.Sniečkus</t>
  </si>
  <si>
    <t>El-eko sport</t>
  </si>
  <si>
    <t xml:space="preserve">Panevėžys </t>
  </si>
  <si>
    <t>Viktorija Viksvaitė</t>
  </si>
  <si>
    <t>R.Simoneit</t>
  </si>
  <si>
    <t>Oksana Gelžinytė</t>
  </si>
  <si>
    <t>L.M.Norbutai</t>
  </si>
  <si>
    <t xml:space="preserve">Kelmė </t>
  </si>
  <si>
    <t>Jurgita Gedvygaitė</t>
  </si>
  <si>
    <t>Vitalija Papinigytė</t>
  </si>
  <si>
    <t xml:space="preserve">Inga  Kalvaitytė </t>
  </si>
  <si>
    <t>Rita Balčiauskaitė</t>
  </si>
  <si>
    <t>A.Sniečkus, E.Suveizdis</t>
  </si>
  <si>
    <t xml:space="preserve">Panevėžys-Pasvalys </t>
  </si>
  <si>
    <t>Živilė Petrauskaitė</t>
  </si>
  <si>
    <t>Augustė Labenskytė</t>
  </si>
  <si>
    <t>A.Bobrova</t>
  </si>
  <si>
    <t>Andželika Bobrova</t>
  </si>
  <si>
    <t>L.Juchnevičienė</t>
  </si>
  <si>
    <t>Viktorija Latyšovičiūtė</t>
  </si>
  <si>
    <t>VILNIAUS BALTAI</t>
  </si>
  <si>
    <t>Natalija Piliušina</t>
  </si>
  <si>
    <t>Aina Valatkevičiūtė</t>
  </si>
  <si>
    <t>A.Kitanov</t>
  </si>
  <si>
    <t>Eglė Balčiūnaitė</t>
  </si>
  <si>
    <t>E.Balčiūnaitė</t>
  </si>
  <si>
    <t>800m bėgimas moterims</t>
  </si>
  <si>
    <t>Povilas Plauska</t>
  </si>
  <si>
    <t>J.Garalevičius</t>
  </si>
  <si>
    <t>Mindaugas Didikas</t>
  </si>
  <si>
    <t>E.Suveizdis</t>
  </si>
  <si>
    <t>Paulius Lelis</t>
  </si>
  <si>
    <t>Žymantas Savickas</t>
  </si>
  <si>
    <t>Daidsotra</t>
  </si>
  <si>
    <t>Mindaugas Malinauskas</t>
  </si>
  <si>
    <t>Lukas Staškūnas</t>
  </si>
  <si>
    <t>Karolis Martišauskas</t>
  </si>
  <si>
    <t>Ernestas Grižas</t>
  </si>
  <si>
    <t>R.Bindokienė</t>
  </si>
  <si>
    <t>Vilius Jaunininkas</t>
  </si>
  <si>
    <t xml:space="preserve">S.Martinkienė </t>
  </si>
  <si>
    <t>Juodšilių SK</t>
  </si>
  <si>
    <t xml:space="preserve">Vilniaus R. </t>
  </si>
  <si>
    <t>Vaclav Adamovič</t>
  </si>
  <si>
    <t>Artūras Gubaras</t>
  </si>
  <si>
    <t xml:space="preserve">K.Velikianecas </t>
  </si>
  <si>
    <t>SK Aitvaras</t>
  </si>
  <si>
    <t>Dariuš Verkovski</t>
  </si>
  <si>
    <t>A.Buliuolis</t>
  </si>
  <si>
    <t>Donatas Adžgauskas</t>
  </si>
  <si>
    <t>J.Garalevičius, M.Saldukaitis</t>
  </si>
  <si>
    <t>LAK</t>
  </si>
  <si>
    <t xml:space="preserve">Vilnius-Vilkaviškis </t>
  </si>
  <si>
    <t>Mindaugas Striokas</t>
  </si>
  <si>
    <t>L.Rolskis,A.Buliuolis</t>
  </si>
  <si>
    <t>Eimantas Piliponis</t>
  </si>
  <si>
    <t>A.Naruševičius</t>
  </si>
  <si>
    <t>Rimvydas Cikanavičius</t>
  </si>
  <si>
    <t>J.Garalevičius, L.Tichonova</t>
  </si>
  <si>
    <t xml:space="preserve">Vilnius-Trakai </t>
  </si>
  <si>
    <t>Juozas Gliebus</t>
  </si>
  <si>
    <t>Dalius Pavliukovičius</t>
  </si>
  <si>
    <t>Justinas Beržanskis</t>
  </si>
  <si>
    <t>Petras Gliebus</t>
  </si>
  <si>
    <t>P.Žukienė</t>
  </si>
  <si>
    <t>Cosma 1</t>
  </si>
  <si>
    <t>Vitalij Kozlov</t>
  </si>
  <si>
    <t>V.Kozlov</t>
  </si>
  <si>
    <t>800m bėgimas vyrams</t>
  </si>
  <si>
    <t>Edmundas Palionis</t>
  </si>
  <si>
    <t>Gerard Chmyznikov</t>
  </si>
  <si>
    <t>K.Pavilonis, J.Romankovas, J.Garalevičius</t>
  </si>
  <si>
    <t>LASM</t>
  </si>
  <si>
    <t>Evaldas Silčenko</t>
  </si>
  <si>
    <t>&lt;&lt;</t>
  </si>
  <si>
    <t>Deividas Jurgelianecas</t>
  </si>
  <si>
    <t>Pavel Veličko</t>
  </si>
  <si>
    <t>Artur Mastianica</t>
  </si>
  <si>
    <t>A.Kitanov, R.Kaselis</t>
  </si>
  <si>
    <t xml:space="preserve">Šiauliai - Kėdainiai </t>
  </si>
  <si>
    <t>Giedrius Rimkevičius</t>
  </si>
  <si>
    <t>Genadij Kozlovskij</t>
  </si>
  <si>
    <t>~&lt;</t>
  </si>
  <si>
    <t>K.Pavilonis, I.Jefimova</t>
  </si>
  <si>
    <t>Ričardas Rekst</t>
  </si>
  <si>
    <t>Tomas Gaidamavičius</t>
  </si>
  <si>
    <t>Donatas Škarnulis</t>
  </si>
  <si>
    <t>G.Goštautaitė, K.Pavilonis, J.Romankovas</t>
  </si>
  <si>
    <t>Sk"Einius"-Interwalk</t>
  </si>
  <si>
    <t xml:space="preserve">Prienai-Vilnius </t>
  </si>
  <si>
    <t>Marius Žiūkas</t>
  </si>
  <si>
    <t>10000m sp. ėjimas vyrams</t>
  </si>
  <si>
    <t>xxx</t>
  </si>
  <si>
    <t>xxo</t>
  </si>
  <si>
    <t>Indrė Bartašiūnaitė</t>
  </si>
  <si>
    <t>A.Šilauskas</t>
  </si>
  <si>
    <t>xo</t>
  </si>
  <si>
    <t>o</t>
  </si>
  <si>
    <t>Brigita Petrauskaitė</t>
  </si>
  <si>
    <t>A.Miliauskas, R.Vasiliauskas</t>
  </si>
  <si>
    <t>Ugnė Liuksaitytė</t>
  </si>
  <si>
    <t>V.Šilinskas, R.Sadzevičienė</t>
  </si>
  <si>
    <t>Živilė Olčiauskaitė</t>
  </si>
  <si>
    <t>R.Vasiliauskas, R.Ančlauskas</t>
  </si>
  <si>
    <t>Sandra Bingelytė</t>
  </si>
  <si>
    <t>R.Sadzevičienė, V.Šilinskas</t>
  </si>
  <si>
    <t xml:space="preserve"> o</t>
  </si>
  <si>
    <t>Giedrė Vikniūtė</t>
  </si>
  <si>
    <t>R.Vasiliauskas</t>
  </si>
  <si>
    <t>Vitalija Dejeva</t>
  </si>
  <si>
    <t xml:space="preserve">Pradžia:   </t>
  </si>
  <si>
    <t>Šuolis su kartimi moterims</t>
  </si>
  <si>
    <t>V.Dejeva</t>
  </si>
  <si>
    <t>B3</t>
  </si>
  <si>
    <t>Šuolis į tolį</t>
  </si>
  <si>
    <t>Startiniai protokolai</t>
  </si>
  <si>
    <t>Erikas</t>
  </si>
  <si>
    <t>Sebežovas</t>
  </si>
  <si>
    <t>Gžegož</t>
  </si>
  <si>
    <t>Jankovski</t>
  </si>
  <si>
    <t xml:space="preserve">Justas </t>
  </si>
  <si>
    <t>Pažarauskas</t>
  </si>
  <si>
    <t>Vidmantas Kirklys</t>
  </si>
  <si>
    <t>Tomas Lekavičius</t>
  </si>
  <si>
    <t xml:space="preserve">Biržai </t>
  </si>
  <si>
    <t>Arnas Petravičius</t>
  </si>
  <si>
    <t>Martynas Streckis</t>
  </si>
  <si>
    <t>Tomas Malakauskas</t>
  </si>
  <si>
    <t>Paulius Vainauskas</t>
  </si>
  <si>
    <t>aukštis m6</t>
  </si>
  <si>
    <t>A.Dobregienė</t>
  </si>
  <si>
    <t>XXX</t>
  </si>
  <si>
    <t>O</t>
  </si>
  <si>
    <t>Martyna Tinterytė</t>
  </si>
  <si>
    <t>aukštis m5</t>
  </si>
  <si>
    <t>V.Streckis</t>
  </si>
  <si>
    <t>Rūta Bielskytė</t>
  </si>
  <si>
    <t>aukštis m4</t>
  </si>
  <si>
    <t>R.Jakubauskas, K.Šaulys</t>
  </si>
  <si>
    <t>Ineta Šeflerytė</t>
  </si>
  <si>
    <t>II JA</t>
  </si>
  <si>
    <t>aukštis m3</t>
  </si>
  <si>
    <t>V.Venckus</t>
  </si>
  <si>
    <t>Simona Panevėžytė</t>
  </si>
  <si>
    <t>III JA</t>
  </si>
  <si>
    <t>aukštis m2</t>
  </si>
  <si>
    <t>A.Baranauskas, V.Streckis</t>
  </si>
  <si>
    <t>XO</t>
  </si>
  <si>
    <t>XXO</t>
  </si>
  <si>
    <t>Milda Kulikauskaitė</t>
  </si>
  <si>
    <t>aukštis m1</t>
  </si>
  <si>
    <t>A.Tolstiks, T.Krasauskienė</t>
  </si>
  <si>
    <t>X</t>
  </si>
  <si>
    <t>XXXX</t>
  </si>
  <si>
    <t>Karina Vnukova</t>
  </si>
  <si>
    <t>rez</t>
  </si>
  <si>
    <t>Kodas</t>
  </si>
  <si>
    <t>Airinė Palšytė</t>
  </si>
  <si>
    <t>aukštis m</t>
  </si>
  <si>
    <t>Vt.Jn.</t>
  </si>
  <si>
    <t>Šuolis į aukštį moterims</t>
  </si>
  <si>
    <t>A.Palšytė</t>
  </si>
  <si>
    <t>A.J.Stanislovaičiai</t>
  </si>
  <si>
    <t>Justinas Grainys</t>
  </si>
  <si>
    <t>O.Živilaitė</t>
  </si>
  <si>
    <t>Mantas Žukas</t>
  </si>
  <si>
    <t>R.Jakubauskas</t>
  </si>
  <si>
    <t>Šarūnas Samas</t>
  </si>
  <si>
    <t>D.Jankauskaitė, N.Sabaliauskienė</t>
  </si>
  <si>
    <t>Lukas Ručinskas</t>
  </si>
  <si>
    <t>Ignas Lukoševičius</t>
  </si>
  <si>
    <t>Martynas Kavaliauskas</t>
  </si>
  <si>
    <t>O.Pavilionienė</t>
  </si>
  <si>
    <t>Erlandas Slavinskas</t>
  </si>
  <si>
    <t>K.Šapka, V.Butkus</t>
  </si>
  <si>
    <t xml:space="preserve">Vilnius - Kaunas </t>
  </si>
  <si>
    <t>Kęstutis Žukas</t>
  </si>
  <si>
    <t>K.Šapka, R.Voronkova</t>
  </si>
  <si>
    <t>LOSC</t>
  </si>
  <si>
    <t xml:space="preserve">Vilnius-Elektrėnai </t>
  </si>
  <si>
    <t>Daumantas Lankas</t>
  </si>
  <si>
    <t>R.Petruškevičius,R.Morkūnienė</t>
  </si>
  <si>
    <t>"Atletas"</t>
  </si>
  <si>
    <t>Marius Vadeikis</t>
  </si>
  <si>
    <t>R.Šilenskienė, E.Jurgutis</t>
  </si>
  <si>
    <t xml:space="preserve">Plungė </t>
  </si>
  <si>
    <t>Marius Rudys</t>
  </si>
  <si>
    <t>K.Šapka, V.Nekrašas</t>
  </si>
  <si>
    <t xml:space="preserve">Vilnius-Švenčionys </t>
  </si>
  <si>
    <t>Darius Aučyna</t>
  </si>
  <si>
    <t>ID</t>
  </si>
  <si>
    <t>Šuolis į tolį vyrams</t>
  </si>
  <si>
    <t>D.Aučyna</t>
  </si>
  <si>
    <t>A.Pleskys</t>
  </si>
  <si>
    <t>b/k</t>
  </si>
  <si>
    <t>Sandra Mišeikytė</t>
  </si>
  <si>
    <t xml:space="preserve">Vilnius-Biržai </t>
  </si>
  <si>
    <t>1989 06 21</t>
  </si>
  <si>
    <t>Virmantė Vaičekonytė</t>
  </si>
  <si>
    <t>V.Zarankienė</t>
  </si>
  <si>
    <t>KKSC</t>
  </si>
  <si>
    <t xml:space="preserve">Utena </t>
  </si>
  <si>
    <t>Ieva Zarankaitė</t>
  </si>
  <si>
    <t xml:space="preserve">Vilnius - Tauragė </t>
  </si>
  <si>
    <t>Laura Gedminaitė</t>
  </si>
  <si>
    <t>V.Kokarskaja</t>
  </si>
  <si>
    <t xml:space="preserve">Jurbarkas </t>
  </si>
  <si>
    <t>Giedrė Kupstytė</t>
  </si>
  <si>
    <t>Viktorija Žemaitytė</t>
  </si>
  <si>
    <t>V.Burakauskas, A.Mikelytė</t>
  </si>
  <si>
    <t>LKSK</t>
  </si>
  <si>
    <t>Larisa Voroneckaja</t>
  </si>
  <si>
    <t>Austra Skujytė</t>
  </si>
  <si>
    <t>J.Radžius, A.Šlepavičius</t>
  </si>
  <si>
    <t>94/11/23</t>
  </si>
  <si>
    <t>J.Radžius, A.Strelcovas</t>
  </si>
  <si>
    <t>R.Plungė</t>
  </si>
  <si>
    <t>TSM</t>
  </si>
  <si>
    <t>PB</t>
  </si>
  <si>
    <t>SB</t>
  </si>
  <si>
    <t xml:space="preserve">Pradžia:  </t>
  </si>
  <si>
    <t>Rutulio stūmimas moterims</t>
  </si>
  <si>
    <t>m</t>
  </si>
  <si>
    <t>rut</t>
  </si>
  <si>
    <t>kartis v5</t>
  </si>
  <si>
    <t>Valmantas Remeika</t>
  </si>
  <si>
    <t>kartis v4</t>
  </si>
  <si>
    <t>R.Sadzevičienė,V.Šilinskas</t>
  </si>
  <si>
    <t>Rytis Leščinskas</t>
  </si>
  <si>
    <t>kartis v3</t>
  </si>
  <si>
    <t>J.Martinkus</t>
  </si>
  <si>
    <t>Erlandas Kasperavičius</t>
  </si>
  <si>
    <t>kartis v2</t>
  </si>
  <si>
    <t>R.Sadzevičienė</t>
  </si>
  <si>
    <t>Rokas Miciulevičius</t>
  </si>
  <si>
    <t>kartis v1</t>
  </si>
  <si>
    <t>Mantvydas Spudis</t>
  </si>
  <si>
    <t>Ernestas Vėsa</t>
  </si>
  <si>
    <t>kartis v</t>
  </si>
  <si>
    <t>Šuolis su kartimi vyrams</t>
  </si>
  <si>
    <t>E.Zaniauskas</t>
  </si>
  <si>
    <t>V.Rasiukevičienė, A.Naruševičius</t>
  </si>
  <si>
    <t>Agnė Plauskaitė</t>
  </si>
  <si>
    <t>4/4</t>
  </si>
  <si>
    <t>J.Kirilovienė</t>
  </si>
  <si>
    <t>Iveta Gruodytė</t>
  </si>
  <si>
    <t>2/4</t>
  </si>
  <si>
    <t>Aistė Daugėlaitė</t>
  </si>
  <si>
    <t>3/4</t>
  </si>
  <si>
    <t>Laura Malkevičiūtė</t>
  </si>
  <si>
    <t>3/3</t>
  </si>
  <si>
    <t>Svajūnė Lianzbergaitė</t>
  </si>
  <si>
    <t>1/2</t>
  </si>
  <si>
    <t>Agnė Abramavičiūtė</t>
  </si>
  <si>
    <t>2/3</t>
  </si>
  <si>
    <t>V.Rasiukevičienė</t>
  </si>
  <si>
    <t>Roberta Stučkaitė</t>
  </si>
  <si>
    <t>1/1</t>
  </si>
  <si>
    <t>Gabrielė Romanovskytė</t>
  </si>
  <si>
    <t>2/2</t>
  </si>
  <si>
    <t>G.Šerėnienė</t>
  </si>
  <si>
    <t>Nora Šliževičiūtė</t>
  </si>
  <si>
    <t>3/2</t>
  </si>
  <si>
    <t>4/3</t>
  </si>
  <si>
    <t>Karolina Sodeikaitė</t>
  </si>
  <si>
    <t>2/1</t>
  </si>
  <si>
    <t>4/2</t>
  </si>
  <si>
    <t>Inesa Bolotina</t>
  </si>
  <si>
    <t>4/1</t>
  </si>
  <si>
    <t>A.J.Stanislovaičiai, A.Dobregienė</t>
  </si>
  <si>
    <t>Kristina Jasinskaitė</t>
  </si>
  <si>
    <t>3/1</t>
  </si>
  <si>
    <t>5/3</t>
  </si>
  <si>
    <t>5/2</t>
  </si>
  <si>
    <t>Agnė Orlauskaitė</t>
  </si>
  <si>
    <t>5/1</t>
  </si>
  <si>
    <t>bėg/vt</t>
  </si>
  <si>
    <t>400m bėgimas moterims</t>
  </si>
  <si>
    <t>A.Kaušylas</t>
  </si>
  <si>
    <t>Aivaras Skrebiškis</t>
  </si>
  <si>
    <t>Vytautas Balkūnas</t>
  </si>
  <si>
    <t>A.J.Stanislovaičiai, D.Senkus</t>
  </si>
  <si>
    <t>Tadas Petraitis</t>
  </si>
  <si>
    <t>K.Šapka</t>
  </si>
  <si>
    <t>Olegas Fakejevas</t>
  </si>
  <si>
    <t>D.Skirmantienė</t>
  </si>
  <si>
    <t>Karolis Didžiulis</t>
  </si>
  <si>
    <t>Mantas Saliamonas</t>
  </si>
  <si>
    <t>K.Sabalytė</t>
  </si>
  <si>
    <t>SK Svalė</t>
  </si>
  <si>
    <t>Rimvydas Smilgys</t>
  </si>
  <si>
    <t>Z.Gleveckienė</t>
  </si>
  <si>
    <t>Simas Semčišinas</t>
  </si>
  <si>
    <t>Egidijus Švėgžda</t>
  </si>
  <si>
    <t>E.Norvilas</t>
  </si>
  <si>
    <t>NIKĖ ind.</t>
  </si>
  <si>
    <t>Martynas Juška</t>
  </si>
  <si>
    <t>Vytautas Dalikas</t>
  </si>
  <si>
    <t>Robertas Žiemelis</t>
  </si>
  <si>
    <t>Artūras Kulnis</t>
  </si>
  <si>
    <t>Žilvinas Adomavičius</t>
  </si>
  <si>
    <t>Domantas Žalga</t>
  </si>
  <si>
    <t>400m bėgimas vyrams</t>
  </si>
  <si>
    <t>Vytas Gudauskas</t>
  </si>
  <si>
    <t>J.Auga,V.Ščevinskas</t>
  </si>
  <si>
    <t>Mindaugas Auga</t>
  </si>
  <si>
    <t>A.Miliauskas, A.Šimkūnas</t>
  </si>
  <si>
    <t>Vytautas Ugianskis</t>
  </si>
  <si>
    <t>R.Kalibatas</t>
  </si>
  <si>
    <t>Paulius Luožys</t>
  </si>
  <si>
    <t>R.Kalibatas, M.Urmulevičius</t>
  </si>
  <si>
    <t>Romanas Morozka</t>
  </si>
  <si>
    <t>Rutulio stūmimas vyrams</t>
  </si>
  <si>
    <t>P.Ložys</t>
  </si>
  <si>
    <t>J.Petrovičs</t>
  </si>
  <si>
    <t xml:space="preserve">Ventspils </t>
  </si>
  <si>
    <t>Normats Pupols</t>
  </si>
  <si>
    <t>Marius Ruočka</t>
  </si>
  <si>
    <t>V.Šilinskas,J.Tribė,V.Milaknis</t>
  </si>
  <si>
    <t>Mindaugas Saulevičius</t>
  </si>
  <si>
    <t>V.Lapinskas, R.Zabulionis</t>
  </si>
  <si>
    <t xml:space="preserve">Kretinga - Klaipėda </t>
  </si>
  <si>
    <t>Robertas Petrauskas</t>
  </si>
  <si>
    <t>A.Vilčinskienė, R.Adomaitienė</t>
  </si>
  <si>
    <t>Vidas Selevičius</t>
  </si>
  <si>
    <t>K.Šapka, R.Gaidys</t>
  </si>
  <si>
    <t xml:space="preserve">Vilnius-Rokiškis </t>
  </si>
  <si>
    <t>Vaidas Antanavičius</t>
  </si>
  <si>
    <t>Justinas Rudis</t>
  </si>
  <si>
    <t>Kazimir Narvoiš</t>
  </si>
  <si>
    <t>K.Šapka, O.Živilaitė</t>
  </si>
  <si>
    <t>Mantvydas Ambraziejus</t>
  </si>
  <si>
    <t>A.Baranauskas, E.Jurgutis</t>
  </si>
  <si>
    <t>Ernestas Raudys</t>
  </si>
  <si>
    <t>K.Šapka, E.Petrokas</t>
  </si>
  <si>
    <t xml:space="preserve">Vilnius-Raseiniai </t>
  </si>
  <si>
    <t>Rimantas Mėlinis</t>
  </si>
  <si>
    <t>A.Baranauskas</t>
  </si>
  <si>
    <t>Raivydas Stanys</t>
  </si>
  <si>
    <t>Šuolis į aukštį vyrams</t>
  </si>
  <si>
    <t>R.Stanys</t>
  </si>
  <si>
    <t>93/02/23</t>
  </si>
  <si>
    <t>Edita Karlaitė</t>
  </si>
  <si>
    <t>Marta Palmaitytė</t>
  </si>
  <si>
    <t>Dorota Miskelovič</t>
  </si>
  <si>
    <t>Silvestra Malinauskaitė</t>
  </si>
  <si>
    <t>A.Tolstiks, E.Žiupkienė</t>
  </si>
  <si>
    <t>Karolina Strakovska</t>
  </si>
  <si>
    <t>Eglė Pritulskytė</t>
  </si>
  <si>
    <t>Eglė Tamošiūnaitė</t>
  </si>
  <si>
    <t>L.Milikauskaitė</t>
  </si>
  <si>
    <t>Viktorija Galican</t>
  </si>
  <si>
    <t>Inesa Rimkevičiūtė</t>
  </si>
  <si>
    <t>Agnė Kanapeckaitė</t>
  </si>
  <si>
    <t>Raimonda Meidutė</t>
  </si>
  <si>
    <t>K. Mačėnas</t>
  </si>
  <si>
    <t>Irma Mačiukaitė</t>
  </si>
  <si>
    <t>Greta Karpavičiūtė</t>
  </si>
  <si>
    <t>Silva Pesackaitė</t>
  </si>
  <si>
    <t>Edita Kavaliauskienė</t>
  </si>
  <si>
    <t>Lina Grinčikaitė</t>
  </si>
  <si>
    <t>Fin rez</t>
  </si>
  <si>
    <t>L.Grinčikaitė</t>
  </si>
  <si>
    <t>60m bėgimas moterims</t>
  </si>
  <si>
    <t>K.Šapka, I.Jefimova</t>
  </si>
  <si>
    <t>Sofija Korf</t>
  </si>
  <si>
    <t>S.Oželis</t>
  </si>
  <si>
    <t xml:space="preserve">Šilutė </t>
  </si>
  <si>
    <t>Greta Valaitytė</t>
  </si>
  <si>
    <t>Šuolis ind.</t>
  </si>
  <si>
    <t>Diana Džavachidis</t>
  </si>
  <si>
    <t>Giedrė Sarapinaitė</t>
  </si>
  <si>
    <t>taškai</t>
  </si>
  <si>
    <t>Šuolis į tolį moterims</t>
  </si>
  <si>
    <t>A.Daukšaitė</t>
  </si>
  <si>
    <t>Geriausias sezono rezultatas</t>
  </si>
  <si>
    <t>*</t>
  </si>
  <si>
    <t>Odeta Mašidlauskaitė</t>
  </si>
  <si>
    <t>1500m m10</t>
  </si>
  <si>
    <t xml:space="preserve">    </t>
  </si>
  <si>
    <t>1500m m9</t>
  </si>
  <si>
    <t>1500m m8</t>
  </si>
  <si>
    <t>1500m m7</t>
  </si>
  <si>
    <t xml:space="preserve">Alytus ind  </t>
  </si>
  <si>
    <t>Loreta Kančytė</t>
  </si>
  <si>
    <t>1500m m6</t>
  </si>
  <si>
    <t>Justina Jasutytė</t>
  </si>
  <si>
    <t>1500m m5</t>
  </si>
  <si>
    <t>M.Krakys</t>
  </si>
  <si>
    <t>Banga Balnaitė</t>
  </si>
  <si>
    <t>1500m m4</t>
  </si>
  <si>
    <t>1500m m3</t>
  </si>
  <si>
    <t>1500m m2</t>
  </si>
  <si>
    <t>1500m m1</t>
  </si>
  <si>
    <t>1500m m</t>
  </si>
  <si>
    <t>1500m bėgimas moterims</t>
  </si>
  <si>
    <t>rz</t>
  </si>
  <si>
    <t>Karolis Puskunigis</t>
  </si>
  <si>
    <t>V.Giedraitis</t>
  </si>
  <si>
    <t>Mindaugas Šumskas</t>
  </si>
  <si>
    <t>Mantas Valentinavičius</t>
  </si>
  <si>
    <t>Armandas Budreckis</t>
  </si>
  <si>
    <t>Aidas Krakauskas</t>
  </si>
  <si>
    <t>Regimantas Tarasevičius</t>
  </si>
  <si>
    <t>R.Kančys</t>
  </si>
  <si>
    <t>1500m bėgimas vyrams</t>
  </si>
  <si>
    <t>Jonas Stačiokas</t>
  </si>
  <si>
    <t>Mantas Daškevičius</t>
  </si>
  <si>
    <t>92/12/17</t>
  </si>
  <si>
    <t>Paulius Černiakovas</t>
  </si>
  <si>
    <t>92/04/14</t>
  </si>
  <si>
    <t>Ignas Kizelevičius</t>
  </si>
  <si>
    <t>Titas Lukauskas</t>
  </si>
  <si>
    <t>A.J.Stanislovaičiai, M.Pocius</t>
  </si>
  <si>
    <t>Marius Malinauskas</t>
  </si>
  <si>
    <t>Donatas Januševičius</t>
  </si>
  <si>
    <t>A.J.Stanislovaičiai, V.Giedraitis</t>
  </si>
  <si>
    <t>Paulius Ibianskas</t>
  </si>
  <si>
    <t>Gediminas Kučinskas</t>
  </si>
  <si>
    <t>Egidijus Dilys</t>
  </si>
  <si>
    <t>Cosma</t>
  </si>
  <si>
    <t>Mindaugas Baliukonis</t>
  </si>
  <si>
    <t>A.J.Stanislovaičiai, Z.Rajunčius</t>
  </si>
  <si>
    <t>Aivaras Pranckevičius</t>
  </si>
  <si>
    <t>200m bėgimas vyrams</t>
  </si>
  <si>
    <t>"Klaipėdos taurė"</t>
  </si>
  <si>
    <t>Agnė Simoneit</t>
  </si>
  <si>
    <t>Karolina Brigmanaitė</t>
  </si>
  <si>
    <t>Monika Riškutė</t>
  </si>
  <si>
    <t>200m bėgimas moterims</t>
  </si>
  <si>
    <t>"Klaipėdos taurės" varžybos</t>
  </si>
  <si>
    <t>L.Kaveckienė</t>
  </si>
  <si>
    <t>SK “Svelė”</t>
  </si>
  <si>
    <t>K.Strelcovas</t>
  </si>
  <si>
    <t>V.Datenis</t>
  </si>
  <si>
    <t>Vytautas Žalys</t>
  </si>
  <si>
    <t>Giedrius Šiškevičius</t>
  </si>
  <si>
    <t>1991-10 07</t>
  </si>
  <si>
    <t>Andrius Daugintis</t>
  </si>
  <si>
    <t>Simas Petrauskas</t>
  </si>
  <si>
    <t>60m barj (.99) bėgimas jaunuoliams</t>
  </si>
  <si>
    <t>Svajūnas Kubilius</t>
  </si>
  <si>
    <t>Šiauliai ind</t>
  </si>
  <si>
    <t>Lukas Freimonas</t>
  </si>
  <si>
    <t>Matas Galdikas</t>
  </si>
  <si>
    <t>dns</t>
  </si>
  <si>
    <t xml:space="preserve">Kaunas - Alytus </t>
  </si>
  <si>
    <t>A.Starkevičius,N.Gedgaudienė</t>
  </si>
  <si>
    <t>Vainius Mieliauskas</t>
  </si>
  <si>
    <t>Ruslanas Fakejevas</t>
  </si>
  <si>
    <t>V.Šmidtas</t>
  </si>
  <si>
    <t>Ramūnas Simanavičius</t>
  </si>
  <si>
    <t>Kostas Skrabulis</t>
  </si>
  <si>
    <t>Martas Skrabulis</t>
  </si>
  <si>
    <t>A.J.Stanislovaičiai, V.Šmitas</t>
  </si>
  <si>
    <t>Rytis Sakalauskas</t>
  </si>
  <si>
    <t>R.Sakalauskas</t>
  </si>
  <si>
    <t>60m bėgimas vyrams</t>
  </si>
  <si>
    <t>Ger. sez rez.</t>
  </si>
  <si>
    <t>6/1</t>
  </si>
  <si>
    <t>6/2</t>
  </si>
  <si>
    <t>6/3</t>
  </si>
  <si>
    <t>P.Luožys</t>
  </si>
  <si>
    <t>J.R.Beržinskai, D.Virbickas</t>
  </si>
  <si>
    <t>Marius Bagdonas</t>
  </si>
  <si>
    <t>Rytis Andrijaitis</t>
  </si>
  <si>
    <t>Benas Eidėnas</t>
  </si>
  <si>
    <t>Kv L.</t>
  </si>
  <si>
    <t>Kristina Majauskaitė</t>
  </si>
  <si>
    <t>Artūras Janauskas</t>
  </si>
  <si>
    <t>Beržyno Žiogelis</t>
  </si>
  <si>
    <t>A.Skujytė</t>
  </si>
  <si>
    <t>Švieso kariai</t>
  </si>
  <si>
    <t>Artūras Jasiūnas</t>
  </si>
  <si>
    <t>A.Sausaitis, A.Naruševičius</t>
  </si>
  <si>
    <t>Klaipėda, lengvosios atletikos maniežas</t>
  </si>
  <si>
    <t>5-kovė moterims</t>
  </si>
  <si>
    <t>60m bb</t>
  </si>
  <si>
    <t>Aukštis</t>
  </si>
  <si>
    <t>Rut</t>
  </si>
  <si>
    <t>Tolis</t>
  </si>
  <si>
    <t>800 m</t>
  </si>
  <si>
    <t>Nr.</t>
  </si>
  <si>
    <t>Gim data</t>
  </si>
  <si>
    <t>Viso tšk</t>
  </si>
  <si>
    <t>Tšk kom</t>
  </si>
  <si>
    <t>Sandra Raizgytė</t>
  </si>
  <si>
    <t>Jana Nosova</t>
  </si>
  <si>
    <t>Sigita Lasavičiūtė</t>
  </si>
  <si>
    <t>Rūta Moliejūtė</t>
  </si>
  <si>
    <t>Šarūnė Siautėlaitė</t>
  </si>
  <si>
    <t>I</t>
  </si>
  <si>
    <t>Aistė Levickaitė</t>
  </si>
  <si>
    <t>J.Baikštienė, T.Skalikas</t>
  </si>
  <si>
    <t>Alina Grigaravičiūtė</t>
  </si>
  <si>
    <t>Viltė Beržinskaitė</t>
  </si>
  <si>
    <t>II</t>
  </si>
  <si>
    <t>Toma Alšauskaitė</t>
  </si>
  <si>
    <t>Vaida Šleinytė</t>
  </si>
  <si>
    <t>Karolina Balčiūtė</t>
  </si>
  <si>
    <t>III</t>
  </si>
  <si>
    <t>88/01/05</t>
  </si>
  <si>
    <t>DNF</t>
  </si>
  <si>
    <t>Monika Baliutavičiūtė</t>
  </si>
  <si>
    <t>Ieva Radavičiūtė</t>
  </si>
  <si>
    <t>Šiaulių raj.</t>
  </si>
  <si>
    <t>Deimantė Gedgaudaitė</t>
  </si>
  <si>
    <t>Karolina Girdžiūtė</t>
  </si>
  <si>
    <t>A.Pleskys, A.Šlepavičius</t>
  </si>
  <si>
    <t>2010 m. vasario 19-20 d.d.</t>
  </si>
  <si>
    <t>7-kovė jaunimui</t>
  </si>
  <si>
    <t>60 m</t>
  </si>
  <si>
    <t>Rutulys</t>
  </si>
  <si>
    <t>60 m b.b.</t>
  </si>
  <si>
    <t>Kartis</t>
  </si>
  <si>
    <t>1000 m</t>
  </si>
  <si>
    <t>Martynas Duoblys</t>
  </si>
  <si>
    <t>Edvinas Godvišas</t>
  </si>
  <si>
    <t>A.Starkevičius,V.Streckis</t>
  </si>
  <si>
    <t>Nerijus Rimkevičius</t>
  </si>
  <si>
    <t>Šiauliai-Elektrėnai</t>
  </si>
  <si>
    <t>J.Baikštienė, T.Skalikas, R.Voronkova</t>
  </si>
  <si>
    <t>Arnoldas Stanelis</t>
  </si>
  <si>
    <t>Lukas Šiuša</t>
  </si>
  <si>
    <t>Šarūnas Kiršinas</t>
  </si>
  <si>
    <t>Paulius Nikonovičius</t>
  </si>
  <si>
    <t>Vilnius-Elektrėnai</t>
  </si>
  <si>
    <t>A.Izergin, R.Voronkova</t>
  </si>
  <si>
    <t>7-kovė vyrams</t>
  </si>
  <si>
    <t>Evaldas Reinotas</t>
  </si>
  <si>
    <t>Benas Kentra</t>
  </si>
  <si>
    <t>A.Miliauskas, E.Ivanauskas</t>
  </si>
  <si>
    <t>Egidijus Zaniauskas</t>
  </si>
  <si>
    <t>J.Martinkus, V.Zaniauskas</t>
  </si>
  <si>
    <t>Donatas Norkus</t>
  </si>
  <si>
    <t>A.Gavėnas, V.Žiedienė, J.Spudis</t>
  </si>
  <si>
    <t>Darius Lunskis</t>
  </si>
  <si>
    <t>Viktoras Vaitkevičius</t>
  </si>
  <si>
    <t xml:space="preserve">III </t>
  </si>
  <si>
    <t>Vykintas Dolobauskas</t>
  </si>
  <si>
    <t>Reakc.l.</t>
  </si>
  <si>
    <t>bk</t>
  </si>
  <si>
    <t>Deimantas Špučys</t>
  </si>
  <si>
    <t>Š.Banevičius</t>
  </si>
  <si>
    <t>8,50</t>
  </si>
  <si>
    <t>8,60</t>
  </si>
  <si>
    <t>8,80</t>
  </si>
</sst>
</file>

<file path=xl/styles.xml><?xml version="1.0" encoding="utf-8"?>
<styleSheet xmlns="http://schemas.openxmlformats.org/spreadsheetml/2006/main">
  <numFmts count="3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:ss.00"/>
    <numFmt numFmtId="173" formatCode="0.000"/>
    <numFmt numFmtId="174" formatCode="yyyy\-mm\-dd;@"/>
    <numFmt numFmtId="175" formatCode="[$-FC27]yyyy\ &quot;m.&quot;\ mmmm\ d\ &quot;d.&quot;;@"/>
    <numFmt numFmtId="176" formatCode="[m]:ss.00"/>
    <numFmt numFmtId="177" formatCode="hh:mm;@"/>
    <numFmt numFmtId="178" formatCode="yyyy\-mm\-dd"/>
    <numFmt numFmtId="179" formatCode="mm:ss.00"/>
    <numFmt numFmtId="180" formatCode="mmm\-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ss.00"/>
    <numFmt numFmtId="186" formatCode="m\.ss.00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i/>
      <sz val="10"/>
      <name val="Times New Roman"/>
      <family val="1"/>
    </font>
    <font>
      <b/>
      <sz val="16"/>
      <name val="Times New Roman"/>
      <family val="1"/>
    </font>
    <font>
      <sz val="10"/>
      <color indexed="8"/>
      <name val="Arial"/>
      <family val="2"/>
    </font>
    <font>
      <sz val="14"/>
      <name val="Calibri"/>
      <family val="2"/>
    </font>
    <font>
      <sz val="11"/>
      <name val="Calibri"/>
      <family val="2"/>
    </font>
    <font>
      <sz val="12"/>
      <name val="Calibri"/>
      <family val="2"/>
    </font>
    <font>
      <u val="single"/>
      <sz val="11"/>
      <name val="Calibri"/>
      <family val="2"/>
    </font>
    <font>
      <b/>
      <sz val="13"/>
      <name val="Times New Roman"/>
      <family val="1"/>
    </font>
    <font>
      <i/>
      <sz val="10"/>
      <name val="Arial"/>
      <family val="2"/>
    </font>
    <font>
      <sz val="10"/>
      <name val="Calibri"/>
      <family val="2"/>
    </font>
    <font>
      <sz val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u val="single"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Arial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0"/>
      <name val="Arial Unicode MS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u val="single"/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4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b/>
      <sz val="8"/>
      <name val="Garamond"/>
      <family val="1"/>
    </font>
    <font>
      <b/>
      <sz val="9"/>
      <name val="Garamond"/>
      <family val="1"/>
    </font>
    <font>
      <sz val="6"/>
      <name val="Garamond"/>
      <family val="1"/>
    </font>
    <font>
      <b/>
      <i/>
      <u val="single"/>
      <sz val="11"/>
      <name val="Garamond"/>
      <family val="1"/>
    </font>
    <font>
      <u val="single"/>
      <sz val="10"/>
      <name val="Garamond"/>
      <family val="1"/>
    </font>
    <font>
      <u val="single"/>
      <sz val="11"/>
      <name val="Garamond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58" fillId="3" borderId="0" applyNumberFormat="0" applyBorder="0" applyAlignment="0" applyProtection="0"/>
    <xf numFmtId="0" fontId="59" fillId="20" borderId="1" applyNumberFormat="0" applyAlignment="0" applyProtection="0"/>
    <xf numFmtId="0" fontId="60" fillId="21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4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7" borderId="1" applyNumberFormat="0" applyAlignment="0" applyProtection="0"/>
    <xf numFmtId="0" fontId="67" fillId="0" borderId="6" applyNumberFormat="0" applyFill="0" applyAlignment="0" applyProtection="0"/>
    <xf numFmtId="0" fontId="68" fillId="22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23" borderId="7" applyNumberFormat="0" applyFont="0" applyAlignment="0" applyProtection="0"/>
    <xf numFmtId="0" fontId="69" fillId="20" borderId="8" applyNumberFormat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9" fontId="1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9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172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72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173" fontId="3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 vertical="center"/>
    </xf>
    <xf numFmtId="172" fontId="8" fillId="0" borderId="1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/>
    </xf>
    <xf numFmtId="172" fontId="10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20" fontId="9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14" fontId="3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72" fontId="0" fillId="0" borderId="0" xfId="0" applyNumberFormat="1" applyFill="1" applyAlignment="1">
      <alignment horizontal="center"/>
    </xf>
    <xf numFmtId="174" fontId="0" fillId="0" borderId="0" xfId="0" applyNumberFormat="1" applyFill="1" applyAlignment="1">
      <alignment horizontal="center"/>
    </xf>
    <xf numFmtId="0" fontId="1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14" fontId="12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172" fontId="3" fillId="0" borderId="0" xfId="0" applyNumberFormat="1" applyFont="1" applyFill="1" applyAlignment="1">
      <alignment/>
    </xf>
    <xf numFmtId="0" fontId="16" fillId="0" borderId="0" xfId="55" applyNumberFormat="1" applyFont="1" applyFill="1" applyBorder="1" applyAlignment="1" applyProtection="1">
      <alignment horizontal="left"/>
      <protection/>
    </xf>
    <xf numFmtId="0" fontId="17" fillId="0" borderId="0" xfId="55" applyNumberFormat="1" applyFont="1" applyFill="1" applyBorder="1" applyAlignment="1" applyProtection="1">
      <alignment horizontal="center"/>
      <protection/>
    </xf>
    <xf numFmtId="0" fontId="17" fillId="0" borderId="0" xfId="55" applyNumberFormat="1" applyFont="1" applyFill="1" applyBorder="1" applyAlignment="1" applyProtection="1">
      <alignment horizontal="left"/>
      <protection/>
    </xf>
    <xf numFmtId="174" fontId="17" fillId="0" borderId="0" xfId="55" applyNumberFormat="1" applyFont="1" applyFill="1" applyBorder="1" applyAlignment="1" applyProtection="1">
      <alignment horizontal="center"/>
      <protection/>
    </xf>
    <xf numFmtId="172" fontId="17" fillId="0" borderId="0" xfId="55" applyNumberFormat="1" applyFont="1" applyFill="1" applyBorder="1" applyAlignment="1" applyProtection="1">
      <alignment horizontal="center"/>
      <protection/>
    </xf>
    <xf numFmtId="1" fontId="17" fillId="0" borderId="0" xfId="55" applyNumberFormat="1" applyFont="1" applyFill="1" applyBorder="1" applyAlignment="1" applyProtection="1">
      <alignment horizontal="center"/>
      <protection/>
    </xf>
    <xf numFmtId="0" fontId="17" fillId="0" borderId="0" xfId="55" applyNumberFormat="1" applyFont="1" applyFill="1" applyBorder="1" applyAlignment="1" applyProtection="1">
      <alignment shrinkToFit="1"/>
      <protection/>
    </xf>
    <xf numFmtId="0" fontId="17" fillId="0" borderId="0" xfId="55" applyNumberFormat="1" applyFont="1" applyFill="1" applyBorder="1" applyAlignment="1" applyProtection="1">
      <alignment/>
      <protection/>
    </xf>
    <xf numFmtId="14" fontId="18" fillId="0" borderId="0" xfId="55" applyNumberFormat="1" applyFont="1" applyFill="1" applyBorder="1" applyAlignment="1" applyProtection="1">
      <alignment horizontal="left"/>
      <protection/>
    </xf>
    <xf numFmtId="14" fontId="18" fillId="0" borderId="0" xfId="55" applyNumberFormat="1" applyFont="1" applyFill="1" applyBorder="1" applyAlignment="1" applyProtection="1">
      <alignment/>
      <protection/>
    </xf>
    <xf numFmtId="0" fontId="18" fillId="0" borderId="0" xfId="55" applyNumberFormat="1" applyFont="1" applyFill="1" applyBorder="1" applyAlignment="1" applyProtection="1">
      <alignment horizontal="left"/>
      <protection/>
    </xf>
    <xf numFmtId="175" fontId="17" fillId="0" borderId="0" xfId="55" applyNumberFormat="1" applyFont="1" applyFill="1" applyBorder="1" applyAlignment="1" applyProtection="1">
      <alignment horizontal="left"/>
      <protection/>
    </xf>
    <xf numFmtId="0" fontId="17" fillId="0" borderId="0" xfId="55" applyNumberFormat="1" applyFont="1" applyFill="1" applyBorder="1" applyAlignment="1" applyProtection="1">
      <alignment horizontal="right"/>
      <protection/>
    </xf>
    <xf numFmtId="176" fontId="17" fillId="0" borderId="0" xfId="55" applyNumberFormat="1" applyFont="1" applyFill="1" applyBorder="1" applyAlignment="1" applyProtection="1">
      <alignment horizontal="center"/>
      <protection/>
    </xf>
    <xf numFmtId="177" fontId="17" fillId="0" borderId="0" xfId="55" applyNumberFormat="1" applyFont="1" applyFill="1" applyBorder="1" applyAlignment="1" applyProtection="1">
      <alignment horizontal="center"/>
      <protection/>
    </xf>
    <xf numFmtId="174" fontId="17" fillId="0" borderId="0" xfId="55" applyNumberFormat="1" applyFont="1" applyFill="1" applyBorder="1" applyAlignment="1" applyProtection="1">
      <alignment horizontal="right"/>
      <protection/>
    </xf>
    <xf numFmtId="0" fontId="17" fillId="0" borderId="13" xfId="55" applyNumberFormat="1" applyFont="1" applyFill="1" applyBorder="1" applyAlignment="1" applyProtection="1">
      <alignment horizontal="center"/>
      <protection/>
    </xf>
    <xf numFmtId="0" fontId="17" fillId="0" borderId="13" xfId="55" applyNumberFormat="1" applyFont="1" applyFill="1" applyBorder="1" applyAlignment="1" applyProtection="1">
      <alignment shrinkToFit="1"/>
      <protection/>
    </xf>
    <xf numFmtId="174" fontId="17" fillId="0" borderId="13" xfId="55" applyNumberFormat="1" applyFont="1" applyFill="1" applyBorder="1" applyAlignment="1" applyProtection="1">
      <alignment horizontal="center"/>
      <protection/>
    </xf>
    <xf numFmtId="0" fontId="17" fillId="0" borderId="13" xfId="55" applyNumberFormat="1" applyFont="1" applyFill="1" applyBorder="1" applyAlignment="1" applyProtection="1">
      <alignment horizontal="left"/>
      <protection/>
    </xf>
    <xf numFmtId="172" fontId="17" fillId="0" borderId="13" xfId="55" applyNumberFormat="1" applyFont="1" applyFill="1" applyBorder="1" applyAlignment="1" applyProtection="1">
      <alignment horizontal="center"/>
      <protection/>
    </xf>
    <xf numFmtId="1" fontId="17" fillId="0" borderId="13" xfId="55" applyNumberFormat="1" applyFont="1" applyFill="1" applyBorder="1" applyAlignment="1" applyProtection="1">
      <alignment horizontal="center"/>
      <protection/>
    </xf>
    <xf numFmtId="0" fontId="17" fillId="0" borderId="0" xfId="55" applyNumberFormat="1" applyFont="1" applyFill="1" applyBorder="1" applyAlignment="1" applyProtection="1">
      <alignment horizontal="left" shrinkToFit="1"/>
      <protection/>
    </xf>
    <xf numFmtId="0" fontId="17" fillId="0" borderId="0" xfId="56" applyNumberFormat="1" applyFont="1" applyFill="1" applyBorder="1" applyAlignment="1" applyProtection="1">
      <alignment/>
      <protection/>
    </xf>
    <xf numFmtId="0" fontId="17" fillId="0" borderId="0" xfId="56" applyNumberFormat="1" applyFont="1" applyFill="1" applyBorder="1" applyAlignment="1" applyProtection="1">
      <alignment horizontal="center"/>
      <protection/>
    </xf>
    <xf numFmtId="0" fontId="19" fillId="0" borderId="0" xfId="56" applyNumberFormat="1" applyFont="1" applyFill="1" applyBorder="1" applyAlignment="1" applyProtection="1">
      <alignment/>
      <protection/>
    </xf>
    <xf numFmtId="0" fontId="17" fillId="0" borderId="0" xfId="56" applyNumberFormat="1" applyFont="1" applyFill="1" applyBorder="1" applyAlignment="1" applyProtection="1">
      <alignment horizontal="left"/>
      <protection/>
    </xf>
    <xf numFmtId="2" fontId="17" fillId="0" borderId="0" xfId="56" applyNumberFormat="1" applyFont="1" applyFill="1" applyBorder="1" applyAlignment="1" applyProtection="1">
      <alignment horizontal="right"/>
      <protection/>
    </xf>
    <xf numFmtId="2" fontId="17" fillId="0" borderId="0" xfId="56" applyNumberFormat="1" applyFont="1" applyFill="1" applyBorder="1" applyAlignment="1" applyProtection="1">
      <alignment horizontal="center"/>
      <protection/>
    </xf>
    <xf numFmtId="2" fontId="19" fillId="0" borderId="0" xfId="56" applyNumberFormat="1" applyFont="1" applyFill="1" applyBorder="1" applyAlignment="1" applyProtection="1">
      <alignment horizontal="center"/>
      <protection/>
    </xf>
    <xf numFmtId="0" fontId="17" fillId="0" borderId="0" xfId="56" applyNumberFormat="1" applyFont="1" applyFill="1" applyBorder="1" applyAlignment="1" applyProtection="1">
      <alignment horizontal="right"/>
      <protection/>
    </xf>
    <xf numFmtId="174" fontId="17" fillId="0" borderId="0" xfId="56" applyNumberFormat="1" applyFont="1" applyFill="1" applyBorder="1" applyAlignment="1" applyProtection="1">
      <alignment horizontal="center"/>
      <protection/>
    </xf>
    <xf numFmtId="1" fontId="17" fillId="0" borderId="0" xfId="56" applyNumberFormat="1" applyFont="1" applyFill="1" applyBorder="1" applyAlignment="1" applyProtection="1">
      <alignment horizontal="center"/>
      <protection/>
    </xf>
    <xf numFmtId="0" fontId="17" fillId="0" borderId="14" xfId="56" applyNumberFormat="1" applyFont="1" applyFill="1" applyBorder="1" applyAlignment="1" applyProtection="1">
      <alignment/>
      <protection/>
    </xf>
    <xf numFmtId="0" fontId="17" fillId="0" borderId="14" xfId="56" applyNumberFormat="1" applyFont="1" applyFill="1" applyBorder="1" applyAlignment="1" applyProtection="1">
      <alignment horizontal="center"/>
      <protection/>
    </xf>
    <xf numFmtId="0" fontId="17" fillId="0" borderId="14" xfId="56" applyNumberFormat="1" applyFont="1" applyFill="1" applyBorder="1" applyAlignment="1" applyProtection="1">
      <alignment horizontal="left"/>
      <protection/>
    </xf>
    <xf numFmtId="0" fontId="17" fillId="0" borderId="14" xfId="56" applyNumberFormat="1" applyFont="1" applyFill="1" applyBorder="1" applyAlignment="1" applyProtection="1">
      <alignment horizontal="right"/>
      <protection/>
    </xf>
    <xf numFmtId="174" fontId="17" fillId="0" borderId="14" xfId="56" applyNumberFormat="1" applyFont="1" applyFill="1" applyBorder="1" applyAlignment="1" applyProtection="1">
      <alignment horizontal="center"/>
      <protection/>
    </xf>
    <xf numFmtId="177" fontId="17" fillId="0" borderId="0" xfId="56" applyNumberFormat="1" applyFont="1" applyFill="1" applyBorder="1" applyAlignment="1" applyProtection="1">
      <alignment horizontal="left"/>
      <protection/>
    </xf>
    <xf numFmtId="0" fontId="16" fillId="0" borderId="0" xfId="56" applyNumberFormat="1" applyFont="1" applyFill="1" applyBorder="1" applyAlignment="1" applyProtection="1">
      <alignment horizontal="left"/>
      <protection/>
    </xf>
    <xf numFmtId="175" fontId="17" fillId="0" borderId="0" xfId="56" applyNumberFormat="1" applyFont="1" applyFill="1" applyBorder="1" applyAlignment="1" applyProtection="1">
      <alignment horizontal="left"/>
      <protection/>
    </xf>
    <xf numFmtId="0" fontId="18" fillId="0" borderId="0" xfId="56" applyNumberFormat="1" applyFont="1" applyFill="1" applyBorder="1" applyAlignment="1" applyProtection="1">
      <alignment horizontal="left"/>
      <protection/>
    </xf>
    <xf numFmtId="14" fontId="18" fillId="0" borderId="0" xfId="56" applyNumberFormat="1" applyFont="1" applyFill="1" applyBorder="1" applyAlignment="1" applyProtection="1">
      <alignment horizontal="left"/>
      <protection/>
    </xf>
    <xf numFmtId="0" fontId="17" fillId="0" borderId="13" xfId="56" applyNumberFormat="1" applyFont="1" applyFill="1" applyBorder="1" applyAlignment="1" applyProtection="1">
      <alignment horizontal="left"/>
      <protection/>
    </xf>
    <xf numFmtId="0" fontId="17" fillId="0" borderId="13" xfId="56" applyNumberFormat="1" applyFont="1" applyFill="1" applyBorder="1" applyAlignment="1" applyProtection="1">
      <alignment horizontal="center"/>
      <protection/>
    </xf>
    <xf numFmtId="0" fontId="17" fillId="0" borderId="15" xfId="56" applyNumberFormat="1" applyFont="1" applyFill="1" applyBorder="1" applyAlignment="1" applyProtection="1">
      <alignment horizontal="center"/>
      <protection/>
    </xf>
    <xf numFmtId="0" fontId="17" fillId="0" borderId="16" xfId="56" applyNumberFormat="1" applyFont="1" applyFill="1" applyBorder="1" applyAlignment="1" applyProtection="1">
      <alignment horizontal="left"/>
      <protection/>
    </xf>
    <xf numFmtId="0" fontId="17" fillId="0" borderId="13" xfId="56" applyNumberFormat="1" applyFont="1" applyFill="1" applyBorder="1" applyAlignment="1" applyProtection="1">
      <alignment horizontal="right"/>
      <protection/>
    </xf>
    <xf numFmtId="174" fontId="17" fillId="0" borderId="13" xfId="56" applyNumberFormat="1" applyFont="1" applyFill="1" applyBorder="1" applyAlignment="1" applyProtection="1">
      <alignment horizontal="center"/>
      <protection/>
    </xf>
    <xf numFmtId="0" fontId="17" fillId="0" borderId="17" xfId="56" applyNumberFormat="1" applyFont="1" applyFill="1" applyBorder="1" applyAlignment="1" applyProtection="1">
      <alignment horizontal="right"/>
      <protection/>
    </xf>
    <xf numFmtId="0" fontId="16" fillId="0" borderId="0" xfId="56" applyNumberFormat="1" applyFont="1" applyFill="1" applyBorder="1" applyAlignment="1" applyProtection="1">
      <alignment/>
      <protection/>
    </xf>
    <xf numFmtId="0" fontId="10" fillId="0" borderId="0" xfId="58" applyFont="1">
      <alignment/>
      <protection/>
    </xf>
    <xf numFmtId="0" fontId="21" fillId="0" borderId="0" xfId="58" applyFont="1" applyAlignment="1">
      <alignment horizontal="right"/>
      <protection/>
    </xf>
    <xf numFmtId="0" fontId="0" fillId="0" borderId="0" xfId="58">
      <alignment/>
      <protection/>
    </xf>
    <xf numFmtId="0" fontId="3" fillId="0" borderId="0" xfId="58" applyFont="1">
      <alignment/>
      <protection/>
    </xf>
    <xf numFmtId="49" fontId="3" fillId="0" borderId="0" xfId="58" applyNumberFormat="1" applyFont="1">
      <alignment/>
      <protection/>
    </xf>
    <xf numFmtId="0" fontId="7" fillId="0" borderId="0" xfId="58" applyFont="1">
      <alignment/>
      <protection/>
    </xf>
    <xf numFmtId="0" fontId="3" fillId="0" borderId="0" xfId="58" applyFont="1" applyAlignment="1">
      <alignment horizontal="left"/>
      <protection/>
    </xf>
    <xf numFmtId="1" fontId="3" fillId="0" borderId="0" xfId="58" applyNumberFormat="1" applyFont="1" applyAlignment="1">
      <alignment horizontal="left"/>
      <protection/>
    </xf>
    <xf numFmtId="0" fontId="3" fillId="0" borderId="0" xfId="58" applyFont="1" applyAlignment="1">
      <alignment horizontal="center"/>
      <protection/>
    </xf>
    <xf numFmtId="49" fontId="3" fillId="0" borderId="0" xfId="58" applyNumberFormat="1" applyFont="1" applyAlignment="1">
      <alignment horizontal="center"/>
      <protection/>
    </xf>
    <xf numFmtId="1" fontId="3" fillId="0" borderId="0" xfId="58" applyNumberFormat="1" applyFont="1" applyAlignment="1">
      <alignment horizontal="left"/>
      <protection/>
    </xf>
    <xf numFmtId="1" fontId="3" fillId="0" borderId="0" xfId="58" applyNumberFormat="1" applyFont="1">
      <alignment/>
      <protection/>
    </xf>
    <xf numFmtId="1" fontId="0" fillId="0" borderId="0" xfId="58" applyNumberFormat="1">
      <alignment/>
      <protection/>
    </xf>
    <xf numFmtId="0" fontId="3" fillId="0" borderId="0" xfId="58" applyFont="1" applyAlignment="1">
      <alignment horizontal="right"/>
      <protection/>
    </xf>
    <xf numFmtId="0" fontId="5" fillId="0" borderId="0" xfId="58" applyFont="1" applyAlignment="1">
      <alignment horizontal="right"/>
      <protection/>
    </xf>
    <xf numFmtId="0" fontId="17" fillId="0" borderId="0" xfId="56" applyNumberFormat="1" applyFont="1" applyFill="1" applyBorder="1" applyAlignment="1" applyProtection="1">
      <alignment shrinkToFit="1"/>
      <protection/>
    </xf>
    <xf numFmtId="176" fontId="17" fillId="0" borderId="0" xfId="56" applyNumberFormat="1" applyFont="1" applyFill="1" applyBorder="1" applyAlignment="1" applyProtection="1">
      <alignment/>
      <protection/>
    </xf>
    <xf numFmtId="0" fontId="17" fillId="0" borderId="0" xfId="56" applyNumberFormat="1" applyFont="1" applyFill="1" applyBorder="1" applyAlignment="1" applyProtection="1">
      <alignment horizontal="left" shrinkToFit="1"/>
      <protection/>
    </xf>
    <xf numFmtId="176" fontId="17" fillId="0" borderId="0" xfId="56" applyNumberFormat="1" applyFont="1" applyFill="1" applyBorder="1" applyAlignment="1" applyProtection="1">
      <alignment horizontal="center"/>
      <protection/>
    </xf>
    <xf numFmtId="0" fontId="17" fillId="0" borderId="13" xfId="56" applyNumberFormat="1" applyFont="1" applyFill="1" applyBorder="1" applyAlignment="1" applyProtection="1">
      <alignment shrinkToFit="1"/>
      <protection/>
    </xf>
    <xf numFmtId="176" fontId="17" fillId="0" borderId="13" xfId="56" applyNumberFormat="1" applyFont="1" applyFill="1" applyBorder="1" applyAlignment="1" applyProtection="1">
      <alignment horizontal="center"/>
      <protection/>
    </xf>
    <xf numFmtId="177" fontId="17" fillId="0" borderId="0" xfId="56" applyNumberFormat="1" applyFont="1" applyFill="1" applyBorder="1" applyAlignment="1" applyProtection="1">
      <alignment horizontal="center"/>
      <protection/>
    </xf>
    <xf numFmtId="172" fontId="17" fillId="0" borderId="0" xfId="56" applyNumberFormat="1" applyFont="1" applyFill="1" applyBorder="1" applyAlignment="1" applyProtection="1">
      <alignment horizontal="center"/>
      <protection/>
    </xf>
    <xf numFmtId="14" fontId="18" fillId="0" borderId="0" xfId="56" applyNumberFormat="1" applyFont="1" applyFill="1" applyBorder="1" applyAlignment="1" applyProtection="1">
      <alignment/>
      <protection/>
    </xf>
    <xf numFmtId="14" fontId="17" fillId="0" borderId="0" xfId="56" applyNumberFormat="1" applyFont="1" applyFill="1" applyBorder="1" applyAlignment="1" applyProtection="1">
      <alignment horizontal="center"/>
      <protection/>
    </xf>
    <xf numFmtId="14" fontId="17" fillId="0" borderId="0" xfId="56" applyNumberFormat="1" applyFont="1" applyFill="1" applyBorder="1" applyAlignment="1" applyProtection="1">
      <alignment horizontal="left"/>
      <protection/>
    </xf>
    <xf numFmtId="0" fontId="17" fillId="0" borderId="13" xfId="56" applyNumberFormat="1" applyFont="1" applyFill="1" applyBorder="1" applyAlignment="1" applyProtection="1">
      <alignment/>
      <protection/>
    </xf>
    <xf numFmtId="0" fontId="17" fillId="0" borderId="0" xfId="63" applyNumberFormat="1" applyFont="1" applyFill="1" applyBorder="1" applyAlignment="1" applyProtection="1">
      <alignment/>
      <protection/>
    </xf>
    <xf numFmtId="2" fontId="17" fillId="0" borderId="0" xfId="63" applyNumberFormat="1" applyFont="1" applyFill="1" applyBorder="1" applyAlignment="1" applyProtection="1">
      <alignment horizontal="center"/>
      <protection/>
    </xf>
    <xf numFmtId="0" fontId="17" fillId="0" borderId="0" xfId="63" applyNumberFormat="1" applyFont="1" applyFill="1" applyBorder="1" applyAlignment="1" applyProtection="1">
      <alignment horizontal="left"/>
      <protection/>
    </xf>
    <xf numFmtId="0" fontId="17" fillId="0" borderId="0" xfId="63" applyNumberFormat="1" applyFont="1" applyFill="1" applyBorder="1" applyAlignment="1" applyProtection="1">
      <alignment horizontal="right"/>
      <protection/>
    </xf>
    <xf numFmtId="0" fontId="16" fillId="0" borderId="0" xfId="63" applyNumberFormat="1" applyFont="1" applyFill="1" applyBorder="1" applyAlignment="1" applyProtection="1">
      <alignment horizontal="left"/>
      <protection/>
    </xf>
    <xf numFmtId="0" fontId="17" fillId="0" borderId="0" xfId="63" applyNumberFormat="1" applyFont="1" applyFill="1" applyBorder="1" applyAlignment="1" applyProtection="1">
      <alignment horizontal="center"/>
      <protection/>
    </xf>
    <xf numFmtId="0" fontId="18" fillId="0" borderId="0" xfId="63" applyNumberFormat="1" applyFont="1" applyFill="1" applyBorder="1" applyAlignment="1" applyProtection="1">
      <alignment horizontal="left"/>
      <protection/>
    </xf>
    <xf numFmtId="0" fontId="17" fillId="0" borderId="0" xfId="56" applyNumberFormat="1" applyFont="1" applyFill="1" applyBorder="1" applyAlignment="1" applyProtection="1">
      <alignment horizontal="center" shrinkToFit="1"/>
      <protection/>
    </xf>
    <xf numFmtId="0" fontId="17" fillId="0" borderId="0" xfId="62" applyNumberFormat="1" applyFont="1" applyFill="1" applyBorder="1" applyAlignment="1" applyProtection="1">
      <alignment/>
      <protection/>
    </xf>
    <xf numFmtId="172" fontId="17" fillId="0" borderId="0" xfId="56" applyNumberFormat="1" applyFont="1" applyFill="1" applyBorder="1" applyAlignment="1" applyProtection="1">
      <alignment horizontal="left"/>
      <protection/>
    </xf>
    <xf numFmtId="0" fontId="15" fillId="0" borderId="0" xfId="56">
      <alignment/>
      <protection/>
    </xf>
    <xf numFmtId="1" fontId="17" fillId="0" borderId="13" xfId="56" applyNumberFormat="1" applyFont="1" applyFill="1" applyBorder="1" applyAlignment="1" applyProtection="1">
      <alignment horizontal="center"/>
      <protection/>
    </xf>
    <xf numFmtId="172" fontId="17" fillId="0" borderId="13" xfId="56" applyNumberFormat="1" applyFont="1" applyFill="1" applyBorder="1" applyAlignment="1" applyProtection="1">
      <alignment horizontal="center"/>
      <protection/>
    </xf>
    <xf numFmtId="177" fontId="17" fillId="0" borderId="0" xfId="56" applyNumberFormat="1" applyFont="1" applyFill="1" applyBorder="1" applyAlignment="1" applyProtection="1">
      <alignment horizontal="center" shrinkToFit="1"/>
      <protection/>
    </xf>
    <xf numFmtId="0" fontId="0" fillId="0" borderId="0" xfId="56" applyFont="1" applyFill="1">
      <alignment/>
      <protection/>
    </xf>
    <xf numFmtId="0" fontId="23" fillId="0" borderId="0" xfId="56" applyNumberFormat="1" applyFont="1" applyFill="1" applyBorder="1" applyAlignment="1" applyProtection="1">
      <alignment horizontal="left"/>
      <protection/>
    </xf>
    <xf numFmtId="174" fontId="23" fillId="0" borderId="0" xfId="56" applyNumberFormat="1" applyFont="1" applyFill="1" applyBorder="1" applyAlignment="1" applyProtection="1">
      <alignment horizontal="center"/>
      <protection/>
    </xf>
    <xf numFmtId="2" fontId="17" fillId="0" borderId="13" xfId="56" applyNumberFormat="1" applyFont="1" applyFill="1" applyBorder="1" applyAlignment="1" applyProtection="1">
      <alignment horizontal="left"/>
      <protection/>
    </xf>
    <xf numFmtId="0" fontId="23" fillId="0" borderId="0" xfId="56" applyNumberFormat="1" applyFont="1" applyFill="1" applyBorder="1" applyAlignment="1" applyProtection="1">
      <alignment horizontal="center"/>
      <protection/>
    </xf>
    <xf numFmtId="0" fontId="22" fillId="0" borderId="0" xfId="56" applyNumberFormat="1" applyFont="1" applyFill="1" applyBorder="1" applyAlignment="1" applyProtection="1">
      <alignment horizontal="right"/>
      <protection/>
    </xf>
    <xf numFmtId="2" fontId="0" fillId="0" borderId="0" xfId="0" applyNumberFormat="1" applyFill="1" applyAlignment="1">
      <alignment/>
    </xf>
    <xf numFmtId="0" fontId="24" fillId="0" borderId="0" xfId="0" applyFont="1" applyFill="1" applyBorder="1" applyAlignment="1">
      <alignment/>
    </xf>
    <xf numFmtId="2" fontId="25" fillId="0" borderId="18" xfId="0" applyNumberFormat="1" applyFont="1" applyFill="1" applyBorder="1" applyAlignment="1">
      <alignment horizontal="center"/>
    </xf>
    <xf numFmtId="2" fontId="5" fillId="0" borderId="19" xfId="0" applyNumberFormat="1" applyFont="1" applyFill="1" applyBorder="1" applyAlignment="1">
      <alignment horizontal="center"/>
    </xf>
    <xf numFmtId="2" fontId="24" fillId="0" borderId="18" xfId="0" applyNumberFormat="1" applyFont="1" applyFill="1" applyBorder="1" applyAlignment="1">
      <alignment horizontal="center"/>
    </xf>
    <xf numFmtId="2" fontId="24" fillId="0" borderId="20" xfId="0" applyNumberFormat="1" applyFont="1" applyFill="1" applyBorder="1" applyAlignment="1">
      <alignment horizontal="center"/>
    </xf>
    <xf numFmtId="2" fontId="24" fillId="0" borderId="10" xfId="0" applyNumberFormat="1" applyFont="1" applyFill="1" applyBorder="1" applyAlignment="1">
      <alignment horizontal="center"/>
    </xf>
    <xf numFmtId="2" fontId="24" fillId="0" borderId="21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2" fontId="5" fillId="0" borderId="22" xfId="0" applyNumberFormat="1" applyFont="1" applyFill="1" applyBorder="1" applyAlignment="1">
      <alignment horizontal="center"/>
    </xf>
    <xf numFmtId="2" fontId="24" fillId="0" borderId="23" xfId="0" applyNumberFormat="1" applyFont="1" applyFill="1" applyBorder="1" applyAlignment="1">
      <alignment horizontal="center"/>
    </xf>
    <xf numFmtId="2" fontId="24" fillId="0" borderId="24" xfId="0" applyNumberFormat="1" applyFont="1" applyFill="1" applyBorder="1" applyAlignment="1">
      <alignment horizontal="center"/>
    </xf>
    <xf numFmtId="2" fontId="24" fillId="0" borderId="25" xfId="0" applyNumberFormat="1" applyFont="1" applyFill="1" applyBorder="1" applyAlignment="1">
      <alignment horizontal="center"/>
    </xf>
    <xf numFmtId="2" fontId="24" fillId="0" borderId="26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2" fontId="6" fillId="0" borderId="19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2" fontId="8" fillId="0" borderId="27" xfId="0" applyNumberFormat="1" applyFont="1" applyFill="1" applyBorder="1" applyAlignment="1">
      <alignment horizontal="center"/>
    </xf>
    <xf numFmtId="49" fontId="8" fillId="0" borderId="28" xfId="0" applyNumberFormat="1" applyFont="1" applyFill="1" applyBorder="1" applyAlignment="1">
      <alignment horizontal="center"/>
    </xf>
    <xf numFmtId="49" fontId="8" fillId="0" borderId="29" xfId="0" applyNumberFormat="1" applyFont="1" applyFill="1" applyBorder="1" applyAlignment="1">
      <alignment horizontal="center"/>
    </xf>
    <xf numFmtId="49" fontId="8" fillId="0" borderId="30" xfId="0" applyNumberFormat="1" applyFont="1" applyFill="1" applyBorder="1" applyAlignment="1">
      <alignment horizontal="center"/>
    </xf>
    <xf numFmtId="49" fontId="8" fillId="0" borderId="31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horizontal="left"/>
    </xf>
    <xf numFmtId="49" fontId="8" fillId="0" borderId="10" xfId="0" applyNumberFormat="1" applyFont="1" applyFill="1" applyBorder="1" applyAlignment="1">
      <alignment horizontal="left"/>
    </xf>
    <xf numFmtId="0" fontId="7" fillId="0" borderId="12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2" fontId="9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0" fontId="1" fillId="0" borderId="0" xfId="56" applyNumberFormat="1" applyFont="1" applyFill="1" applyBorder="1" applyAlignment="1" applyProtection="1">
      <alignment/>
      <protection/>
    </xf>
    <xf numFmtId="0" fontId="1" fillId="0" borderId="0" xfId="56" applyNumberFormat="1" applyFont="1" applyFill="1" applyBorder="1" applyAlignment="1" applyProtection="1">
      <alignment horizontal="center"/>
      <protection/>
    </xf>
    <xf numFmtId="2" fontId="1" fillId="0" borderId="0" xfId="56" applyNumberFormat="1" applyFont="1" applyFill="1" applyBorder="1" applyAlignment="1" applyProtection="1">
      <alignment horizontal="center"/>
      <protection/>
    </xf>
    <xf numFmtId="0" fontId="15" fillId="0" borderId="0" xfId="56" applyNumberFormat="1" applyFont="1" applyFill="1" applyBorder="1" applyAlignment="1" applyProtection="1">
      <alignment/>
      <protection/>
    </xf>
    <xf numFmtId="1" fontId="17" fillId="0" borderId="0" xfId="56" applyNumberFormat="1" applyFont="1" applyFill="1" applyBorder="1" applyAlignment="1" applyProtection="1">
      <alignment horizontal="left"/>
      <protection/>
    </xf>
    <xf numFmtId="0" fontId="18" fillId="0" borderId="0" xfId="56" applyNumberFormat="1" applyFont="1" applyFill="1" applyBorder="1" applyAlignment="1" applyProtection="1">
      <alignment/>
      <protection/>
    </xf>
    <xf numFmtId="0" fontId="1" fillId="0" borderId="0" xfId="57" applyNumberFormat="1" applyFont="1" applyFill="1" applyBorder="1" applyAlignment="1" applyProtection="1">
      <alignment/>
      <protection/>
    </xf>
    <xf numFmtId="0" fontId="27" fillId="0" borderId="0" xfId="57" applyNumberFormat="1" applyFont="1" applyFill="1" applyBorder="1" applyAlignment="1" applyProtection="1">
      <alignment/>
      <protection/>
    </xf>
    <xf numFmtId="0" fontId="28" fillId="0" borderId="0" xfId="57" applyNumberFormat="1" applyFont="1" applyFill="1" applyBorder="1" applyAlignment="1" applyProtection="1">
      <alignment horizontal="center"/>
      <protection/>
    </xf>
    <xf numFmtId="0" fontId="1" fillId="0" borderId="0" xfId="57" applyNumberFormat="1" applyFont="1" applyFill="1" applyBorder="1" applyAlignment="1" applyProtection="1">
      <alignment horizontal="center"/>
      <protection/>
    </xf>
    <xf numFmtId="0" fontId="1" fillId="0" borderId="0" xfId="57" applyNumberFormat="1" applyFont="1" applyFill="1" applyBorder="1" applyAlignment="1" applyProtection="1">
      <alignment horizontal="left"/>
      <protection/>
    </xf>
    <xf numFmtId="174" fontId="28" fillId="0" borderId="0" xfId="57" applyNumberFormat="1" applyFont="1" applyFill="1" applyBorder="1" applyAlignment="1" applyProtection="1">
      <alignment horizontal="center"/>
      <protection/>
    </xf>
    <xf numFmtId="0" fontId="1" fillId="0" borderId="0" xfId="57" applyNumberFormat="1" applyFont="1" applyFill="1" applyBorder="1" applyAlignment="1" applyProtection="1">
      <alignment horizontal="right"/>
      <protection/>
    </xf>
    <xf numFmtId="2" fontId="1" fillId="0" borderId="0" xfId="57" applyNumberFormat="1" applyFont="1" applyFill="1" applyBorder="1" applyAlignment="1" applyProtection="1">
      <alignment horizontal="center"/>
      <protection/>
    </xf>
    <xf numFmtId="0" fontId="2" fillId="0" borderId="0" xfId="57" applyNumberFormat="1" applyFont="1" applyFill="1" applyBorder="1" applyAlignment="1" applyProtection="1">
      <alignment horizontal="center"/>
      <protection/>
    </xf>
    <xf numFmtId="2" fontId="2" fillId="0" borderId="0" xfId="57" applyNumberFormat="1" applyFont="1" applyFill="1" applyBorder="1" applyAlignment="1" applyProtection="1">
      <alignment horizontal="center"/>
      <protection/>
    </xf>
    <xf numFmtId="0" fontId="2" fillId="0" borderId="0" xfId="57" applyNumberFormat="1" applyFont="1" applyFill="1" applyBorder="1" applyAlignment="1" applyProtection="1">
      <alignment/>
      <protection/>
    </xf>
    <xf numFmtId="2" fontId="1" fillId="0" borderId="32" xfId="57" applyNumberFormat="1" applyFont="1" applyFill="1" applyBorder="1" applyAlignment="1" applyProtection="1">
      <alignment horizontal="center"/>
      <protection/>
    </xf>
    <xf numFmtId="2" fontId="1" fillId="24" borderId="32" xfId="57" applyNumberFormat="1" applyFont="1" applyFill="1" applyBorder="1" applyAlignment="1" applyProtection="1">
      <alignment horizontal="center"/>
      <protection/>
    </xf>
    <xf numFmtId="0" fontId="1" fillId="0" borderId="33" xfId="57" applyNumberFormat="1" applyFont="1" applyFill="1" applyBorder="1" applyAlignment="1" applyProtection="1">
      <alignment horizontal="left"/>
      <protection/>
    </xf>
    <xf numFmtId="174" fontId="28" fillId="0" borderId="33" xfId="57" applyNumberFormat="1" applyFont="1" applyFill="1" applyBorder="1" applyAlignment="1" applyProtection="1">
      <alignment horizontal="center"/>
      <protection/>
    </xf>
    <xf numFmtId="0" fontId="1" fillId="0" borderId="32" xfId="57" applyNumberFormat="1" applyFont="1" applyFill="1" applyBorder="1" applyAlignment="1" applyProtection="1">
      <alignment horizontal="center"/>
      <protection/>
    </xf>
    <xf numFmtId="0" fontId="29" fillId="0" borderId="0" xfId="57" applyNumberFormat="1" applyFont="1" applyFill="1" applyBorder="1" applyAlignment="1" applyProtection="1">
      <alignment/>
      <protection/>
    </xf>
    <xf numFmtId="2" fontId="1" fillId="0" borderId="33" xfId="57" applyNumberFormat="1" applyFont="1" applyFill="1" applyBorder="1" applyAlignment="1" applyProtection="1">
      <alignment horizontal="center"/>
      <protection/>
    </xf>
    <xf numFmtId="2" fontId="1" fillId="24" borderId="33" xfId="57" applyNumberFormat="1" applyFont="1" applyFill="1" applyBorder="1" applyAlignment="1" applyProtection="1">
      <alignment horizontal="center"/>
      <protection/>
    </xf>
    <xf numFmtId="0" fontId="1" fillId="0" borderId="33" xfId="57" applyNumberFormat="1" applyFont="1" applyFill="1" applyBorder="1" applyAlignment="1" applyProtection="1">
      <alignment horizontal="center"/>
      <protection/>
    </xf>
    <xf numFmtId="0" fontId="1" fillId="0" borderId="13" xfId="57" applyNumberFormat="1" applyFont="1" applyFill="1" applyBorder="1" applyAlignment="1" applyProtection="1">
      <alignment horizontal="center"/>
      <protection/>
    </xf>
    <xf numFmtId="0" fontId="28" fillId="0" borderId="15" xfId="57" applyNumberFormat="1" applyFont="1" applyFill="1" applyBorder="1" applyAlignment="1" applyProtection="1">
      <alignment horizontal="center"/>
      <protection/>
    </xf>
    <xf numFmtId="0" fontId="1" fillId="0" borderId="13" xfId="57" applyNumberFormat="1" applyFont="1" applyFill="1" applyBorder="1" applyAlignment="1" applyProtection="1">
      <alignment horizontal="left"/>
      <protection/>
    </xf>
    <xf numFmtId="0" fontId="1" fillId="0" borderId="13" xfId="57" applyNumberFormat="1" applyFont="1" applyFill="1" applyBorder="1" applyAlignment="1" applyProtection="1">
      <alignment horizontal="right"/>
      <protection/>
    </xf>
    <xf numFmtId="174" fontId="28" fillId="0" borderId="13" xfId="57" applyNumberFormat="1" applyFont="1" applyFill="1" applyBorder="1" applyAlignment="1" applyProtection="1">
      <alignment horizontal="center"/>
      <protection/>
    </xf>
    <xf numFmtId="0" fontId="1" fillId="25" borderId="13" xfId="57" applyNumberFormat="1" applyFont="1" applyFill="1" applyBorder="1" applyAlignment="1" applyProtection="1">
      <alignment horizontal="center"/>
      <protection/>
    </xf>
    <xf numFmtId="0" fontId="1" fillId="24" borderId="13" xfId="57" applyNumberFormat="1" applyFont="1" applyFill="1" applyBorder="1" applyAlignment="1" applyProtection="1">
      <alignment horizontal="center"/>
      <protection/>
    </xf>
    <xf numFmtId="0" fontId="1" fillId="26" borderId="13" xfId="57" applyNumberFormat="1" applyFont="1" applyFill="1" applyBorder="1" applyAlignment="1" applyProtection="1">
      <alignment horizontal="center"/>
      <protection/>
    </xf>
    <xf numFmtId="177" fontId="1" fillId="0" borderId="0" xfId="57" applyNumberFormat="1" applyFont="1" applyFill="1" applyBorder="1" applyAlignment="1" applyProtection="1">
      <alignment horizontal="left"/>
      <protection/>
    </xf>
    <xf numFmtId="0" fontId="30" fillId="0" borderId="0" xfId="57" applyNumberFormat="1" applyFont="1" applyFill="1" applyBorder="1" applyAlignment="1" applyProtection="1">
      <alignment horizontal="left"/>
      <protection/>
    </xf>
    <xf numFmtId="175" fontId="1" fillId="0" borderId="0" xfId="57" applyNumberFormat="1" applyFont="1" applyFill="1" applyBorder="1" applyAlignment="1" applyProtection="1">
      <alignment horizontal="left"/>
      <protection/>
    </xf>
    <xf numFmtId="0" fontId="31" fillId="0" borderId="0" xfId="57" applyNumberFormat="1" applyFont="1" applyFill="1" applyBorder="1" applyAlignment="1" applyProtection="1">
      <alignment/>
      <protection/>
    </xf>
    <xf numFmtId="14" fontId="31" fillId="0" borderId="0" xfId="57" applyNumberFormat="1" applyFont="1" applyFill="1" applyBorder="1" applyAlignment="1" applyProtection="1">
      <alignment horizontal="left"/>
      <protection/>
    </xf>
    <xf numFmtId="0" fontId="31" fillId="0" borderId="0" xfId="57" applyNumberFormat="1" applyFont="1" applyFill="1" applyBorder="1" applyAlignment="1" applyProtection="1">
      <alignment horizontal="left"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15" fillId="0" borderId="0" xfId="57">
      <alignment/>
      <protection/>
    </xf>
    <xf numFmtId="174" fontId="17" fillId="0" borderId="0" xfId="57" applyNumberFormat="1" applyFont="1" applyFill="1" applyBorder="1" applyAlignment="1" applyProtection="1">
      <alignment horizontal="center"/>
      <protection/>
    </xf>
    <xf numFmtId="0" fontId="18" fillId="0" borderId="0" xfId="57" applyNumberFormat="1" applyFont="1" applyFill="1" applyBorder="1" applyAlignment="1" applyProtection="1">
      <alignment horizontal="left" shrinkToFit="1"/>
      <protection/>
    </xf>
    <xf numFmtId="0" fontId="17" fillId="0" borderId="0" xfId="57" applyNumberFormat="1" applyFont="1" applyFill="1" applyBorder="1" applyAlignment="1" applyProtection="1">
      <alignment horizontal="center"/>
      <protection/>
    </xf>
    <xf numFmtId="176" fontId="17" fillId="0" borderId="0" xfId="57" applyNumberFormat="1" applyFont="1" applyFill="1" applyBorder="1" applyAlignment="1" applyProtection="1">
      <alignment horizontal="center"/>
      <protection/>
    </xf>
    <xf numFmtId="0" fontId="17" fillId="0" borderId="0" xfId="57" applyNumberFormat="1" applyFont="1" applyFill="1" applyBorder="1" applyAlignment="1" applyProtection="1">
      <alignment horizontal="left"/>
      <protection/>
    </xf>
    <xf numFmtId="0" fontId="17" fillId="0" borderId="13" xfId="57" applyNumberFormat="1" applyFont="1" applyFill="1" applyBorder="1" applyAlignment="1" applyProtection="1">
      <alignment horizontal="left" shrinkToFit="1"/>
      <protection/>
    </xf>
    <xf numFmtId="0" fontId="17" fillId="0" borderId="13" xfId="57" applyNumberFormat="1" applyFont="1" applyFill="1" applyBorder="1" applyAlignment="1" applyProtection="1">
      <alignment horizontal="center"/>
      <protection/>
    </xf>
    <xf numFmtId="176" fontId="17" fillId="0" borderId="13" xfId="57" applyNumberFormat="1" applyFont="1" applyFill="1" applyBorder="1" applyAlignment="1" applyProtection="1">
      <alignment horizontal="center"/>
      <protection/>
    </xf>
    <xf numFmtId="0" fontId="17" fillId="0" borderId="13" xfId="57" applyNumberFormat="1" applyFont="1" applyFill="1" applyBorder="1" applyAlignment="1" applyProtection="1">
      <alignment horizontal="left"/>
      <protection/>
    </xf>
    <xf numFmtId="0" fontId="17" fillId="0" borderId="13" xfId="57" applyNumberFormat="1" applyFont="1" applyFill="1" applyBorder="1" applyAlignment="1" applyProtection="1">
      <alignment horizontal="right"/>
      <protection/>
    </xf>
    <xf numFmtId="174" fontId="17" fillId="0" borderId="13" xfId="57" applyNumberFormat="1" applyFont="1" applyFill="1" applyBorder="1" applyAlignment="1" applyProtection="1">
      <alignment horizontal="center"/>
      <protection/>
    </xf>
    <xf numFmtId="2" fontId="17" fillId="0" borderId="17" xfId="57" applyNumberFormat="1" applyFont="1" applyFill="1" applyBorder="1" applyAlignment="1" applyProtection="1">
      <alignment/>
      <protection/>
    </xf>
    <xf numFmtId="2" fontId="17" fillId="0" borderId="17" xfId="57" applyNumberFormat="1" applyFont="1" applyFill="1" applyBorder="1" applyAlignment="1" applyProtection="1">
      <alignment horizontal="right"/>
      <protection/>
    </xf>
    <xf numFmtId="0" fontId="17" fillId="0" borderId="0" xfId="57" applyNumberFormat="1" applyFont="1" applyFill="1" applyBorder="1" applyAlignment="1" applyProtection="1">
      <alignment/>
      <protection/>
    </xf>
    <xf numFmtId="0" fontId="16" fillId="0" borderId="0" xfId="57" applyNumberFormat="1" applyFont="1" applyFill="1" applyBorder="1" applyAlignment="1" applyProtection="1">
      <alignment horizontal="left"/>
      <protection/>
    </xf>
    <xf numFmtId="0" fontId="17" fillId="0" borderId="0" xfId="57" applyNumberFormat="1" applyFont="1" applyFill="1" applyBorder="1" applyAlignment="1" applyProtection="1">
      <alignment horizontal="right"/>
      <protection/>
    </xf>
    <xf numFmtId="176" fontId="17" fillId="0" borderId="0" xfId="57" applyNumberFormat="1" applyFont="1" applyFill="1" applyBorder="1" applyAlignment="1" applyProtection="1">
      <alignment shrinkToFit="1"/>
      <protection/>
    </xf>
    <xf numFmtId="0" fontId="1" fillId="0" borderId="0" xfId="57" applyNumberFormat="1" applyFont="1" applyFill="1" applyBorder="1" applyAlignment="1" applyProtection="1">
      <alignment shrinkToFit="1"/>
      <protection/>
    </xf>
    <xf numFmtId="176" fontId="1" fillId="0" borderId="0" xfId="57" applyNumberFormat="1" applyFont="1" applyFill="1" applyBorder="1" applyAlignment="1" applyProtection="1">
      <alignment/>
      <protection/>
    </xf>
    <xf numFmtId="0" fontId="1" fillId="0" borderId="17" xfId="57" applyNumberFormat="1" applyFont="1" applyFill="1" applyBorder="1" applyAlignment="1" applyProtection="1">
      <alignment/>
      <protection/>
    </xf>
    <xf numFmtId="0" fontId="23" fillId="0" borderId="0" xfId="55" applyNumberFormat="1" applyFont="1" applyFill="1" applyBorder="1" applyAlignment="1" applyProtection="1">
      <alignment horizontal="left"/>
      <protection/>
    </xf>
    <xf numFmtId="174" fontId="23" fillId="0" borderId="0" xfId="55" applyNumberFormat="1" applyFont="1" applyFill="1" applyBorder="1" applyAlignment="1" applyProtection="1">
      <alignment horizontal="center"/>
      <protection/>
    </xf>
    <xf numFmtId="2" fontId="17" fillId="0" borderId="0" xfId="55" applyNumberFormat="1" applyFont="1" applyFill="1" applyBorder="1" applyAlignment="1" applyProtection="1">
      <alignment horizontal="center"/>
      <protection/>
    </xf>
    <xf numFmtId="2" fontId="17" fillId="0" borderId="13" xfId="55" applyNumberFormat="1" applyFont="1" applyFill="1" applyBorder="1" applyAlignment="1" applyProtection="1">
      <alignment horizontal="left"/>
      <protection/>
    </xf>
    <xf numFmtId="177" fontId="17" fillId="0" borderId="0" xfId="55" applyNumberFormat="1" applyFont="1" applyFill="1" applyBorder="1" applyAlignment="1" applyProtection="1">
      <alignment horizontal="left"/>
      <protection/>
    </xf>
    <xf numFmtId="0" fontId="23" fillId="0" borderId="0" xfId="55" applyNumberFormat="1" applyFont="1" applyFill="1" applyBorder="1" applyAlignment="1" applyProtection="1">
      <alignment horizontal="center"/>
      <protection/>
    </xf>
    <xf numFmtId="0" fontId="22" fillId="0" borderId="0" xfId="55" applyNumberFormat="1" applyFont="1" applyFill="1" applyBorder="1" applyAlignment="1" applyProtection="1">
      <alignment/>
      <protection/>
    </xf>
    <xf numFmtId="0" fontId="17" fillId="0" borderId="17" xfId="55" applyNumberFormat="1" applyFont="1" applyFill="1" applyBorder="1" applyAlignment="1" applyProtection="1">
      <alignment horizontal="right"/>
      <protection/>
    </xf>
    <xf numFmtId="2" fontId="17" fillId="0" borderId="0" xfId="56" applyNumberFormat="1" applyFont="1" applyFill="1" applyBorder="1" applyAlignment="1" applyProtection="1">
      <alignment/>
      <protection/>
    </xf>
    <xf numFmtId="0" fontId="1" fillId="0" borderId="0" xfId="56" applyNumberFormat="1" applyFont="1" applyFill="1" applyBorder="1" applyAlignment="1" applyProtection="1">
      <alignment shrinkToFit="1"/>
      <protection/>
    </xf>
    <xf numFmtId="172" fontId="1" fillId="0" borderId="0" xfId="56" applyNumberFormat="1" applyFont="1" applyFill="1" applyBorder="1" applyAlignment="1" applyProtection="1">
      <alignment/>
      <protection/>
    </xf>
    <xf numFmtId="0" fontId="1" fillId="0" borderId="0" xfId="56" applyNumberFormat="1" applyFont="1" applyFill="1" applyBorder="1" applyAlignment="1" applyProtection="1">
      <alignment horizontal="right"/>
      <protection/>
    </xf>
    <xf numFmtId="0" fontId="1" fillId="0" borderId="0" xfId="56" applyNumberFormat="1" applyFont="1" applyFill="1" applyBorder="1" applyAlignment="1" applyProtection="1">
      <alignment horizontal="left"/>
      <protection/>
    </xf>
    <xf numFmtId="0" fontId="1" fillId="0" borderId="0" xfId="56" applyNumberFormat="1" applyFont="1" applyFill="1" applyBorder="1" applyAlignment="1" applyProtection="1">
      <alignment horizontal="left" shrinkToFit="1"/>
      <protection/>
    </xf>
    <xf numFmtId="172" fontId="1" fillId="0" borderId="0" xfId="56" applyNumberFormat="1" applyFont="1" applyFill="1" applyBorder="1" applyAlignment="1" applyProtection="1">
      <alignment horizontal="center"/>
      <protection/>
    </xf>
    <xf numFmtId="174" fontId="1" fillId="0" borderId="0" xfId="56" applyNumberFormat="1" applyFont="1" applyFill="1" applyBorder="1" applyAlignment="1" applyProtection="1">
      <alignment horizontal="center"/>
      <protection/>
    </xf>
    <xf numFmtId="0" fontId="1" fillId="27" borderId="32" xfId="56" applyNumberFormat="1" applyFont="1" applyFill="1" applyBorder="1" applyAlignment="1" applyProtection="1">
      <alignment horizontal="center"/>
      <protection/>
    </xf>
    <xf numFmtId="0" fontId="1" fillId="27" borderId="34" xfId="56" applyNumberFormat="1" applyFont="1" applyFill="1" applyBorder="1" applyAlignment="1" applyProtection="1">
      <alignment horizontal="center"/>
      <protection/>
    </xf>
    <xf numFmtId="176" fontId="1" fillId="27" borderId="32" xfId="56" applyNumberFormat="1" applyFont="1" applyFill="1" applyBorder="1" applyAlignment="1" applyProtection="1">
      <alignment horizontal="center"/>
      <protection/>
    </xf>
    <xf numFmtId="0" fontId="1" fillId="27" borderId="32" xfId="56" applyNumberFormat="1" applyFont="1" applyFill="1" applyBorder="1" applyAlignment="1" applyProtection="1">
      <alignment/>
      <protection/>
    </xf>
    <xf numFmtId="0" fontId="1" fillId="27" borderId="35" xfId="56" applyNumberFormat="1" applyFont="1" applyFill="1" applyBorder="1" applyAlignment="1" applyProtection="1">
      <alignment horizontal="center"/>
      <protection/>
    </xf>
    <xf numFmtId="0" fontId="1" fillId="28" borderId="0" xfId="56" applyNumberFormat="1" applyFont="1" applyFill="1" applyBorder="1" applyAlignment="1" applyProtection="1">
      <alignment/>
      <protection/>
    </xf>
    <xf numFmtId="0" fontId="1" fillId="29" borderId="32" xfId="56" applyNumberFormat="1" applyFont="1" applyFill="1" applyBorder="1" applyAlignment="1" applyProtection="1">
      <alignment/>
      <protection/>
    </xf>
    <xf numFmtId="0" fontId="1" fillId="0" borderId="13" xfId="56" applyNumberFormat="1" applyFont="1" applyFill="1" applyBorder="1" applyAlignment="1" applyProtection="1">
      <alignment shrinkToFit="1"/>
      <protection/>
    </xf>
    <xf numFmtId="0" fontId="1" fillId="0" borderId="13" xfId="56" applyNumberFormat="1" applyFont="1" applyFill="1" applyBorder="1" applyAlignment="1" applyProtection="1">
      <alignment horizontal="center"/>
      <protection/>
    </xf>
    <xf numFmtId="0" fontId="1" fillId="0" borderId="13" xfId="56" applyNumberFormat="1" applyFont="1" applyFill="1" applyBorder="1" applyAlignment="1" applyProtection="1">
      <alignment horizontal="center"/>
      <protection/>
    </xf>
    <xf numFmtId="0" fontId="1" fillId="0" borderId="13" xfId="56" applyNumberFormat="1" applyFont="1" applyFill="1" applyBorder="1" applyAlignment="1" applyProtection="1">
      <alignment horizontal="left"/>
      <protection/>
    </xf>
    <xf numFmtId="0" fontId="1" fillId="0" borderId="13" xfId="56" applyNumberFormat="1" applyFont="1" applyFill="1" applyBorder="1" applyAlignment="1" applyProtection="1">
      <alignment horizontal="right"/>
      <protection/>
    </xf>
    <xf numFmtId="174" fontId="1" fillId="0" borderId="13" xfId="56" applyNumberFormat="1" applyFont="1" applyFill="1" applyBorder="1" applyAlignment="1" applyProtection="1">
      <alignment horizontal="center"/>
      <protection/>
    </xf>
    <xf numFmtId="176" fontId="1" fillId="0" borderId="0" xfId="56" applyNumberFormat="1" applyFont="1" applyFill="1" applyBorder="1" applyAlignment="1" applyProtection="1">
      <alignment horizontal="center"/>
      <protection/>
    </xf>
    <xf numFmtId="0" fontId="30" fillId="0" borderId="0" xfId="56" applyNumberFormat="1" applyFont="1" applyFill="1" applyBorder="1" applyAlignment="1" applyProtection="1">
      <alignment horizontal="left"/>
      <protection/>
    </xf>
    <xf numFmtId="0" fontId="2" fillId="0" borderId="0" xfId="56" applyNumberFormat="1" applyFont="1" applyFill="1" applyBorder="1" applyAlignment="1" applyProtection="1">
      <alignment horizontal="center"/>
      <protection/>
    </xf>
    <xf numFmtId="0" fontId="31" fillId="0" borderId="0" xfId="56" applyNumberFormat="1" applyFont="1" applyFill="1" applyBorder="1" applyAlignment="1" applyProtection="1">
      <alignment horizontal="left"/>
      <protection/>
    </xf>
    <xf numFmtId="1" fontId="1" fillId="0" borderId="0" xfId="56" applyNumberFormat="1" applyFont="1" applyFill="1" applyBorder="1" applyAlignment="1" applyProtection="1">
      <alignment horizontal="center"/>
      <protection/>
    </xf>
    <xf numFmtId="174" fontId="1" fillId="0" borderId="0" xfId="56" applyNumberFormat="1" applyFont="1" applyFill="1" applyBorder="1" applyAlignment="1" applyProtection="1">
      <alignment horizontal="left"/>
      <protection/>
    </xf>
    <xf numFmtId="0" fontId="17" fillId="0" borderId="0" xfId="56" applyNumberFormat="1" applyFont="1" applyFill="1" applyBorder="1" applyAlignment="1" applyProtection="1">
      <alignment/>
      <protection/>
    </xf>
    <xf numFmtId="0" fontId="17" fillId="0" borderId="0" xfId="56" applyNumberFormat="1" applyFont="1" applyFill="1" applyBorder="1" applyAlignment="1" applyProtection="1">
      <alignment horizontal="center"/>
      <protection/>
    </xf>
    <xf numFmtId="176" fontId="17" fillId="0" borderId="0" xfId="56" applyNumberFormat="1" applyFont="1" applyFill="1" applyBorder="1" applyAlignment="1" applyProtection="1">
      <alignment/>
      <protection/>
    </xf>
    <xf numFmtId="0" fontId="17" fillId="0" borderId="0" xfId="56" applyNumberFormat="1" applyFont="1" applyFill="1" applyBorder="1" applyAlignment="1" applyProtection="1">
      <alignment horizontal="right"/>
      <protection/>
    </xf>
    <xf numFmtId="0" fontId="17" fillId="0" borderId="0" xfId="56" applyNumberFormat="1" applyFont="1" applyFill="1" applyBorder="1" applyAlignment="1" applyProtection="1">
      <alignment horizontal="left"/>
      <protection/>
    </xf>
    <xf numFmtId="174" fontId="17" fillId="0" borderId="0" xfId="56" applyNumberFormat="1" applyFont="1" applyFill="1" applyBorder="1" applyAlignment="1" applyProtection="1">
      <alignment horizontal="center"/>
      <protection/>
    </xf>
    <xf numFmtId="0" fontId="17" fillId="0" borderId="13" xfId="56" applyNumberFormat="1" applyFont="1" applyFill="1" applyBorder="1" applyAlignment="1" applyProtection="1">
      <alignment horizontal="center"/>
      <protection/>
    </xf>
    <xf numFmtId="176" fontId="17" fillId="0" borderId="13" xfId="56" applyNumberFormat="1" applyFont="1" applyFill="1" applyBorder="1" applyAlignment="1" applyProtection="1">
      <alignment horizontal="center"/>
      <protection/>
    </xf>
    <xf numFmtId="0" fontId="17" fillId="0" borderId="13" xfId="56" applyNumberFormat="1" applyFont="1" applyFill="1" applyBorder="1" applyAlignment="1" applyProtection="1">
      <alignment horizontal="left"/>
      <protection/>
    </xf>
    <xf numFmtId="174" fontId="17" fillId="0" borderId="13" xfId="56" applyNumberFormat="1" applyFont="1" applyFill="1" applyBorder="1" applyAlignment="1" applyProtection="1">
      <alignment horizontal="center"/>
      <protection/>
    </xf>
    <xf numFmtId="2" fontId="17" fillId="0" borderId="0" xfId="56" applyNumberFormat="1" applyFont="1" applyFill="1" applyBorder="1" applyAlignment="1" applyProtection="1">
      <alignment horizontal="center"/>
      <protection/>
    </xf>
    <xf numFmtId="2" fontId="17" fillId="0" borderId="0" xfId="56" applyNumberFormat="1" applyFont="1" applyFill="1" applyBorder="1" applyAlignment="1" applyProtection="1">
      <alignment horizontal="right"/>
      <protection/>
    </xf>
    <xf numFmtId="0" fontId="16" fillId="0" borderId="0" xfId="56" applyNumberFormat="1" applyFont="1" applyFill="1" applyBorder="1" applyAlignment="1" applyProtection="1">
      <alignment horizontal="left"/>
      <protection/>
    </xf>
    <xf numFmtId="0" fontId="18" fillId="0" borderId="0" xfId="56" applyNumberFormat="1" applyFont="1" applyFill="1" applyBorder="1" applyAlignment="1" applyProtection="1">
      <alignment horizontal="left"/>
      <protection/>
    </xf>
    <xf numFmtId="2" fontId="17" fillId="0" borderId="17" xfId="56" applyNumberFormat="1" applyFont="1" applyFill="1" applyBorder="1" applyAlignment="1" applyProtection="1">
      <alignment horizontal="right"/>
      <protection/>
    </xf>
    <xf numFmtId="0" fontId="17" fillId="0" borderId="36" xfId="56" applyNumberFormat="1" applyFont="1" applyFill="1" applyBorder="1" applyAlignment="1" applyProtection="1">
      <alignment shrinkToFit="1"/>
      <protection/>
    </xf>
    <xf numFmtId="0" fontId="17" fillId="0" borderId="36" xfId="56" applyNumberFormat="1" applyFont="1" applyFill="1" applyBorder="1" applyAlignment="1" applyProtection="1">
      <alignment horizontal="center"/>
      <protection/>
    </xf>
    <xf numFmtId="0" fontId="17" fillId="0" borderId="36" xfId="56" applyNumberFormat="1" applyFont="1" applyFill="1" applyBorder="1" applyAlignment="1" applyProtection="1">
      <alignment horizontal="left"/>
      <protection/>
    </xf>
    <xf numFmtId="0" fontId="17" fillId="0" borderId="36" xfId="56" applyNumberFormat="1" applyFont="1" applyFill="1" applyBorder="1" applyAlignment="1" applyProtection="1">
      <alignment horizontal="right"/>
      <protection/>
    </xf>
    <xf numFmtId="174" fontId="17" fillId="0" borderId="36" xfId="56" applyNumberFormat="1" applyFont="1" applyFill="1" applyBorder="1" applyAlignment="1" applyProtection="1">
      <alignment horizontal="center"/>
      <protection/>
    </xf>
    <xf numFmtId="0" fontId="1" fillId="0" borderId="17" xfId="56" applyNumberFormat="1" applyFont="1" applyFill="1" applyBorder="1" applyAlignment="1" applyProtection="1">
      <alignment/>
      <protection/>
    </xf>
    <xf numFmtId="0" fontId="1" fillId="0" borderId="17" xfId="56" applyNumberFormat="1" applyFont="1" applyFill="1" applyBorder="1" applyAlignment="1" applyProtection="1">
      <alignment horizontal="right"/>
      <protection/>
    </xf>
    <xf numFmtId="172" fontId="1" fillId="0" borderId="0" xfId="56" applyNumberFormat="1" applyFont="1" applyFill="1" applyBorder="1" applyAlignment="1" applyProtection="1">
      <alignment/>
      <protection/>
    </xf>
    <xf numFmtId="0" fontId="32" fillId="0" borderId="0" xfId="56" applyFont="1">
      <alignment/>
      <protection/>
    </xf>
    <xf numFmtId="0" fontId="31" fillId="0" borderId="0" xfId="56" applyNumberFormat="1" applyFont="1" applyFill="1" applyBorder="1" applyAlignment="1" applyProtection="1">
      <alignment horizontal="center" shrinkToFit="1"/>
      <protection/>
    </xf>
    <xf numFmtId="0" fontId="33" fillId="0" borderId="0" xfId="56" applyFont="1" applyAlignment="1">
      <alignment shrinkToFit="1"/>
      <protection/>
    </xf>
    <xf numFmtId="0" fontId="31" fillId="0" borderId="0" xfId="56" applyNumberFormat="1" applyFont="1" applyFill="1" applyBorder="1" applyAlignment="1" applyProtection="1">
      <alignment horizontal="left" shrinkToFit="1"/>
      <protection/>
    </xf>
    <xf numFmtId="172" fontId="1" fillId="0" borderId="0" xfId="56" applyNumberFormat="1" applyFont="1" applyFill="1" applyBorder="1" applyAlignment="1" applyProtection="1">
      <alignment horizontal="left"/>
      <protection/>
    </xf>
    <xf numFmtId="14" fontId="31" fillId="0" borderId="0" xfId="57" applyNumberFormat="1" applyFont="1" applyFill="1" applyBorder="1" applyAlignment="1" applyProtection="1">
      <alignment/>
      <protection/>
    </xf>
    <xf numFmtId="0" fontId="34" fillId="0" borderId="0" xfId="0" applyFont="1" applyAlignment="1">
      <alignment/>
    </xf>
    <xf numFmtId="0" fontId="17" fillId="0" borderId="37" xfId="56" applyNumberFormat="1" applyFont="1" applyFill="1" applyBorder="1" applyAlignment="1" applyProtection="1">
      <alignment horizontal="center"/>
      <protection/>
    </xf>
    <xf numFmtId="176" fontId="17" fillId="0" borderId="38" xfId="56" applyNumberFormat="1" applyFont="1" applyFill="1" applyBorder="1" applyAlignment="1" applyProtection="1">
      <alignment horizontal="center"/>
      <protection/>
    </xf>
    <xf numFmtId="176" fontId="17" fillId="0" borderId="39" xfId="56" applyNumberFormat="1" applyFont="1" applyFill="1" applyBorder="1" applyAlignment="1" applyProtection="1">
      <alignment horizontal="center"/>
      <protection/>
    </xf>
    <xf numFmtId="176" fontId="17" fillId="0" borderId="40" xfId="56" applyNumberFormat="1" applyFont="1" applyFill="1" applyBorder="1" applyAlignment="1" applyProtection="1">
      <alignment horizontal="center"/>
      <protection/>
    </xf>
    <xf numFmtId="0" fontId="17" fillId="0" borderId="41" xfId="56" applyNumberFormat="1" applyFont="1" applyFill="1" applyBorder="1" applyAlignment="1" applyProtection="1">
      <alignment horizontal="center"/>
      <protection/>
    </xf>
    <xf numFmtId="0" fontId="17" fillId="0" borderId="14" xfId="56" applyNumberFormat="1" applyFont="1" applyFill="1" applyBorder="1" applyAlignment="1" applyProtection="1">
      <alignment shrinkToFit="1"/>
      <protection/>
    </xf>
    <xf numFmtId="49" fontId="15" fillId="0" borderId="0" xfId="57" applyNumberFormat="1">
      <alignment/>
      <protection/>
    </xf>
    <xf numFmtId="49" fontId="15" fillId="0" borderId="0" xfId="57" applyNumberFormat="1" applyAlignment="1">
      <alignment horizontal="center"/>
      <protection/>
    </xf>
    <xf numFmtId="14" fontId="31" fillId="0" borderId="0" xfId="56" applyNumberFormat="1" applyFont="1" applyFill="1" applyBorder="1" applyAlignment="1" applyProtection="1">
      <alignment/>
      <protection/>
    </xf>
    <xf numFmtId="0" fontId="1" fillId="0" borderId="14" xfId="56" applyNumberFormat="1" applyFont="1" applyFill="1" applyBorder="1" applyAlignment="1" applyProtection="1">
      <alignment horizontal="center"/>
      <protection/>
    </xf>
    <xf numFmtId="0" fontId="31" fillId="0" borderId="14" xfId="56" applyNumberFormat="1" applyFont="1" applyFill="1" applyBorder="1" applyAlignment="1" applyProtection="1">
      <alignment shrinkToFit="1"/>
      <protection/>
    </xf>
    <xf numFmtId="174" fontId="1" fillId="0" borderId="14" xfId="56" applyNumberFormat="1" applyFont="1" applyFill="1" applyBorder="1" applyAlignment="1" applyProtection="1">
      <alignment horizontal="center"/>
      <protection/>
    </xf>
    <xf numFmtId="0" fontId="1" fillId="0" borderId="14" xfId="56" applyNumberFormat="1" applyFont="1" applyFill="1" applyBorder="1" applyAlignment="1" applyProtection="1">
      <alignment horizontal="right"/>
      <protection/>
    </xf>
    <xf numFmtId="0" fontId="1" fillId="0" borderId="14" xfId="56" applyNumberFormat="1" applyFont="1" applyFill="1" applyBorder="1" applyAlignment="1" applyProtection="1">
      <alignment horizontal="left"/>
      <protection/>
    </xf>
    <xf numFmtId="0" fontId="1" fillId="0" borderId="38" xfId="56" applyNumberFormat="1" applyFont="1" applyFill="1" applyBorder="1" applyAlignment="1" applyProtection="1">
      <alignment horizontal="left"/>
      <protection/>
    </xf>
    <xf numFmtId="172" fontId="1" fillId="0" borderId="39" xfId="56" applyNumberFormat="1" applyFont="1" applyFill="1" applyBorder="1" applyAlignment="1" applyProtection="1">
      <alignment horizontal="center"/>
      <protection/>
    </xf>
    <xf numFmtId="0" fontId="1" fillId="0" borderId="41" xfId="56" applyNumberFormat="1" applyFont="1" applyFill="1" applyBorder="1" applyAlignment="1" applyProtection="1">
      <alignment horizontal="center"/>
      <protection/>
    </xf>
    <xf numFmtId="0" fontId="17" fillId="0" borderId="17" xfId="56" applyNumberFormat="1" applyFont="1" applyFill="1" applyBorder="1" applyAlignment="1" applyProtection="1">
      <alignment/>
      <protection/>
    </xf>
    <xf numFmtId="1" fontId="17" fillId="0" borderId="14" xfId="56" applyNumberFormat="1" applyFont="1" applyFill="1" applyBorder="1" applyAlignment="1" applyProtection="1">
      <alignment horizontal="center"/>
      <protection/>
    </xf>
    <xf numFmtId="2" fontId="22" fillId="0" borderId="0" xfId="56" applyNumberFormat="1" applyFont="1" applyFill="1" applyBorder="1" applyAlignment="1" applyProtection="1">
      <alignment horizontal="left"/>
      <protection/>
    </xf>
    <xf numFmtId="0" fontId="22" fillId="0" borderId="0" xfId="56" applyNumberFormat="1" applyFont="1" applyFill="1" applyBorder="1" applyAlignment="1" applyProtection="1">
      <alignment horizontal="left"/>
      <protection/>
    </xf>
    <xf numFmtId="2" fontId="17" fillId="0" borderId="14" xfId="56" applyNumberFormat="1" applyFont="1" applyFill="1" applyBorder="1" applyAlignment="1" applyProtection="1">
      <alignment horizontal="left"/>
      <protection/>
    </xf>
    <xf numFmtId="2" fontId="22" fillId="0" borderId="0" xfId="56" applyNumberFormat="1" applyFont="1" applyFill="1" applyBorder="1" applyAlignment="1" applyProtection="1">
      <alignment horizontal="center"/>
      <protection/>
    </xf>
    <xf numFmtId="1" fontId="22" fillId="0" borderId="0" xfId="56" applyNumberFormat="1" applyFont="1" applyFill="1" applyBorder="1" applyAlignment="1" applyProtection="1">
      <alignment horizontal="center"/>
      <protection/>
    </xf>
    <xf numFmtId="2" fontId="17" fillId="0" borderId="0" xfId="56" applyNumberFormat="1" applyFont="1" applyFill="1" applyBorder="1" applyAlignment="1" applyProtection="1">
      <alignment horizontal="left"/>
      <protection/>
    </xf>
    <xf numFmtId="0" fontId="31" fillId="0" borderId="0" xfId="57" applyNumberFormat="1" applyFont="1" applyFill="1" applyBorder="1" applyAlignment="1" applyProtection="1">
      <alignment shrinkToFit="1"/>
      <protection/>
    </xf>
    <xf numFmtId="0" fontId="31" fillId="0" borderId="13" xfId="57" applyNumberFormat="1" applyFont="1" applyFill="1" applyBorder="1" applyAlignment="1" applyProtection="1">
      <alignment shrinkToFit="1"/>
      <protection/>
    </xf>
    <xf numFmtId="0" fontId="31" fillId="0" borderId="0" xfId="57" applyNumberFormat="1" applyFont="1" applyFill="1" applyBorder="1" applyAlignment="1" applyProtection="1">
      <alignment horizontal="left" shrinkToFit="1"/>
      <protection/>
    </xf>
    <xf numFmtId="0" fontId="1" fillId="0" borderId="17" xfId="57" applyNumberFormat="1" applyFont="1" applyFill="1" applyBorder="1" applyAlignment="1" applyProtection="1">
      <alignment horizontal="right"/>
      <protection/>
    </xf>
    <xf numFmtId="0" fontId="1" fillId="0" borderId="14" xfId="57" applyNumberFormat="1" applyFont="1" applyFill="1" applyBorder="1" applyAlignment="1" applyProtection="1">
      <alignment horizontal="center"/>
      <protection/>
    </xf>
    <xf numFmtId="0" fontId="1" fillId="0" borderId="14" xfId="57" applyNumberFormat="1" applyFont="1" applyFill="1" applyBorder="1" applyAlignment="1" applyProtection="1">
      <alignment horizontal="left"/>
      <protection/>
    </xf>
    <xf numFmtId="174" fontId="28" fillId="0" borderId="14" xfId="57" applyNumberFormat="1" applyFont="1" applyFill="1" applyBorder="1" applyAlignment="1" applyProtection="1">
      <alignment horizontal="center"/>
      <protection/>
    </xf>
    <xf numFmtId="0" fontId="1" fillId="0" borderId="14" xfId="57" applyNumberFormat="1" applyFont="1" applyFill="1" applyBorder="1" applyAlignment="1" applyProtection="1">
      <alignment horizontal="right"/>
      <protection/>
    </xf>
    <xf numFmtId="0" fontId="28" fillId="0" borderId="14" xfId="57" applyNumberFormat="1" applyFont="1" applyFill="1" applyBorder="1" applyAlignment="1" applyProtection="1">
      <alignment horizontal="center"/>
      <protection/>
    </xf>
    <xf numFmtId="0" fontId="31" fillId="0" borderId="14" xfId="57" applyNumberFormat="1" applyFont="1" applyFill="1" applyBorder="1" applyAlignment="1" applyProtection="1">
      <alignment shrinkToFit="1"/>
      <protection/>
    </xf>
    <xf numFmtId="0" fontId="17" fillId="0" borderId="42" xfId="56" applyNumberFormat="1" applyFont="1" applyFill="1" applyBorder="1" applyAlignment="1" applyProtection="1">
      <alignment horizontal="center"/>
      <protection/>
    </xf>
    <xf numFmtId="0" fontId="17" fillId="0" borderId="38" xfId="56" applyNumberFormat="1" applyFont="1" applyFill="1" applyBorder="1" applyAlignment="1" applyProtection="1">
      <alignment horizontal="left"/>
      <protection/>
    </xf>
    <xf numFmtId="0" fontId="17" fillId="0" borderId="14" xfId="56" applyNumberFormat="1" applyFont="1" applyFill="1" applyBorder="1" applyAlignment="1" applyProtection="1">
      <alignment horizontal="left" shrinkToFit="1"/>
      <protection/>
    </xf>
    <xf numFmtId="172" fontId="1" fillId="0" borderId="40" xfId="56" applyNumberFormat="1" applyFont="1" applyFill="1" applyBorder="1" applyAlignment="1" applyProtection="1">
      <alignment horizontal="left"/>
      <protection/>
    </xf>
    <xf numFmtId="14" fontId="17" fillId="0" borderId="0" xfId="56" applyNumberFormat="1" applyFont="1" applyFill="1" applyBorder="1" applyAlignment="1" applyProtection="1">
      <alignment/>
      <protection/>
    </xf>
    <xf numFmtId="176" fontId="1" fillId="0" borderId="0" xfId="56" applyNumberFormat="1" applyFont="1" applyFill="1" applyBorder="1" applyAlignment="1" applyProtection="1">
      <alignment horizontal="left"/>
      <protection/>
    </xf>
    <xf numFmtId="2" fontId="15" fillId="0" borderId="0" xfId="56" applyNumberFormat="1" applyAlignment="1">
      <alignment horizontal="center"/>
      <protection/>
    </xf>
    <xf numFmtId="0" fontId="17" fillId="0" borderId="0" xfId="56" applyNumberFormat="1" applyFont="1" applyFill="1" applyBorder="1" applyAlignment="1" applyProtection="1">
      <alignment shrinkToFit="1"/>
      <protection/>
    </xf>
    <xf numFmtId="0" fontId="17" fillId="0" borderId="13" xfId="56" applyNumberFormat="1" applyFont="1" applyFill="1" applyBorder="1" applyAlignment="1" applyProtection="1">
      <alignment shrinkToFit="1"/>
      <protection/>
    </xf>
    <xf numFmtId="0" fontId="17" fillId="0" borderId="0" xfId="56" applyNumberFormat="1" applyFont="1" applyFill="1" applyBorder="1" applyAlignment="1" applyProtection="1">
      <alignment horizontal="left" shrinkToFit="1"/>
      <protection/>
    </xf>
    <xf numFmtId="0" fontId="32" fillId="0" borderId="0" xfId="56" applyFont="1" applyAlignment="1">
      <alignment shrinkToFit="1"/>
      <protection/>
    </xf>
    <xf numFmtId="176" fontId="17" fillId="0" borderId="42" xfId="56" applyNumberFormat="1" applyFont="1" applyFill="1" applyBorder="1" applyAlignment="1" applyProtection="1">
      <alignment horizontal="center"/>
      <protection/>
    </xf>
    <xf numFmtId="0" fontId="17" fillId="0" borderId="39" xfId="56" applyNumberFormat="1" applyFont="1" applyFill="1" applyBorder="1" applyAlignment="1" applyProtection="1">
      <alignment horizontal="center"/>
      <protection/>
    </xf>
    <xf numFmtId="0" fontId="17" fillId="0" borderId="40" xfId="56" applyNumberFormat="1" applyFont="1" applyFill="1" applyBorder="1" applyAlignment="1" applyProtection="1">
      <alignment horizontal="center"/>
      <protection/>
    </xf>
    <xf numFmtId="0" fontId="35" fillId="0" borderId="0" xfId="55" applyNumberFormat="1" applyFont="1" applyFill="1" applyBorder="1" applyAlignment="1" applyProtection="1">
      <alignment/>
      <protection/>
    </xf>
    <xf numFmtId="185" fontId="36" fillId="0" borderId="0" xfId="55" applyNumberFormat="1" applyFont="1" applyFill="1" applyBorder="1" applyAlignment="1" applyProtection="1">
      <alignment horizontal="center" vertical="center"/>
      <protection/>
    </xf>
    <xf numFmtId="0" fontId="35" fillId="0" borderId="0" xfId="55" applyNumberFormat="1" applyFont="1" applyFill="1" applyBorder="1" applyAlignment="1" applyProtection="1">
      <alignment horizontal="center" vertical="center"/>
      <protection/>
    </xf>
    <xf numFmtId="0" fontId="37" fillId="0" borderId="0" xfId="55" applyNumberFormat="1" applyFont="1" applyFill="1" applyBorder="1" applyAlignment="1" applyProtection="1">
      <alignment vertical="center"/>
      <protection/>
    </xf>
    <xf numFmtId="0" fontId="15" fillId="0" borderId="0" xfId="55">
      <alignment/>
      <protection/>
    </xf>
    <xf numFmtId="0" fontId="38" fillId="0" borderId="0" xfId="55" applyNumberFormat="1" applyFont="1" applyFill="1" applyBorder="1" applyAlignment="1" applyProtection="1">
      <alignment horizontal="left"/>
      <protection/>
    </xf>
    <xf numFmtId="0" fontId="39" fillId="0" borderId="0" xfId="55" applyNumberFormat="1" applyFont="1" applyFill="1" applyBorder="1" applyAlignment="1" applyProtection="1">
      <alignment horizontal="left"/>
      <protection/>
    </xf>
    <xf numFmtId="175" fontId="15" fillId="0" borderId="0" xfId="55" applyNumberFormat="1" applyFont="1" applyFill="1" applyBorder="1" applyAlignment="1" applyProtection="1">
      <alignment horizontal="right"/>
      <protection/>
    </xf>
    <xf numFmtId="0" fontId="40" fillId="0" borderId="0" xfId="55" applyNumberFormat="1" applyFont="1" applyFill="1" applyBorder="1" applyAlignment="1" applyProtection="1">
      <alignment vertical="top"/>
      <protection/>
    </xf>
    <xf numFmtId="0" fontId="41" fillId="0" borderId="0" xfId="55" applyNumberFormat="1" applyFont="1" applyFill="1" applyBorder="1" applyAlignment="1" applyProtection="1">
      <alignment horizontal="center"/>
      <protection/>
    </xf>
    <xf numFmtId="0" fontId="42" fillId="0" borderId="0" xfId="55" applyNumberFormat="1" applyFont="1" applyFill="1" applyBorder="1" applyAlignment="1" applyProtection="1">
      <alignment horizontal="center"/>
      <protection/>
    </xf>
    <xf numFmtId="0" fontId="40" fillId="0" borderId="0" xfId="55" applyNumberFormat="1" applyFont="1" applyFill="1" applyBorder="1" applyAlignment="1" applyProtection="1">
      <alignment horizontal="center" vertical="top"/>
      <protection/>
    </xf>
    <xf numFmtId="0" fontId="37" fillId="0" borderId="43" xfId="55" applyNumberFormat="1" applyFont="1" applyFill="1" applyBorder="1" applyAlignment="1" applyProtection="1">
      <alignment horizontal="center" vertical="center"/>
      <protection/>
    </xf>
    <xf numFmtId="0" fontId="37" fillId="0" borderId="44" xfId="55" applyNumberFormat="1" applyFont="1" applyFill="1" applyBorder="1" applyAlignment="1" applyProtection="1">
      <alignment horizontal="center" vertical="center"/>
      <protection/>
    </xf>
    <xf numFmtId="0" fontId="37" fillId="0" borderId="45" xfId="55" applyNumberFormat="1" applyFont="1" applyFill="1" applyBorder="1" applyAlignment="1" applyProtection="1">
      <alignment horizontal="left"/>
      <protection/>
    </xf>
    <xf numFmtId="0" fontId="40" fillId="0" borderId="46" xfId="55" applyNumberFormat="1" applyFont="1" applyFill="1" applyBorder="1" applyAlignment="1" applyProtection="1">
      <alignment horizontal="center" vertical="center"/>
      <protection/>
    </xf>
    <xf numFmtId="0" fontId="40" fillId="0" borderId="44" xfId="55" applyNumberFormat="1" applyFont="1" applyFill="1" applyBorder="1" applyAlignment="1" applyProtection="1">
      <alignment horizontal="center" vertical="center"/>
      <protection/>
    </xf>
    <xf numFmtId="0" fontId="40" fillId="0" borderId="45" xfId="55" applyNumberFormat="1" applyFont="1" applyFill="1" applyBorder="1" applyAlignment="1" applyProtection="1">
      <alignment horizontal="center" vertical="center"/>
      <protection/>
    </xf>
    <xf numFmtId="0" fontId="40" fillId="0" borderId="47" xfId="55" applyNumberFormat="1" applyFont="1" applyFill="1" applyBorder="1" applyAlignment="1" applyProtection="1">
      <alignment horizontal="center" vertical="center"/>
      <protection/>
    </xf>
    <xf numFmtId="0" fontId="40" fillId="0" borderId="48" xfId="55" applyNumberFormat="1" applyFont="1" applyFill="1" applyBorder="1" applyAlignment="1" applyProtection="1">
      <alignment vertical="center"/>
      <protection/>
    </xf>
    <xf numFmtId="0" fontId="43" fillId="0" borderId="48" xfId="55" applyNumberFormat="1" applyFont="1" applyFill="1" applyBorder="1" applyAlignment="1" applyProtection="1">
      <alignment horizontal="center" wrapText="1"/>
      <protection/>
    </xf>
    <xf numFmtId="0" fontId="40" fillId="0" borderId="48" xfId="55" applyNumberFormat="1" applyFont="1" applyFill="1" applyBorder="1" applyAlignment="1" applyProtection="1">
      <alignment horizontal="center"/>
      <protection/>
    </xf>
    <xf numFmtId="0" fontId="37" fillId="0" borderId="0" xfId="55" applyNumberFormat="1" applyFont="1" applyFill="1" applyBorder="1" applyAlignment="1" applyProtection="1">
      <alignment horizontal="center" vertical="center"/>
      <protection/>
    </xf>
    <xf numFmtId="0" fontId="44" fillId="0" borderId="0" xfId="55" applyNumberFormat="1" applyFont="1" applyFill="1" applyBorder="1" applyAlignment="1" applyProtection="1">
      <alignment horizontal="left" vertical="center"/>
      <protection/>
    </xf>
    <xf numFmtId="0" fontId="40" fillId="0" borderId="0" xfId="55" applyNumberFormat="1" applyFont="1" applyFill="1" applyBorder="1" applyAlignment="1" applyProtection="1">
      <alignment horizontal="center" vertical="center"/>
      <protection/>
    </xf>
    <xf numFmtId="174" fontId="45" fillId="0" borderId="0" xfId="55" applyNumberFormat="1" applyFont="1" applyFill="1" applyBorder="1" applyAlignment="1" applyProtection="1">
      <alignment horizontal="center"/>
      <protection/>
    </xf>
    <xf numFmtId="0" fontId="46" fillId="0" borderId="0" xfId="55" applyNumberFormat="1" applyFont="1" applyFill="1" applyBorder="1" applyAlignment="1" applyProtection="1">
      <alignment horizontal="left" vertical="center"/>
      <protection/>
    </xf>
    <xf numFmtId="1" fontId="45" fillId="0" borderId="0" xfId="55" applyNumberFormat="1" applyFont="1" applyFill="1" applyBorder="1" applyAlignment="1" applyProtection="1">
      <alignment horizontal="left" vertical="center"/>
      <protection/>
    </xf>
    <xf numFmtId="1" fontId="37" fillId="0" borderId="0" xfId="55" applyNumberFormat="1" applyFont="1" applyFill="1" applyBorder="1" applyAlignment="1" applyProtection="1">
      <alignment horizontal="center" vertical="center"/>
      <protection/>
    </xf>
    <xf numFmtId="0" fontId="40" fillId="0" borderId="0" xfId="55" applyNumberFormat="1" applyFont="1" applyFill="1" applyBorder="1" applyAlignment="1" applyProtection="1">
      <alignment vertical="center"/>
      <protection/>
    </xf>
    <xf numFmtId="2" fontId="40" fillId="0" borderId="0" xfId="55" applyNumberFormat="1" applyFont="1" applyFill="1" applyBorder="1" applyAlignment="1" applyProtection="1">
      <alignment horizontal="center" vertical="center"/>
      <protection/>
    </xf>
    <xf numFmtId="186" fontId="40" fillId="0" borderId="0" xfId="55" applyNumberFormat="1" applyFont="1" applyFill="1" applyBorder="1" applyAlignment="1" applyProtection="1">
      <alignment horizontal="center" vertical="center"/>
      <protection/>
    </xf>
    <xf numFmtId="0" fontId="37" fillId="0" borderId="17" xfId="55" applyNumberFormat="1" applyFont="1" applyFill="1" applyBorder="1" applyAlignment="1" applyProtection="1">
      <alignment horizontal="center" vertical="center"/>
      <protection/>
    </xf>
    <xf numFmtId="1" fontId="40" fillId="0" borderId="17" xfId="55" applyNumberFormat="1" applyFont="1" applyFill="1" applyBorder="1" applyAlignment="1" applyProtection="1">
      <alignment horizontal="center" vertical="center"/>
      <protection/>
    </xf>
    <xf numFmtId="1" fontId="37" fillId="0" borderId="17" xfId="55" applyNumberFormat="1" applyFont="1" applyFill="1" applyBorder="1" applyAlignment="1" applyProtection="1">
      <alignment horizontal="center" vertical="center"/>
      <protection/>
    </xf>
    <xf numFmtId="0" fontId="40" fillId="0" borderId="17" xfId="55" applyNumberFormat="1" applyFont="1" applyFill="1" applyBorder="1" applyAlignment="1" applyProtection="1">
      <alignment vertical="center"/>
      <protection/>
    </xf>
    <xf numFmtId="0" fontId="40" fillId="0" borderId="17" xfId="55" applyNumberFormat="1" applyFont="1" applyFill="1" applyBorder="1" applyAlignment="1" applyProtection="1">
      <alignment horizontal="center" vertical="center"/>
      <protection/>
    </xf>
    <xf numFmtId="0" fontId="37" fillId="0" borderId="49" xfId="55" applyNumberFormat="1" applyFont="1" applyFill="1" applyBorder="1" applyAlignment="1" applyProtection="1">
      <alignment horizontal="center" vertical="center"/>
      <protection/>
    </xf>
    <xf numFmtId="0" fontId="44" fillId="0" borderId="49" xfId="55" applyNumberFormat="1" applyFont="1" applyFill="1" applyBorder="1" applyAlignment="1" applyProtection="1">
      <alignment horizontal="left" vertical="center"/>
      <protection/>
    </xf>
    <xf numFmtId="0" fontId="40" fillId="0" borderId="49" xfId="55" applyNumberFormat="1" applyFont="1" applyFill="1" applyBorder="1" applyAlignment="1" applyProtection="1">
      <alignment horizontal="center" vertical="center"/>
      <protection/>
    </xf>
    <xf numFmtId="174" fontId="45" fillId="0" borderId="49" xfId="55" applyNumberFormat="1" applyFont="1" applyFill="1" applyBorder="1" applyAlignment="1" applyProtection="1">
      <alignment horizontal="center"/>
      <protection/>
    </xf>
    <xf numFmtId="0" fontId="46" fillId="0" borderId="49" xfId="55" applyNumberFormat="1" applyFont="1" applyFill="1" applyBorder="1" applyAlignment="1" applyProtection="1">
      <alignment horizontal="left" vertical="center"/>
      <protection/>
    </xf>
    <xf numFmtId="1" fontId="45" fillId="0" borderId="49" xfId="55" applyNumberFormat="1" applyFont="1" applyFill="1" applyBorder="1" applyAlignment="1" applyProtection="1">
      <alignment horizontal="left" vertical="center"/>
      <protection/>
    </xf>
    <xf numFmtId="1" fontId="37" fillId="0" borderId="49" xfId="55" applyNumberFormat="1" applyFont="1" applyFill="1" applyBorder="1" applyAlignment="1" applyProtection="1">
      <alignment horizontal="center" vertical="center"/>
      <protection/>
    </xf>
    <xf numFmtId="0" fontId="47" fillId="0" borderId="0" xfId="55" applyNumberFormat="1" applyFont="1" applyFill="1" applyBorder="1" applyAlignment="1" applyProtection="1">
      <alignment horizontal="left"/>
      <protection/>
    </xf>
    <xf numFmtId="185" fontId="48" fillId="0" borderId="0" xfId="55" applyNumberFormat="1" applyFont="1" applyFill="1" applyBorder="1" applyAlignment="1" applyProtection="1">
      <alignment horizontal="center" vertical="center"/>
      <protection/>
    </xf>
    <xf numFmtId="0" fontId="47" fillId="0" borderId="0" xfId="55" applyNumberFormat="1" applyFont="1" applyFill="1" applyBorder="1" applyAlignment="1" applyProtection="1">
      <alignment horizontal="center" vertical="center"/>
      <protection/>
    </xf>
    <xf numFmtId="0" fontId="49" fillId="0" borderId="0" xfId="55" applyNumberFormat="1" applyFont="1" applyFill="1" applyBorder="1" applyAlignment="1" applyProtection="1">
      <alignment vertical="center"/>
      <protection/>
    </xf>
    <xf numFmtId="0" fontId="0" fillId="0" borderId="0" xfId="55" applyFont="1" applyFill="1">
      <alignment/>
      <protection/>
    </xf>
    <xf numFmtId="0" fontId="11" fillId="0" borderId="0" xfId="55" applyNumberFormat="1" applyFont="1" applyFill="1" applyBorder="1" applyAlignment="1" applyProtection="1">
      <alignment horizontal="left"/>
      <protection/>
    </xf>
    <xf numFmtId="0" fontId="51" fillId="0" borderId="0" xfId="55" applyNumberFormat="1" applyFont="1" applyFill="1" applyBorder="1" applyAlignment="1" applyProtection="1">
      <alignment horizontal="left"/>
      <protection/>
    </xf>
    <xf numFmtId="175" fontId="48" fillId="0" borderId="0" xfId="55" applyNumberFormat="1" applyFont="1" applyFill="1" applyBorder="1" applyAlignment="1" applyProtection="1">
      <alignment horizontal="right"/>
      <protection/>
    </xf>
    <xf numFmtId="0" fontId="48" fillId="0" borderId="0" xfId="55" applyNumberFormat="1" applyFont="1" applyFill="1" applyBorder="1" applyAlignment="1" applyProtection="1">
      <alignment vertical="center"/>
      <protection/>
    </xf>
    <xf numFmtId="0" fontId="52" fillId="0" borderId="0" xfId="55" applyNumberFormat="1" applyFont="1" applyFill="1" applyBorder="1" applyAlignment="1" applyProtection="1">
      <alignment horizontal="center"/>
      <protection/>
    </xf>
    <xf numFmtId="0" fontId="49" fillId="0" borderId="50" xfId="55" applyNumberFormat="1" applyFont="1" applyFill="1" applyBorder="1" applyAlignment="1" applyProtection="1">
      <alignment horizontal="center" vertical="center"/>
      <protection/>
    </xf>
    <xf numFmtId="0" fontId="49" fillId="0" borderId="46" xfId="55" applyNumberFormat="1" applyFont="1" applyFill="1" applyBorder="1" applyAlignment="1" applyProtection="1">
      <alignment horizontal="center" vertical="center"/>
      <protection/>
    </xf>
    <xf numFmtId="0" fontId="51" fillId="0" borderId="46" xfId="55" applyNumberFormat="1" applyFont="1" applyFill="1" applyBorder="1" applyAlignment="1" applyProtection="1">
      <alignment horizontal="left"/>
      <protection/>
    </xf>
    <xf numFmtId="0" fontId="48" fillId="0" borderId="46" xfId="55" applyNumberFormat="1" applyFont="1" applyFill="1" applyBorder="1" applyAlignment="1" applyProtection="1">
      <alignment horizontal="center" vertical="center"/>
      <protection/>
    </xf>
    <xf numFmtId="0" fontId="48" fillId="0" borderId="46" xfId="55" applyNumberFormat="1" applyFont="1" applyFill="1" applyBorder="1" applyAlignment="1" applyProtection="1">
      <alignment/>
      <protection/>
    </xf>
    <xf numFmtId="0" fontId="48" fillId="0" borderId="47" xfId="55" applyNumberFormat="1" applyFont="1" applyFill="1" applyBorder="1" applyAlignment="1" applyProtection="1">
      <alignment horizontal="center" vertical="center"/>
      <protection/>
    </xf>
    <xf numFmtId="0" fontId="48" fillId="0" borderId="0" xfId="55" applyNumberFormat="1" applyFont="1" applyFill="1" applyBorder="1" applyAlignment="1" applyProtection="1">
      <alignment vertical="top"/>
      <protection/>
    </xf>
    <xf numFmtId="0" fontId="53" fillId="0" borderId="0" xfId="55" applyNumberFormat="1" applyFont="1" applyFill="1" applyBorder="1" applyAlignment="1" applyProtection="1">
      <alignment horizontal="center"/>
      <protection/>
    </xf>
    <xf numFmtId="0" fontId="48" fillId="0" borderId="0" xfId="55" applyNumberFormat="1" applyFont="1" applyFill="1" applyBorder="1" applyAlignment="1" applyProtection="1">
      <alignment horizontal="center" vertical="top"/>
      <protection/>
    </xf>
    <xf numFmtId="0" fontId="48" fillId="0" borderId="48" xfId="55" applyNumberFormat="1" applyFont="1" applyFill="1" applyBorder="1" applyAlignment="1" applyProtection="1">
      <alignment vertical="center"/>
      <protection/>
    </xf>
    <xf numFmtId="0" fontId="54" fillId="0" borderId="48" xfId="55" applyNumberFormat="1" applyFont="1" applyFill="1" applyBorder="1" applyAlignment="1" applyProtection="1">
      <alignment horizontal="center" wrapText="1"/>
      <protection/>
    </xf>
    <xf numFmtId="0" fontId="48" fillId="0" borderId="48" xfId="55" applyNumberFormat="1" applyFont="1" applyFill="1" applyBorder="1" applyAlignment="1" applyProtection="1">
      <alignment horizontal="center"/>
      <protection/>
    </xf>
    <xf numFmtId="0" fontId="49" fillId="0" borderId="0" xfId="55" applyNumberFormat="1" applyFont="1" applyFill="1" applyBorder="1" applyAlignment="1" applyProtection="1">
      <alignment horizontal="center" vertical="center"/>
      <protection/>
    </xf>
    <xf numFmtId="0" fontId="55" fillId="0" borderId="0" xfId="55" applyNumberFormat="1" applyFont="1" applyFill="1" applyBorder="1" applyAlignment="1" applyProtection="1">
      <alignment horizontal="left" vertical="center"/>
      <protection/>
    </xf>
    <xf numFmtId="0" fontId="48" fillId="0" borderId="0" xfId="55" applyNumberFormat="1" applyFont="1" applyFill="1" applyBorder="1" applyAlignment="1" applyProtection="1">
      <alignment horizontal="center" vertical="center"/>
      <protection/>
    </xf>
    <xf numFmtId="174" fontId="56" fillId="0" borderId="0" xfId="55" applyNumberFormat="1" applyFont="1" applyFill="1" applyBorder="1" applyAlignment="1" applyProtection="1">
      <alignment horizontal="left"/>
      <protection/>
    </xf>
    <xf numFmtId="0" fontId="57" fillId="0" borderId="0" xfId="55" applyNumberFormat="1" applyFont="1" applyFill="1" applyBorder="1" applyAlignment="1" applyProtection="1">
      <alignment horizontal="left" vertical="center"/>
      <protection/>
    </xf>
    <xf numFmtId="1" fontId="56" fillId="0" borderId="0" xfId="55" applyNumberFormat="1" applyFont="1" applyFill="1" applyBorder="1" applyAlignment="1" applyProtection="1">
      <alignment horizontal="center" vertical="center"/>
      <protection/>
    </xf>
    <xf numFmtId="0" fontId="48" fillId="0" borderId="0" xfId="55" applyNumberFormat="1" applyFont="1" applyFill="1" applyBorder="1" applyAlignment="1" applyProtection="1">
      <alignment/>
      <protection/>
    </xf>
    <xf numFmtId="1" fontId="49" fillId="0" borderId="0" xfId="55" applyNumberFormat="1" applyFont="1" applyFill="1" applyBorder="1" applyAlignment="1" applyProtection="1">
      <alignment horizontal="center" vertical="center"/>
      <protection/>
    </xf>
    <xf numFmtId="2" fontId="48" fillId="0" borderId="0" xfId="55" applyNumberFormat="1" applyFont="1" applyFill="1" applyBorder="1" applyAlignment="1" applyProtection="1">
      <alignment horizontal="center" vertical="center"/>
      <protection/>
    </xf>
    <xf numFmtId="186" fontId="48" fillId="0" borderId="0" xfId="55" applyNumberFormat="1" applyFont="1" applyFill="1" applyBorder="1" applyAlignment="1" applyProtection="1">
      <alignment horizontal="center" vertical="center"/>
      <protection/>
    </xf>
    <xf numFmtId="0" fontId="48" fillId="0" borderId="17" xfId="55" applyNumberFormat="1" applyFont="1" applyFill="1" applyBorder="1" applyAlignment="1" applyProtection="1">
      <alignment horizontal="center" vertical="center"/>
      <protection/>
    </xf>
    <xf numFmtId="0" fontId="49" fillId="0" borderId="17" xfId="55" applyNumberFormat="1" applyFont="1" applyFill="1" applyBorder="1" applyAlignment="1" applyProtection="1">
      <alignment horizontal="center" vertical="center"/>
      <protection/>
    </xf>
    <xf numFmtId="1" fontId="48" fillId="0" borderId="17" xfId="55" applyNumberFormat="1" applyFont="1" applyFill="1" applyBorder="1" applyAlignment="1" applyProtection="1">
      <alignment horizontal="center" vertical="center"/>
      <protection/>
    </xf>
    <xf numFmtId="1" fontId="49" fillId="0" borderId="17" xfId="55" applyNumberFormat="1" applyFont="1" applyFill="1" applyBorder="1" applyAlignment="1" applyProtection="1">
      <alignment horizontal="center" vertical="center"/>
      <protection/>
    </xf>
    <xf numFmtId="0" fontId="48" fillId="0" borderId="17" xfId="55" applyNumberFormat="1" applyFont="1" applyFill="1" applyBorder="1" applyAlignment="1" applyProtection="1">
      <alignment vertical="center"/>
      <protection/>
    </xf>
    <xf numFmtId="0" fontId="52" fillId="0" borderId="0" xfId="55" applyNumberFormat="1" applyFont="1" applyFill="1" applyBorder="1" applyAlignment="1" applyProtection="1">
      <alignment horizontal="right"/>
      <protection/>
    </xf>
    <xf numFmtId="2" fontId="48" fillId="0" borderId="0" xfId="55" applyNumberFormat="1" applyFont="1" applyFill="1" applyBorder="1" applyAlignment="1" applyProtection="1">
      <alignment horizontal="right" vertical="center"/>
      <protection/>
    </xf>
    <xf numFmtId="1" fontId="48" fillId="0" borderId="17" xfId="55" applyNumberFormat="1" applyFont="1" applyFill="1" applyBorder="1" applyAlignment="1" applyProtection="1">
      <alignment horizontal="right" vertical="center"/>
      <protection/>
    </xf>
    <xf numFmtId="1" fontId="49" fillId="0" borderId="17" xfId="55" applyNumberFormat="1" applyFont="1" applyFill="1" applyBorder="1" applyAlignment="1" applyProtection="1">
      <alignment horizontal="right" vertical="center"/>
      <protection/>
    </xf>
    <xf numFmtId="1" fontId="56" fillId="0" borderId="0" xfId="55" applyNumberFormat="1" applyFont="1" applyFill="1" applyBorder="1" applyAlignment="1" applyProtection="1">
      <alignment horizontal="left" vertical="center"/>
      <protection/>
    </xf>
    <xf numFmtId="0" fontId="17" fillId="0" borderId="13" xfId="56" applyNumberFormat="1" applyFont="1" applyFill="1" applyBorder="1" applyAlignment="1" applyProtection="1">
      <alignment horizontal="center" shrinkToFit="1"/>
      <protection/>
    </xf>
    <xf numFmtId="0" fontId="17" fillId="0" borderId="13" xfId="56" applyNumberFormat="1" applyFont="1" applyFill="1" applyBorder="1" applyAlignment="1" applyProtection="1">
      <alignment horizontal="left" shrinkToFit="1"/>
      <protection/>
    </xf>
    <xf numFmtId="174" fontId="17" fillId="0" borderId="13" xfId="56" applyNumberFormat="1" applyFont="1" applyFill="1" applyBorder="1" applyAlignment="1" applyProtection="1">
      <alignment horizontal="center" shrinkToFit="1"/>
      <protection/>
    </xf>
    <xf numFmtId="0" fontId="17" fillId="0" borderId="13" xfId="56" applyNumberFormat="1" applyFont="1" applyFill="1" applyBorder="1" applyAlignment="1" applyProtection="1">
      <alignment horizontal="right" shrinkToFit="1"/>
      <protection/>
    </xf>
    <xf numFmtId="176" fontId="17" fillId="0" borderId="13" xfId="56" applyNumberFormat="1" applyFont="1" applyFill="1" applyBorder="1" applyAlignment="1" applyProtection="1">
      <alignment horizontal="center" shrinkToFit="1"/>
      <protection/>
    </xf>
    <xf numFmtId="2" fontId="17" fillId="0" borderId="0" xfId="57" applyNumberFormat="1" applyFont="1" applyFill="1" applyBorder="1" applyAlignment="1" applyProtection="1">
      <alignment horizontal="center" shrinkToFit="1"/>
      <protection/>
    </xf>
    <xf numFmtId="14" fontId="15" fillId="0" borderId="0" xfId="57" applyNumberFormat="1">
      <alignment/>
      <protection/>
    </xf>
    <xf numFmtId="0" fontId="15" fillId="0" borderId="0" xfId="57" applyAlignment="1">
      <alignment horizontal="center"/>
      <protection/>
    </xf>
    <xf numFmtId="0" fontId="17" fillId="0" borderId="0" xfId="0" applyNumberFormat="1" applyFont="1" applyFill="1" applyBorder="1" applyAlignment="1" applyProtection="1">
      <alignment horizontal="left"/>
      <protection/>
    </xf>
    <xf numFmtId="174" fontId="17" fillId="0" borderId="0" xfId="0" applyNumberFormat="1" applyFont="1" applyFill="1" applyBorder="1" applyAlignment="1" applyProtection="1">
      <alignment horizontal="center"/>
      <protection/>
    </xf>
    <xf numFmtId="176" fontId="17" fillId="0" borderId="0" xfId="0" applyNumberFormat="1" applyFont="1" applyFill="1" applyBorder="1" applyAlignment="1" applyProtection="1">
      <alignment horizontal="center"/>
      <protection/>
    </xf>
    <xf numFmtId="0" fontId="17" fillId="0" borderId="0" xfId="56" applyNumberFormat="1" applyFont="1" applyFill="1" applyBorder="1" applyAlignment="1" applyProtection="1">
      <alignment horizontal="center"/>
      <protection/>
    </xf>
    <xf numFmtId="0" fontId="17" fillId="0" borderId="17" xfId="56" applyNumberFormat="1" applyFont="1" applyFill="1" applyBorder="1" applyAlignment="1" applyProtection="1">
      <alignment horizontal="right"/>
      <protection/>
    </xf>
    <xf numFmtId="0" fontId="17" fillId="0" borderId="51" xfId="56" applyNumberFormat="1" applyFont="1" applyFill="1" applyBorder="1" applyAlignment="1" applyProtection="1">
      <alignment horizontal="center"/>
      <protection/>
    </xf>
    <xf numFmtId="0" fontId="17" fillId="0" borderId="52" xfId="56" applyNumberFormat="1" applyFont="1" applyFill="1" applyBorder="1" applyAlignment="1" applyProtection="1">
      <alignment horizontal="center"/>
      <protection/>
    </xf>
    <xf numFmtId="0" fontId="17" fillId="0" borderId="53" xfId="56" applyNumberFormat="1" applyFont="1" applyFill="1" applyBorder="1" applyAlignment="1" applyProtection="1">
      <alignment horizontal="center"/>
      <protection/>
    </xf>
    <xf numFmtId="0" fontId="1" fillId="0" borderId="0" xfId="57" applyNumberFormat="1" applyFont="1" applyFill="1" applyBorder="1" applyAlignment="1" applyProtection="1">
      <alignment horizontal="right"/>
      <protection/>
    </xf>
    <xf numFmtId="0" fontId="1" fillId="30" borderId="51" xfId="57" applyNumberFormat="1" applyFont="1" applyFill="1" applyBorder="1" applyAlignment="1" applyProtection="1">
      <alignment horizontal="center"/>
      <protection/>
    </xf>
    <xf numFmtId="0" fontId="1" fillId="30" borderId="52" xfId="57" applyNumberFormat="1" applyFont="1" applyFill="1" applyBorder="1" applyAlignment="1" applyProtection="1">
      <alignment horizontal="center"/>
      <protection/>
    </xf>
    <xf numFmtId="0" fontId="1" fillId="30" borderId="53" xfId="57" applyNumberFormat="1" applyFont="1" applyFill="1" applyBorder="1" applyAlignment="1" applyProtection="1">
      <alignment horizontal="center"/>
      <protection/>
    </xf>
    <xf numFmtId="0" fontId="20" fillId="0" borderId="0" xfId="58" applyFont="1" applyAlignment="1">
      <alignment horizontal="center"/>
      <protection/>
    </xf>
    <xf numFmtId="0" fontId="10" fillId="0" borderId="0" xfId="58" applyFont="1" applyAlignment="1">
      <alignment horizontal="center"/>
      <protection/>
    </xf>
    <xf numFmtId="14" fontId="17" fillId="0" borderId="0" xfId="56" applyNumberFormat="1" applyFont="1" applyFill="1" applyBorder="1" applyAlignment="1" applyProtection="1">
      <alignment horizontal="left"/>
      <protection/>
    </xf>
    <xf numFmtId="0" fontId="17" fillId="0" borderId="0" xfId="56" applyNumberFormat="1" applyFont="1" applyFill="1" applyBorder="1" applyAlignment="1" applyProtection="1">
      <alignment horizontal="right"/>
      <protection/>
    </xf>
    <xf numFmtId="178" fontId="18" fillId="0" borderId="0" xfId="56" applyNumberFormat="1" applyFont="1" applyFill="1" applyBorder="1" applyAlignment="1" applyProtection="1">
      <alignment horizontal="left"/>
      <protection/>
    </xf>
    <xf numFmtId="2" fontId="17" fillId="0" borderId="0" xfId="56" applyNumberFormat="1" applyFont="1" applyFill="1" applyBorder="1" applyAlignment="1" applyProtection="1">
      <alignment horizontal="right"/>
      <protection/>
    </xf>
    <xf numFmtId="14" fontId="18" fillId="0" borderId="0" xfId="56" applyNumberFormat="1" applyFont="1" applyFill="1" applyBorder="1" applyAlignment="1" applyProtection="1">
      <alignment horizontal="left"/>
      <protection/>
    </xf>
    <xf numFmtId="14" fontId="31" fillId="0" borderId="0" xfId="57" applyNumberFormat="1" applyFont="1" applyFill="1" applyBorder="1" applyAlignment="1" applyProtection="1">
      <alignment horizontal="left"/>
      <protection/>
    </xf>
    <xf numFmtId="14" fontId="31" fillId="0" borderId="0" xfId="56" applyNumberFormat="1" applyFont="1" applyFill="1" applyBorder="1" applyAlignment="1" applyProtection="1">
      <alignment horizontal="left"/>
      <protection/>
    </xf>
    <xf numFmtId="0" fontId="17" fillId="0" borderId="17" xfId="56" applyNumberFormat="1" applyFont="1" applyFill="1" applyBorder="1" applyAlignment="1" applyProtection="1">
      <alignment horizontal="center"/>
      <protection/>
    </xf>
    <xf numFmtId="0" fontId="17" fillId="0" borderId="0" xfId="63" applyNumberFormat="1" applyFont="1" applyFill="1" applyBorder="1" applyAlignment="1" applyProtection="1">
      <alignment horizontal="right"/>
      <protection/>
    </xf>
    <xf numFmtId="178" fontId="18" fillId="0" borderId="0" xfId="63" applyNumberFormat="1" applyFont="1" applyFill="1" applyBorder="1" applyAlignment="1" applyProtection="1">
      <alignment horizontal="left"/>
      <protection/>
    </xf>
    <xf numFmtId="14" fontId="18" fillId="0" borderId="0" xfId="55" applyNumberFormat="1" applyFont="1" applyFill="1" applyBorder="1" applyAlignment="1" applyProtection="1">
      <alignment horizontal="left"/>
      <protection/>
    </xf>
    <xf numFmtId="0" fontId="17" fillId="0" borderId="0" xfId="55" applyNumberFormat="1" applyFont="1" applyFill="1" applyBorder="1" applyAlignment="1" applyProtection="1">
      <alignment horizontal="right"/>
      <protection/>
    </xf>
    <xf numFmtId="0" fontId="17" fillId="0" borderId="0" xfId="55" applyNumberFormat="1" applyFont="1" applyFill="1" applyBorder="1" applyAlignment="1" applyProtection="1">
      <alignment horizontal="center"/>
      <protection/>
    </xf>
    <xf numFmtId="0" fontId="22" fillId="0" borderId="0" xfId="56" applyNumberFormat="1" applyFont="1" applyFill="1" applyBorder="1" applyAlignment="1" applyProtection="1">
      <alignment horizontal="right"/>
      <protection/>
    </xf>
    <xf numFmtId="0" fontId="17" fillId="0" borderId="54" xfId="56" applyNumberFormat="1" applyFont="1" applyFill="1" applyBorder="1" applyAlignment="1" applyProtection="1">
      <alignment horizontal="center"/>
      <protection/>
    </xf>
    <xf numFmtId="0" fontId="17" fillId="0" borderId="55" xfId="56" applyNumberFormat="1" applyFont="1" applyFill="1" applyBorder="1" applyAlignment="1" applyProtection="1">
      <alignment horizontal="center"/>
      <protection/>
    </xf>
    <xf numFmtId="0" fontId="17" fillId="0" borderId="56" xfId="56" applyNumberFormat="1" applyFont="1" applyFill="1" applyBorder="1" applyAlignment="1" applyProtection="1">
      <alignment horizontal="center"/>
      <protection/>
    </xf>
    <xf numFmtId="0" fontId="1" fillId="30" borderId="54" xfId="57" applyNumberFormat="1" applyFont="1" applyFill="1" applyBorder="1" applyAlignment="1" applyProtection="1">
      <alignment horizontal="center"/>
      <protection/>
    </xf>
    <xf numFmtId="0" fontId="1" fillId="30" borderId="55" xfId="57" applyNumberFormat="1" applyFont="1" applyFill="1" applyBorder="1" applyAlignment="1" applyProtection="1">
      <alignment horizontal="center"/>
      <protection/>
    </xf>
    <xf numFmtId="0" fontId="1" fillId="30" borderId="56" xfId="57" applyNumberFormat="1" applyFont="1" applyFill="1" applyBorder="1" applyAlignment="1" applyProtection="1">
      <alignment horizontal="center"/>
      <protection/>
    </xf>
    <xf numFmtId="175" fontId="15" fillId="0" borderId="0" xfId="55" applyNumberFormat="1" applyFont="1" applyFill="1" applyBorder="1" applyAlignment="1" applyProtection="1">
      <alignment horizontal="left"/>
      <protection/>
    </xf>
    <xf numFmtId="175" fontId="50" fillId="0" borderId="0" xfId="55" applyNumberFormat="1" applyFont="1" applyFill="1" applyBorder="1" applyAlignment="1" applyProtection="1">
      <alignment horizontal="left"/>
      <protection/>
    </xf>
    <xf numFmtId="14" fontId="18" fillId="0" borderId="0" xfId="56" applyNumberFormat="1" applyFont="1" applyFill="1" applyBorder="1" applyAlignment="1" applyProtection="1">
      <alignment horizontal="left"/>
      <protection/>
    </xf>
    <xf numFmtId="14" fontId="18" fillId="0" borderId="0" xfId="56" applyNumberFormat="1" applyFont="1" applyFill="1" applyBorder="1" applyAlignment="1" applyProtection="1">
      <alignment horizontal="center"/>
      <protection/>
    </xf>
    <xf numFmtId="49" fontId="17" fillId="0" borderId="0" xfId="56" applyNumberFormat="1" applyFont="1" applyFill="1" applyBorder="1" applyAlignment="1" applyProtection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_Komandiniai" xfId="58"/>
    <cellStyle name="Note" xfId="59"/>
    <cellStyle name="Output" xfId="60"/>
    <cellStyle name="Paprastas 2" xfId="61"/>
    <cellStyle name="Paprastas 3" xfId="62"/>
    <cellStyle name="Paprastas 3 2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externalLink" Target="externalLinks/externalLink1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Berzas\LOCALS~1\Temp\LTU%20z%20pb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0m fab M (2)"/>
      <sheetName val="TITUL"/>
      <sheetName val="nbox"/>
      <sheetName val="Programa"/>
      <sheetName val="startas"/>
      <sheetName val="60m fab M"/>
      <sheetName val="60m fab V"/>
      <sheetName val="60m bb M"/>
      <sheetName val="60m bb f V"/>
      <sheetName val="60m M"/>
      <sheetName val="60m V"/>
      <sheetName val="200m"/>
      <sheetName val="400m M"/>
      <sheetName val="400m V"/>
      <sheetName val="800m M"/>
      <sheetName val="800m V"/>
      <sheetName val="1500m M"/>
      <sheetName val="1500m V"/>
      <sheetName val="3000m M"/>
      <sheetName val="3000m V"/>
      <sheetName val="5000m spėj"/>
      <sheetName val="10000m spėj"/>
      <sheetName val="Kartis M"/>
      <sheetName val="Kartis V"/>
      <sheetName val="Aukštis M"/>
      <sheetName val="Aukštis V"/>
      <sheetName val="Rut M"/>
      <sheetName val="Rut V"/>
      <sheetName val="Rut V(6kg)"/>
      <sheetName val="tolis m"/>
      <sheetName val="tolis v"/>
      <sheetName val="Triš M"/>
      <sheetName val="Triš V"/>
      <sheetName val="kv"/>
      <sheetName val="rek"/>
      <sheetName val="id"/>
      <sheetName val="teisėjai"/>
    </sheetNames>
    <sheetDataSet>
      <sheetData sheetId="2">
        <row r="1">
          <cell r="B1" t="str">
            <v>Lietuvos čempionatas ir jaunimo iki 20 m. pirmenybės</v>
          </cell>
          <cell r="E1" t="str">
            <v>Klaipėda, Lengvosios atletikos maniežas</v>
          </cell>
        </row>
        <row r="2">
          <cell r="D2" t="str">
            <v>Geriausias sezono rezultatas : </v>
          </cell>
          <cell r="E2" t="str">
            <v>Lietuvos rekordas</v>
          </cell>
        </row>
        <row r="3">
          <cell r="D3" t="str">
            <v>in_</v>
          </cell>
          <cell r="E3" t="str">
            <v>Lietuvos (iki 20 m.) rekordas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7" width="9.140625" style="110" customWidth="1"/>
    <col min="8" max="8" width="11.7109375" style="110" customWidth="1"/>
    <col min="9" max="9" width="9.140625" style="110" customWidth="1"/>
    <col min="10" max="10" width="6.421875" style="110" customWidth="1"/>
    <col min="11" max="11" width="5.00390625" style="110" customWidth="1"/>
    <col min="12" max="12" width="16.00390625" style="110" customWidth="1"/>
    <col min="13" max="16384" width="9.140625" style="110" customWidth="1"/>
  </cols>
  <sheetData>
    <row r="1" spans="1:14" ht="16.5">
      <c r="A1" s="108"/>
      <c r="B1" s="467" t="s">
        <v>202</v>
      </c>
      <c r="C1" s="467"/>
      <c r="D1" s="467"/>
      <c r="E1" s="467"/>
      <c r="F1" s="467"/>
      <c r="G1" s="467"/>
      <c r="H1" s="467"/>
      <c r="I1" s="467"/>
      <c r="J1" s="467"/>
      <c r="K1" s="467"/>
      <c r="L1" s="108"/>
      <c r="M1" s="108"/>
      <c r="N1" s="109" t="s">
        <v>203</v>
      </c>
    </row>
    <row r="2" spans="1:14" ht="15.75">
      <c r="A2" s="108"/>
      <c r="B2" s="468" t="s">
        <v>204</v>
      </c>
      <c r="C2" s="468"/>
      <c r="D2" s="468"/>
      <c r="E2" s="468"/>
      <c r="F2" s="468"/>
      <c r="G2" s="468"/>
      <c r="H2" s="468"/>
      <c r="I2" s="468"/>
      <c r="J2" s="468"/>
      <c r="K2" s="468"/>
      <c r="L2" s="108"/>
      <c r="M2" s="108"/>
      <c r="N2" s="109" t="s">
        <v>205</v>
      </c>
    </row>
    <row r="3" spans="1:14" ht="12.75">
      <c r="A3" s="111"/>
      <c r="B3" s="111"/>
      <c r="C3" s="111"/>
      <c r="D3" s="111"/>
      <c r="E3" s="111"/>
      <c r="F3" s="112"/>
      <c r="G3" s="111"/>
      <c r="H3" s="111"/>
      <c r="I3" s="111"/>
      <c r="J3" s="111"/>
      <c r="K3" s="111"/>
      <c r="L3" s="111"/>
      <c r="M3" s="111"/>
      <c r="N3" s="111"/>
    </row>
    <row r="4" spans="1:14" ht="7.5" customHeight="1">
      <c r="A4" s="111"/>
      <c r="B4" s="111"/>
      <c r="C4" s="111"/>
      <c r="D4" s="111"/>
      <c r="E4" s="111"/>
      <c r="F4" s="112"/>
      <c r="G4" s="111"/>
      <c r="H4" s="111"/>
      <c r="I4" s="111"/>
      <c r="J4" s="111"/>
      <c r="K4" s="111"/>
      <c r="L4" s="111"/>
      <c r="M4" s="111"/>
      <c r="N4" s="111"/>
    </row>
    <row r="5" spans="1:14" ht="15.75">
      <c r="A5" s="111"/>
      <c r="B5" s="111"/>
      <c r="C5" s="111"/>
      <c r="D5" s="108" t="s">
        <v>206</v>
      </c>
      <c r="E5" s="111"/>
      <c r="F5" s="112"/>
      <c r="G5" s="111"/>
      <c r="H5" s="113" t="s">
        <v>207</v>
      </c>
      <c r="I5" s="113"/>
      <c r="J5" s="113"/>
      <c r="K5" s="113"/>
      <c r="L5" s="113" t="s">
        <v>208</v>
      </c>
      <c r="M5" s="111"/>
      <c r="N5" s="111"/>
    </row>
    <row r="6" spans="1:14" ht="12.75">
      <c r="A6" s="111"/>
      <c r="B6" s="111"/>
      <c r="C6" s="111"/>
      <c r="D6" s="111"/>
      <c r="E6" s="111"/>
      <c r="F6" s="112"/>
      <c r="G6" s="111"/>
      <c r="H6" s="111"/>
      <c r="I6" s="111"/>
      <c r="J6" s="111"/>
      <c r="K6" s="111"/>
      <c r="L6" s="111"/>
      <c r="M6" s="111"/>
      <c r="N6" s="111"/>
    </row>
    <row r="7" spans="1:14" ht="12.75">
      <c r="A7" s="111"/>
      <c r="B7" s="111"/>
      <c r="C7" s="111"/>
      <c r="D7" s="111"/>
      <c r="E7" s="111"/>
      <c r="F7" s="112"/>
      <c r="G7" s="113">
        <v>1</v>
      </c>
      <c r="H7" s="111" t="s">
        <v>209</v>
      </c>
      <c r="I7" s="114">
        <v>3750</v>
      </c>
      <c r="J7" s="111"/>
      <c r="K7" s="113">
        <v>1</v>
      </c>
      <c r="L7" s="111" t="s">
        <v>210</v>
      </c>
      <c r="M7" s="115">
        <v>8259</v>
      </c>
      <c r="N7" s="111"/>
    </row>
    <row r="8" spans="1:14" ht="12.75">
      <c r="A8" s="111"/>
      <c r="B8" s="111"/>
      <c r="C8" s="111"/>
      <c r="D8" s="111"/>
      <c r="E8" s="111"/>
      <c r="F8" s="112"/>
      <c r="G8" s="113">
        <v>2</v>
      </c>
      <c r="H8" s="111" t="s">
        <v>211</v>
      </c>
      <c r="I8" s="114">
        <v>2724</v>
      </c>
      <c r="J8" s="111"/>
      <c r="K8" s="113">
        <v>2</v>
      </c>
      <c r="L8" s="111" t="s">
        <v>212</v>
      </c>
      <c r="M8" s="115">
        <v>7920</v>
      </c>
      <c r="N8" s="111"/>
    </row>
    <row r="9" spans="1:14" ht="12.75">
      <c r="A9" s="111"/>
      <c r="B9" s="111" t="s">
        <v>213</v>
      </c>
      <c r="C9" s="111"/>
      <c r="D9" s="111"/>
      <c r="E9" s="116"/>
      <c r="F9" s="112"/>
      <c r="G9" s="113">
        <v>3</v>
      </c>
      <c r="H9" s="111" t="s">
        <v>214</v>
      </c>
      <c r="I9" s="114">
        <v>2682</v>
      </c>
      <c r="J9" s="111"/>
      <c r="K9" s="113">
        <v>3</v>
      </c>
      <c r="L9" s="111" t="s">
        <v>215</v>
      </c>
      <c r="M9" s="115">
        <v>7858</v>
      </c>
      <c r="N9" s="111"/>
    </row>
    <row r="10" spans="1:14" ht="12.75">
      <c r="A10" s="111"/>
      <c r="B10" s="111"/>
      <c r="C10" s="111"/>
      <c r="D10" s="111"/>
      <c r="E10" s="117"/>
      <c r="F10" s="112"/>
      <c r="G10" s="113">
        <v>4</v>
      </c>
      <c r="H10" s="111" t="s">
        <v>216</v>
      </c>
      <c r="I10" s="114">
        <v>2677</v>
      </c>
      <c r="J10" s="111"/>
      <c r="K10" s="113">
        <v>4</v>
      </c>
      <c r="L10" s="111" t="s">
        <v>217</v>
      </c>
      <c r="M10" s="115">
        <v>7509</v>
      </c>
      <c r="N10" s="111"/>
    </row>
    <row r="11" spans="1:14" ht="12.75">
      <c r="A11" s="111"/>
      <c r="B11" s="111"/>
      <c r="C11" s="113">
        <v>1</v>
      </c>
      <c r="D11" s="113" t="s">
        <v>218</v>
      </c>
      <c r="E11" s="118">
        <v>48825</v>
      </c>
      <c r="F11" s="112"/>
      <c r="G11" s="113">
        <v>5</v>
      </c>
      <c r="H11" s="111" t="s">
        <v>219</v>
      </c>
      <c r="I11" s="114">
        <v>2548</v>
      </c>
      <c r="J11" s="111"/>
      <c r="K11" s="113">
        <v>5</v>
      </c>
      <c r="L11" s="111" t="s">
        <v>220</v>
      </c>
      <c r="M11" s="115">
        <v>7268</v>
      </c>
      <c r="N11" s="111"/>
    </row>
    <row r="12" spans="1:14" ht="12.75">
      <c r="A12" s="111"/>
      <c r="B12" s="111"/>
      <c r="C12" s="113">
        <v>2</v>
      </c>
      <c r="D12" s="113" t="s">
        <v>221</v>
      </c>
      <c r="E12" s="115">
        <v>44868</v>
      </c>
      <c r="F12" s="112"/>
      <c r="G12" s="113">
        <v>6</v>
      </c>
      <c r="H12" s="111" t="s">
        <v>222</v>
      </c>
      <c r="I12" s="114">
        <v>1696</v>
      </c>
      <c r="J12" s="111"/>
      <c r="K12" s="113">
        <v>6</v>
      </c>
      <c r="L12" s="111" t="s">
        <v>234</v>
      </c>
      <c r="M12" s="115">
        <v>6083</v>
      </c>
      <c r="N12" s="111"/>
    </row>
    <row r="13" spans="1:14" ht="12.75">
      <c r="A13" s="111"/>
      <c r="B13" s="111"/>
      <c r="C13" s="111"/>
      <c r="D13" s="111"/>
      <c r="E13" s="115"/>
      <c r="F13" s="112"/>
      <c r="G13" s="113">
        <v>7</v>
      </c>
      <c r="H13" s="111" t="s">
        <v>224</v>
      </c>
      <c r="I13" s="114">
        <v>1625</v>
      </c>
      <c r="J13" s="111"/>
      <c r="K13" s="113">
        <v>7</v>
      </c>
      <c r="L13" s="111" t="s">
        <v>223</v>
      </c>
      <c r="M13" s="115">
        <v>6076</v>
      </c>
      <c r="N13" s="111"/>
    </row>
    <row r="14" spans="1:14" ht="12.75">
      <c r="A14" s="111"/>
      <c r="B14" s="111"/>
      <c r="C14" s="111"/>
      <c r="D14" s="111"/>
      <c r="E14" s="115"/>
      <c r="F14" s="112"/>
      <c r="G14" s="113">
        <v>8</v>
      </c>
      <c r="H14" s="111" t="s">
        <v>226</v>
      </c>
      <c r="I14" s="114">
        <v>1070</v>
      </c>
      <c r="J14" s="111"/>
      <c r="K14" s="113">
        <v>8</v>
      </c>
      <c r="L14" s="111" t="s">
        <v>225</v>
      </c>
      <c r="M14" s="115">
        <v>5506</v>
      </c>
      <c r="N14" s="111"/>
    </row>
    <row r="15" spans="1:14" ht="12.75">
      <c r="A15" s="111"/>
      <c r="B15" s="111"/>
      <c r="C15" s="111"/>
      <c r="D15" s="111"/>
      <c r="E15" s="115"/>
      <c r="F15" s="112"/>
      <c r="G15" s="113">
        <v>9</v>
      </c>
      <c r="H15" s="111" t="s">
        <v>228</v>
      </c>
      <c r="I15" s="114">
        <v>975</v>
      </c>
      <c r="J15" s="111"/>
      <c r="K15" s="113">
        <v>9</v>
      </c>
      <c r="L15" s="111" t="s">
        <v>227</v>
      </c>
      <c r="M15" s="115">
        <v>5424</v>
      </c>
      <c r="N15" s="111"/>
    </row>
    <row r="16" spans="1:14" ht="12.75">
      <c r="A16" s="111"/>
      <c r="B16" s="111" t="s">
        <v>230</v>
      </c>
      <c r="C16" s="111"/>
      <c r="D16" s="111"/>
      <c r="E16" s="115"/>
      <c r="F16" s="112"/>
      <c r="G16" s="113">
        <v>10</v>
      </c>
      <c r="H16" s="111" t="s">
        <v>231</v>
      </c>
      <c r="I16" s="114">
        <v>954</v>
      </c>
      <c r="J16" s="111"/>
      <c r="K16" s="113">
        <v>10</v>
      </c>
      <c r="L16" s="111" t="s">
        <v>148</v>
      </c>
      <c r="M16" s="115">
        <v>5366</v>
      </c>
      <c r="N16" s="111"/>
    </row>
    <row r="17" spans="1:14" ht="12.75">
      <c r="A17" s="111"/>
      <c r="B17" s="111"/>
      <c r="C17" s="111"/>
      <c r="D17" s="111"/>
      <c r="E17" s="115"/>
      <c r="F17" s="112"/>
      <c r="G17" s="113">
        <v>11</v>
      </c>
      <c r="H17" s="111" t="s">
        <v>233</v>
      </c>
      <c r="I17" s="114">
        <v>859</v>
      </c>
      <c r="J17" s="111"/>
      <c r="K17" s="113">
        <v>11</v>
      </c>
      <c r="L17" s="111" t="s">
        <v>229</v>
      </c>
      <c r="M17" s="115">
        <v>5079</v>
      </c>
      <c r="N17" s="119"/>
    </row>
    <row r="18" spans="1:14" ht="12.75">
      <c r="A18" s="111"/>
      <c r="B18" s="111"/>
      <c r="C18" s="113">
        <v>1</v>
      </c>
      <c r="D18" s="113" t="s">
        <v>235</v>
      </c>
      <c r="E18" s="115">
        <v>30582</v>
      </c>
      <c r="F18" s="112"/>
      <c r="G18" s="113">
        <v>12</v>
      </c>
      <c r="H18" s="111" t="s">
        <v>236</v>
      </c>
      <c r="I18" s="114">
        <v>782</v>
      </c>
      <c r="J18" s="111"/>
      <c r="K18" s="113">
        <v>12</v>
      </c>
      <c r="L18" s="111" t="s">
        <v>232</v>
      </c>
      <c r="M18" s="115">
        <v>5044</v>
      </c>
      <c r="N18" s="111"/>
    </row>
    <row r="19" spans="1:14" ht="12.75">
      <c r="A19" s="111"/>
      <c r="B19" s="111"/>
      <c r="C19" s="113">
        <v>2</v>
      </c>
      <c r="D19" s="113" t="s">
        <v>205</v>
      </c>
      <c r="E19" s="115">
        <v>15381</v>
      </c>
      <c r="F19" s="112"/>
      <c r="G19" s="113">
        <v>13</v>
      </c>
      <c r="H19" s="111" t="s">
        <v>237</v>
      </c>
      <c r="I19" s="114">
        <v>768</v>
      </c>
      <c r="J19" s="111"/>
      <c r="K19" s="113">
        <v>13</v>
      </c>
      <c r="L19" s="111" t="s">
        <v>259</v>
      </c>
      <c r="M19" s="115">
        <v>2788</v>
      </c>
      <c r="N19" s="111"/>
    </row>
    <row r="20" spans="1:14" ht="12.75">
      <c r="A20" s="111"/>
      <c r="B20" s="111"/>
      <c r="C20" s="113">
        <v>3</v>
      </c>
      <c r="D20" s="113" t="s">
        <v>239</v>
      </c>
      <c r="E20" s="115">
        <v>5852</v>
      </c>
      <c r="F20" s="112"/>
      <c r="G20" s="113">
        <v>14</v>
      </c>
      <c r="H20" s="111" t="s">
        <v>240</v>
      </c>
      <c r="I20" s="114">
        <v>715</v>
      </c>
      <c r="J20" s="111"/>
      <c r="K20" s="113">
        <v>14</v>
      </c>
      <c r="L20" s="111" t="s">
        <v>238</v>
      </c>
      <c r="M20" s="115">
        <v>2754</v>
      </c>
      <c r="N20" s="111"/>
    </row>
    <row r="21" spans="1:14" ht="12.75">
      <c r="A21" s="111"/>
      <c r="B21" s="111"/>
      <c r="C21" s="113">
        <v>4</v>
      </c>
      <c r="D21" s="113" t="s">
        <v>242</v>
      </c>
      <c r="E21" s="115">
        <v>3248</v>
      </c>
      <c r="F21" s="112"/>
      <c r="G21" s="114"/>
      <c r="H21" s="111" t="s">
        <v>243</v>
      </c>
      <c r="I21" s="114"/>
      <c r="J21" s="111"/>
      <c r="K21" s="113">
        <v>15</v>
      </c>
      <c r="L21" s="111" t="s">
        <v>241</v>
      </c>
      <c r="M21" s="115">
        <v>1956</v>
      </c>
      <c r="N21" s="111"/>
    </row>
    <row r="22" spans="1:15" ht="12.75">
      <c r="A22" s="111"/>
      <c r="B22" s="111"/>
      <c r="C22" s="111"/>
      <c r="D22" s="111"/>
      <c r="E22" s="111"/>
      <c r="F22" s="112"/>
      <c r="G22" s="114"/>
      <c r="H22" s="111" t="s">
        <v>244</v>
      </c>
      <c r="I22" s="114"/>
      <c r="J22" s="111"/>
      <c r="K22" s="113">
        <v>16</v>
      </c>
      <c r="L22" s="111" t="s">
        <v>144</v>
      </c>
      <c r="M22" s="115">
        <v>1714</v>
      </c>
      <c r="N22" s="111"/>
      <c r="O22" s="120"/>
    </row>
    <row r="23" spans="1:14" ht="12.75">
      <c r="A23" s="111"/>
      <c r="B23" s="111"/>
      <c r="C23" s="111"/>
      <c r="D23" s="111"/>
      <c r="E23" s="111"/>
      <c r="F23" s="112"/>
      <c r="G23" s="114"/>
      <c r="H23" s="111" t="s">
        <v>245</v>
      </c>
      <c r="I23" s="114"/>
      <c r="J23" s="111"/>
      <c r="K23" s="113">
        <v>17</v>
      </c>
      <c r="L23" s="111" t="s">
        <v>267</v>
      </c>
      <c r="M23" s="115">
        <v>1547</v>
      </c>
      <c r="N23" s="111"/>
    </row>
    <row r="24" spans="1:14" ht="12.75">
      <c r="A24" s="111"/>
      <c r="B24" s="111"/>
      <c r="C24" s="111"/>
      <c r="D24" s="111"/>
      <c r="E24" s="111"/>
      <c r="F24" s="112"/>
      <c r="G24" s="114"/>
      <c r="H24" s="111" t="s">
        <v>247</v>
      </c>
      <c r="I24" s="114"/>
      <c r="J24" s="111"/>
      <c r="K24" s="113">
        <v>18</v>
      </c>
      <c r="L24" s="111" t="s">
        <v>86</v>
      </c>
      <c r="M24" s="115">
        <v>975</v>
      </c>
      <c r="N24" s="111"/>
    </row>
    <row r="25" spans="1:14" ht="12.75">
      <c r="A25" s="111"/>
      <c r="B25" s="111"/>
      <c r="C25" s="111"/>
      <c r="D25" s="111"/>
      <c r="E25" s="111"/>
      <c r="F25" s="112"/>
      <c r="G25" s="114"/>
      <c r="H25" s="111" t="s">
        <v>249</v>
      </c>
      <c r="I25" s="114"/>
      <c r="J25" s="111"/>
      <c r="K25" s="113">
        <v>19</v>
      </c>
      <c r="L25" s="111" t="s">
        <v>246</v>
      </c>
      <c r="M25" s="115">
        <v>968</v>
      </c>
      <c r="N25" s="111"/>
    </row>
    <row r="26" spans="1:14" ht="12.75">
      <c r="A26" s="111"/>
      <c r="B26" s="111"/>
      <c r="C26" s="111"/>
      <c r="D26" s="111"/>
      <c r="E26" s="111"/>
      <c r="F26" s="112"/>
      <c r="G26" s="114"/>
      <c r="H26" s="111" t="s">
        <v>251</v>
      </c>
      <c r="I26" s="114"/>
      <c r="J26" s="111"/>
      <c r="K26" s="113">
        <v>20</v>
      </c>
      <c r="L26" s="111" t="s">
        <v>248</v>
      </c>
      <c r="M26" s="115">
        <v>859</v>
      </c>
      <c r="N26" s="111"/>
    </row>
    <row r="27" spans="7:14" ht="12.75">
      <c r="G27" s="114"/>
      <c r="H27" s="111" t="s">
        <v>253</v>
      </c>
      <c r="I27" s="114"/>
      <c r="J27" s="111"/>
      <c r="K27" s="113">
        <v>21</v>
      </c>
      <c r="L27" s="111" t="s">
        <v>250</v>
      </c>
      <c r="M27" s="115">
        <v>820</v>
      </c>
      <c r="N27" s="111"/>
    </row>
    <row r="28" spans="7:14" ht="12.75">
      <c r="G28" s="111"/>
      <c r="I28" s="114"/>
      <c r="J28" s="111"/>
      <c r="K28" s="113">
        <v>22</v>
      </c>
      <c r="L28" s="111" t="s">
        <v>252</v>
      </c>
      <c r="M28" s="115">
        <v>782</v>
      </c>
      <c r="N28" s="111"/>
    </row>
    <row r="29" spans="7:14" ht="12.75">
      <c r="G29" s="111"/>
      <c r="I29" s="114"/>
      <c r="J29" s="111"/>
      <c r="K29" s="115"/>
      <c r="L29" s="111"/>
      <c r="M29" s="115"/>
      <c r="N29" s="111"/>
    </row>
    <row r="30" spans="7:14" ht="12.75">
      <c r="G30" s="111"/>
      <c r="H30" s="111"/>
      <c r="I30" s="114"/>
      <c r="J30" s="111"/>
      <c r="K30" s="115"/>
      <c r="L30" s="111"/>
      <c r="M30" s="115"/>
      <c r="N30" s="111"/>
    </row>
    <row r="31" spans="1:14" ht="12.75">
      <c r="A31" s="111"/>
      <c r="B31" s="111"/>
      <c r="C31" s="111"/>
      <c r="D31" s="111"/>
      <c r="F31" s="121"/>
      <c r="G31" s="111"/>
      <c r="H31" s="111"/>
      <c r="I31" s="114"/>
      <c r="J31" s="111"/>
      <c r="K31" s="115"/>
      <c r="L31" s="111"/>
      <c r="M31" s="115"/>
      <c r="N31" s="111"/>
    </row>
    <row r="32" spans="1:14" ht="12.75">
      <c r="A32" s="111"/>
      <c r="B32" s="111"/>
      <c r="C32" s="111"/>
      <c r="D32" s="111"/>
      <c r="E32" s="111"/>
      <c r="F32" s="122"/>
      <c r="G32" s="111"/>
      <c r="H32" s="111"/>
      <c r="I32" s="114"/>
      <c r="J32" s="111"/>
      <c r="K32" s="111"/>
      <c r="L32" s="111"/>
      <c r="M32" s="115"/>
      <c r="N32" s="111"/>
    </row>
    <row r="33" spans="1:14" ht="12.75">
      <c r="A33" s="111"/>
      <c r="B33" s="111"/>
      <c r="C33" s="111"/>
      <c r="D33" s="111"/>
      <c r="E33" s="111"/>
      <c r="F33" s="121"/>
      <c r="G33" s="111"/>
      <c r="H33" s="111"/>
      <c r="I33" s="111"/>
      <c r="J33" s="111"/>
      <c r="K33" s="111"/>
      <c r="L33" s="111"/>
      <c r="M33" s="115"/>
      <c r="N33" s="111"/>
    </row>
    <row r="34" spans="1:14" ht="12.75">
      <c r="A34" s="111"/>
      <c r="B34" s="111"/>
      <c r="C34" s="111"/>
      <c r="D34" s="111"/>
      <c r="E34" s="111"/>
      <c r="F34" s="121"/>
      <c r="G34" s="111"/>
      <c r="H34" s="111"/>
      <c r="I34" s="111"/>
      <c r="J34" s="111"/>
      <c r="K34" s="111"/>
      <c r="L34" s="111"/>
      <c r="M34" s="115"/>
      <c r="N34" s="111"/>
    </row>
    <row r="35" spans="1:14" ht="12.75">
      <c r="A35" s="111"/>
      <c r="B35" s="111"/>
      <c r="C35" s="111"/>
      <c r="D35" s="111"/>
      <c r="E35" s="111"/>
      <c r="F35" s="122"/>
      <c r="G35" s="111"/>
      <c r="J35" s="111"/>
      <c r="K35" s="111"/>
      <c r="L35" s="111"/>
      <c r="M35" s="115"/>
      <c r="N35" s="111"/>
    </row>
    <row r="36" spans="1:14" ht="12.75">
      <c r="A36" s="111"/>
      <c r="B36" s="111"/>
      <c r="C36" s="111"/>
      <c r="D36" s="111"/>
      <c r="E36" s="111"/>
      <c r="F36" s="112"/>
      <c r="L36" s="111"/>
      <c r="M36" s="115"/>
      <c r="N36" s="111"/>
    </row>
    <row r="37" spans="12:13" ht="12.75">
      <c r="L37" s="111"/>
      <c r="M37" s="115"/>
    </row>
    <row r="38" spans="12:13" ht="12.75">
      <c r="L38" s="111"/>
      <c r="M38" s="115"/>
    </row>
    <row r="39" spans="12:13" ht="12.75">
      <c r="L39" s="111"/>
      <c r="M39" s="115"/>
    </row>
    <row r="40" spans="12:13" ht="12.75">
      <c r="L40" s="111"/>
      <c r="M40" s="115"/>
    </row>
    <row r="41" spans="12:13" ht="12.75">
      <c r="L41" s="111"/>
      <c r="M41" s="115"/>
    </row>
    <row r="42" spans="12:13" ht="12.75">
      <c r="L42" s="111"/>
      <c r="M42" s="115"/>
    </row>
  </sheetData>
  <sheetProtection/>
  <mergeCells count="2">
    <mergeCell ref="B1:K1"/>
    <mergeCell ref="B2:K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3"/>
  <sheetViews>
    <sheetView zoomScaleSheetLayoutView="1" zoomScalePageLayoutView="0" workbookViewId="0" topLeftCell="A1">
      <selection activeCell="A1" sqref="A1"/>
    </sheetView>
  </sheetViews>
  <sheetFormatPr defaultColWidth="11.421875" defaultRowHeight="12.75"/>
  <cols>
    <col min="1" max="1" width="5.28125" style="81" customWidth="1"/>
    <col min="2" max="2" width="6.57421875" style="81" customWidth="1"/>
    <col min="3" max="3" width="20.421875" style="80" customWidth="1"/>
    <col min="4" max="4" width="12.28125" style="80" customWidth="1"/>
    <col min="5" max="5" width="11.7109375" style="87" customWidth="1"/>
    <col min="6" max="6" width="8.57421875" style="80" customWidth="1"/>
    <col min="7" max="7" width="14.421875" style="80" customWidth="1"/>
    <col min="8" max="8" width="11.28125" style="124" customWidth="1"/>
    <col min="9" max="10" width="7.8515625" style="81" customWidth="1"/>
    <col min="11" max="11" width="27.28125" style="123" customWidth="1"/>
    <col min="12" max="16384" width="11.421875" style="80" customWidth="1"/>
  </cols>
  <sheetData>
    <row r="1" spans="1:7" ht="18.75" customHeight="1">
      <c r="A1" s="96" t="s">
        <v>57</v>
      </c>
      <c r="C1" s="83"/>
      <c r="D1" s="81"/>
      <c r="E1" s="83"/>
      <c r="F1" s="130"/>
      <c r="G1" s="81"/>
    </row>
    <row r="2" spans="1:7" ht="15.75">
      <c r="A2" s="473">
        <v>40229</v>
      </c>
      <c r="B2" s="473"/>
      <c r="C2" s="473"/>
      <c r="D2" s="98" t="s">
        <v>58</v>
      </c>
      <c r="E2" s="83"/>
      <c r="F2" s="130"/>
      <c r="G2" s="81"/>
    </row>
    <row r="3" spans="2:7" ht="15">
      <c r="B3" s="97"/>
      <c r="D3" s="81"/>
      <c r="E3" s="83"/>
      <c r="F3" s="130"/>
      <c r="G3" s="81"/>
    </row>
    <row r="4" spans="3:8" ht="17.25" customHeight="1">
      <c r="C4" s="96" t="s">
        <v>318</v>
      </c>
      <c r="E4" s="80"/>
      <c r="G4" s="87" t="s">
        <v>60</v>
      </c>
      <c r="H4" s="126">
        <v>0.00609652777777778</v>
      </c>
    </row>
    <row r="5" spans="1:8" ht="15.75" customHeight="1">
      <c r="A5" s="87"/>
      <c r="B5" s="129"/>
      <c r="C5" s="83"/>
      <c r="E5" s="80"/>
      <c r="G5" s="87" t="s">
        <v>62</v>
      </c>
      <c r="H5" s="126">
        <v>0.00665520833333333</v>
      </c>
    </row>
    <row r="6" spans="1:9" ht="16.5" customHeight="1">
      <c r="A6" s="129"/>
      <c r="C6" s="96"/>
      <c r="D6" s="81"/>
      <c r="E6" s="476" t="s">
        <v>185</v>
      </c>
      <c r="F6" s="476"/>
      <c r="G6" s="476"/>
      <c r="H6" s="130">
        <v>0.00682314814814815</v>
      </c>
      <c r="I6" s="83" t="s">
        <v>317</v>
      </c>
    </row>
    <row r="7" spans="1:11" ht="15.75" thickBot="1">
      <c r="A7" s="101" t="s">
        <v>30</v>
      </c>
      <c r="B7" s="101" t="s">
        <v>316</v>
      </c>
      <c r="C7" s="100" t="s">
        <v>64</v>
      </c>
      <c r="D7" s="105" t="s">
        <v>65</v>
      </c>
      <c r="E7" s="104" t="s">
        <v>25</v>
      </c>
      <c r="F7" s="100" t="s">
        <v>66</v>
      </c>
      <c r="G7" s="100" t="s">
        <v>67</v>
      </c>
      <c r="H7" s="128" t="s">
        <v>295</v>
      </c>
      <c r="I7" s="101" t="s">
        <v>69</v>
      </c>
      <c r="J7" s="101" t="s">
        <v>294</v>
      </c>
      <c r="K7" s="127" t="s">
        <v>71</v>
      </c>
    </row>
    <row r="8" spans="1:11" ht="15.75" thickTop="1">
      <c r="A8" s="81">
        <v>1</v>
      </c>
      <c r="C8" s="83" t="s">
        <v>315</v>
      </c>
      <c r="D8" s="88">
        <v>31537</v>
      </c>
      <c r="E8" s="83" t="s">
        <v>157</v>
      </c>
      <c r="F8" s="83" t="s">
        <v>85</v>
      </c>
      <c r="G8" s="83" t="s">
        <v>314</v>
      </c>
      <c r="H8" s="126">
        <v>0.006865625</v>
      </c>
      <c r="I8" s="81" t="s">
        <v>90</v>
      </c>
      <c r="J8" s="81">
        <v>953</v>
      </c>
      <c r="K8" s="125" t="s">
        <v>848</v>
      </c>
    </row>
    <row r="9" spans="1:11" ht="15">
      <c r="A9" s="81">
        <v>2</v>
      </c>
      <c r="C9" s="83" t="s">
        <v>312</v>
      </c>
      <c r="D9" s="88">
        <v>32155</v>
      </c>
      <c r="E9" s="83" t="s">
        <v>73</v>
      </c>
      <c r="F9" s="83" t="s">
        <v>99</v>
      </c>
      <c r="G9" s="83" t="s">
        <v>311</v>
      </c>
      <c r="H9" s="126">
        <v>0.006917939814814814</v>
      </c>
      <c r="I9" s="81" t="s">
        <v>90</v>
      </c>
      <c r="J9" s="81">
        <v>939</v>
      </c>
      <c r="K9" s="125" t="s">
        <v>859</v>
      </c>
    </row>
    <row r="10" spans="1:11" ht="15">
      <c r="A10" s="81">
        <v>3</v>
      </c>
      <c r="B10" s="81">
        <v>1</v>
      </c>
      <c r="C10" s="83" t="s">
        <v>310</v>
      </c>
      <c r="D10" s="88">
        <v>33514</v>
      </c>
      <c r="E10" s="83" t="s">
        <v>123</v>
      </c>
      <c r="F10" s="83" t="s">
        <v>166</v>
      </c>
      <c r="G10" s="83" t="s">
        <v>99</v>
      </c>
      <c r="H10" s="126">
        <v>0.006938541666666667</v>
      </c>
      <c r="I10" s="81" t="s">
        <v>90</v>
      </c>
      <c r="J10" s="81">
        <v>937</v>
      </c>
      <c r="K10" s="125" t="s">
        <v>309</v>
      </c>
    </row>
    <row r="11" spans="1:11" ht="15">
      <c r="A11" s="81">
        <v>4</v>
      </c>
      <c r="C11" s="83" t="s">
        <v>308</v>
      </c>
      <c r="D11" s="88">
        <v>32781</v>
      </c>
      <c r="E11" s="83" t="s">
        <v>141</v>
      </c>
      <c r="F11" s="83" t="s">
        <v>153</v>
      </c>
      <c r="G11" s="83" t="s">
        <v>225</v>
      </c>
      <c r="H11" s="126">
        <v>0.006939814814814815</v>
      </c>
      <c r="I11" s="81" t="s">
        <v>90</v>
      </c>
      <c r="J11" s="81">
        <v>933</v>
      </c>
      <c r="K11" s="125" t="s">
        <v>307</v>
      </c>
    </row>
    <row r="12" spans="1:11" ht="15">
      <c r="A12" s="81">
        <v>5</v>
      </c>
      <c r="C12" s="83" t="s">
        <v>306</v>
      </c>
      <c r="D12" s="88">
        <v>26318</v>
      </c>
      <c r="E12" s="83" t="s">
        <v>157</v>
      </c>
      <c r="F12" s="83"/>
      <c r="G12" s="83" t="s">
        <v>305</v>
      </c>
      <c r="H12" s="126">
        <v>0.007009953703703703</v>
      </c>
      <c r="I12" s="81" t="s">
        <v>90</v>
      </c>
      <c r="J12" s="81">
        <v>914</v>
      </c>
      <c r="K12" s="125" t="s">
        <v>303</v>
      </c>
    </row>
    <row r="13" spans="1:11" ht="17.25" customHeight="1">
      <c r="A13" s="81">
        <v>6</v>
      </c>
      <c r="C13" s="83" t="s">
        <v>304</v>
      </c>
      <c r="D13" s="88">
        <v>31284</v>
      </c>
      <c r="E13" s="83" t="s">
        <v>141</v>
      </c>
      <c r="F13" s="83" t="s">
        <v>153</v>
      </c>
      <c r="G13" s="83" t="s">
        <v>223</v>
      </c>
      <c r="H13" s="126">
        <v>0.007124884259259259</v>
      </c>
      <c r="I13" s="81" t="s">
        <v>90</v>
      </c>
      <c r="J13" s="81">
        <v>884</v>
      </c>
      <c r="K13" s="125" t="s">
        <v>303</v>
      </c>
    </row>
    <row r="14" spans="1:11" ht="15.75" customHeight="1">
      <c r="A14" s="81">
        <v>7</v>
      </c>
      <c r="B14" s="81">
        <v>2</v>
      </c>
      <c r="C14" s="83" t="s">
        <v>302</v>
      </c>
      <c r="D14" s="88">
        <v>34191</v>
      </c>
      <c r="E14" s="83" t="s">
        <v>134</v>
      </c>
      <c r="F14" s="83" t="s">
        <v>94</v>
      </c>
      <c r="G14" s="83" t="s">
        <v>301</v>
      </c>
      <c r="H14" s="126">
        <v>0.007164467592592593</v>
      </c>
      <c r="I14" s="81" t="s">
        <v>90</v>
      </c>
      <c r="J14" s="81" t="s">
        <v>81</v>
      </c>
      <c r="K14" s="125" t="s">
        <v>300</v>
      </c>
    </row>
    <row r="15" spans="1:11" ht="15">
      <c r="A15" s="81">
        <v>8</v>
      </c>
      <c r="B15" s="81">
        <v>3</v>
      </c>
      <c r="C15" s="83" t="s">
        <v>299</v>
      </c>
      <c r="D15" s="88">
        <v>34368</v>
      </c>
      <c r="E15" s="83" t="s">
        <v>102</v>
      </c>
      <c r="F15" s="83" t="s">
        <v>103</v>
      </c>
      <c r="G15" s="83" t="s">
        <v>99</v>
      </c>
      <c r="H15" s="126">
        <v>0.007696412037037037</v>
      </c>
      <c r="I15" s="81" t="s">
        <v>113</v>
      </c>
      <c r="J15" s="81" t="s">
        <v>81</v>
      </c>
      <c r="K15" s="125" t="s">
        <v>298</v>
      </c>
    </row>
    <row r="16" spans="1:11" ht="15.75" customHeight="1">
      <c r="A16" s="80"/>
      <c r="B16" s="81" t="s">
        <v>99</v>
      </c>
      <c r="C16" s="83" t="s">
        <v>138</v>
      </c>
      <c r="D16" s="88" t="s">
        <v>99</v>
      </c>
      <c r="E16" s="87" t="s">
        <v>99</v>
      </c>
      <c r="F16" s="83" t="s">
        <v>99</v>
      </c>
      <c r="G16" s="83" t="s">
        <v>99</v>
      </c>
      <c r="H16" s="126" t="s">
        <v>99</v>
      </c>
      <c r="I16" s="81" t="s">
        <v>99</v>
      </c>
      <c r="K16" s="125" t="s">
        <v>99</v>
      </c>
    </row>
    <row r="17" spans="1:11" ht="15">
      <c r="A17" s="80"/>
      <c r="B17" s="81" t="s">
        <v>99</v>
      </c>
      <c r="C17" s="83" t="s">
        <v>138</v>
      </c>
      <c r="D17" s="88" t="s">
        <v>99</v>
      </c>
      <c r="E17" s="87" t="s">
        <v>99</v>
      </c>
      <c r="F17" s="83" t="s">
        <v>99</v>
      </c>
      <c r="G17" s="83" t="s">
        <v>99</v>
      </c>
      <c r="H17" s="126" t="s">
        <v>99</v>
      </c>
      <c r="I17" s="81" t="s">
        <v>99</v>
      </c>
      <c r="K17" s="125" t="s">
        <v>99</v>
      </c>
    </row>
    <row r="18" spans="1:11" ht="15">
      <c r="A18" s="80"/>
      <c r="B18" s="81" t="s">
        <v>99</v>
      </c>
      <c r="C18" s="83" t="s">
        <v>138</v>
      </c>
      <c r="D18" s="88" t="s">
        <v>99</v>
      </c>
      <c r="E18" s="87" t="s">
        <v>99</v>
      </c>
      <c r="F18" s="83" t="s">
        <v>99</v>
      </c>
      <c r="G18" s="83" t="s">
        <v>99</v>
      </c>
      <c r="H18" s="126" t="s">
        <v>99</v>
      </c>
      <c r="I18" s="81" t="s">
        <v>99</v>
      </c>
      <c r="K18" s="125" t="s">
        <v>99</v>
      </c>
    </row>
    <row r="19" spans="1:11" ht="15">
      <c r="A19" s="80"/>
      <c r="B19" s="81" t="s">
        <v>99</v>
      </c>
      <c r="C19" s="83" t="s">
        <v>138</v>
      </c>
      <c r="D19" s="88" t="s">
        <v>99</v>
      </c>
      <c r="E19" s="87" t="s">
        <v>99</v>
      </c>
      <c r="F19" s="83" t="s">
        <v>99</v>
      </c>
      <c r="G19" s="83" t="s">
        <v>99</v>
      </c>
      <c r="H19" s="126" t="s">
        <v>99</v>
      </c>
      <c r="I19" s="81" t="s">
        <v>99</v>
      </c>
      <c r="K19" s="125" t="s">
        <v>99</v>
      </c>
    </row>
    <row r="20" spans="1:11" ht="15">
      <c r="A20" s="80"/>
      <c r="B20" s="81" t="s">
        <v>99</v>
      </c>
      <c r="C20" s="83" t="s">
        <v>138</v>
      </c>
      <c r="D20" s="88" t="s">
        <v>99</v>
      </c>
      <c r="E20" s="87" t="s">
        <v>99</v>
      </c>
      <c r="F20" s="83" t="s">
        <v>99</v>
      </c>
      <c r="G20" s="83" t="s">
        <v>99</v>
      </c>
      <c r="H20" s="126" t="s">
        <v>99</v>
      </c>
      <c r="I20" s="81" t="s">
        <v>99</v>
      </c>
      <c r="K20" s="125" t="s">
        <v>99</v>
      </c>
    </row>
    <row r="21" spans="1:11" ht="15">
      <c r="A21" s="80"/>
      <c r="B21" s="81" t="s">
        <v>99</v>
      </c>
      <c r="C21" s="83" t="s">
        <v>138</v>
      </c>
      <c r="D21" s="88" t="s">
        <v>99</v>
      </c>
      <c r="E21" s="87" t="s">
        <v>99</v>
      </c>
      <c r="F21" s="83" t="s">
        <v>99</v>
      </c>
      <c r="G21" s="83" t="s">
        <v>99</v>
      </c>
      <c r="H21" s="126" t="s">
        <v>99</v>
      </c>
      <c r="I21" s="81" t="s">
        <v>99</v>
      </c>
      <c r="K21" s="125" t="s">
        <v>99</v>
      </c>
    </row>
    <row r="22" spans="1:2" ht="15">
      <c r="A22" s="80"/>
      <c r="B22" s="81" t="s">
        <v>99</v>
      </c>
    </row>
    <row r="23" spans="1:2" ht="15">
      <c r="A23" s="80"/>
      <c r="B23" s="81" t="s">
        <v>99</v>
      </c>
    </row>
  </sheetData>
  <sheetProtection/>
  <mergeCells count="2">
    <mergeCell ref="E6:G6"/>
    <mergeCell ref="A2:C2"/>
  </mergeCells>
  <printOptions/>
  <pageMargins left="0.5" right="0" top="1.073611111" bottom="0.573611111111111" header="0" footer="0"/>
  <pageSetup cellComments="asDisplayed" horizontalDpi="600" verticalDpi="600" orientation="landscape" r:id="rId1"/>
  <headerFooter alignWithMargins="0">
    <oddHeader>&amp;L&amp;C&amp;R</oddHeader>
    <oddFooter>&amp;L&amp;C&amp;R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23"/>
  <sheetViews>
    <sheetView zoomScaleSheetLayoutView="1" zoomScalePageLayoutView="0" workbookViewId="0" topLeftCell="A1">
      <selection activeCell="A1" sqref="A1"/>
    </sheetView>
  </sheetViews>
  <sheetFormatPr defaultColWidth="11.421875" defaultRowHeight="12.75"/>
  <cols>
    <col min="1" max="1" width="5.28125" style="81" customWidth="1"/>
    <col min="2" max="2" width="5.00390625" style="81" customWidth="1"/>
    <col min="3" max="3" width="19.8515625" style="80" customWidth="1"/>
    <col min="4" max="4" width="12.28125" style="80" customWidth="1"/>
    <col min="5" max="5" width="16.00390625" style="87" customWidth="1"/>
    <col min="6" max="6" width="11.57421875" style="80" customWidth="1"/>
    <col min="7" max="7" width="14.421875" style="80" customWidth="1"/>
    <col min="8" max="8" width="11.28125" style="124" customWidth="1"/>
    <col min="9" max="10" width="7.8515625" style="81" customWidth="1"/>
    <col min="11" max="11" width="21.140625" style="123" customWidth="1"/>
    <col min="12" max="16384" width="11.421875" style="80" customWidth="1"/>
  </cols>
  <sheetData>
    <row r="1" spans="1:7" ht="18.75" customHeight="1">
      <c r="A1" s="96" t="s">
        <v>57</v>
      </c>
      <c r="C1" s="83"/>
      <c r="D1" s="81"/>
      <c r="E1" s="83"/>
      <c r="F1" s="130"/>
      <c r="G1" s="81"/>
    </row>
    <row r="2" spans="1:7" ht="15.75">
      <c r="A2" s="473">
        <v>40229</v>
      </c>
      <c r="B2" s="473"/>
      <c r="C2" s="473"/>
      <c r="D2" s="98" t="s">
        <v>58</v>
      </c>
      <c r="E2" s="83"/>
      <c r="F2" s="130"/>
      <c r="G2" s="81"/>
    </row>
    <row r="3" spans="2:7" ht="15">
      <c r="B3" s="97"/>
      <c r="D3" s="81"/>
      <c r="E3" s="83"/>
      <c r="F3" s="130"/>
      <c r="G3" s="81"/>
    </row>
    <row r="4" spans="1:9" ht="15.75" customHeight="1">
      <c r="A4" s="87"/>
      <c r="B4" s="129"/>
      <c r="C4" s="96" t="s">
        <v>297</v>
      </c>
      <c r="E4" s="80"/>
      <c r="G4" s="87" t="s">
        <v>185</v>
      </c>
      <c r="H4" s="126">
        <v>0.00580150462962963</v>
      </c>
      <c r="I4" s="83" t="s">
        <v>296</v>
      </c>
    </row>
    <row r="5" spans="1:9" ht="16.5" customHeight="1">
      <c r="A5" s="129"/>
      <c r="C5" s="96"/>
      <c r="D5" s="81"/>
      <c r="E5" s="80"/>
      <c r="G5" s="87" t="s">
        <v>60</v>
      </c>
      <c r="H5" s="130">
        <v>0.00549768518518519</v>
      </c>
      <c r="I5" s="83"/>
    </row>
    <row r="6" spans="1:9" ht="16.5" customHeight="1">
      <c r="A6" s="129"/>
      <c r="C6" s="96"/>
      <c r="D6" s="81"/>
      <c r="E6" s="80"/>
      <c r="F6" s="329"/>
      <c r="G6" s="106" t="s">
        <v>62</v>
      </c>
      <c r="H6" s="130">
        <v>0.00585185185185185</v>
      </c>
      <c r="I6" s="83"/>
    </row>
    <row r="7" spans="1:11" ht="15.75" thickBot="1">
      <c r="A7" s="101" t="s">
        <v>30</v>
      </c>
      <c r="B7" s="101" t="s">
        <v>180</v>
      </c>
      <c r="C7" s="100" t="s">
        <v>64</v>
      </c>
      <c r="D7" s="105" t="s">
        <v>65</v>
      </c>
      <c r="E7" s="104" t="s">
        <v>25</v>
      </c>
      <c r="F7" s="100" t="s">
        <v>66</v>
      </c>
      <c r="G7" s="100" t="s">
        <v>67</v>
      </c>
      <c r="H7" s="128" t="s">
        <v>295</v>
      </c>
      <c r="I7" s="101" t="s">
        <v>69</v>
      </c>
      <c r="J7" s="101" t="s">
        <v>294</v>
      </c>
      <c r="K7" s="127" t="s">
        <v>71</v>
      </c>
    </row>
    <row r="8" spans="1:11" ht="15.75" thickTop="1">
      <c r="A8" s="81">
        <v>1</v>
      </c>
      <c r="C8" s="83" t="s">
        <v>293</v>
      </c>
      <c r="D8" s="88">
        <v>30954</v>
      </c>
      <c r="E8" s="83" t="s">
        <v>98</v>
      </c>
      <c r="F8" s="83" t="s">
        <v>79</v>
      </c>
      <c r="G8" s="83" t="s">
        <v>259</v>
      </c>
      <c r="H8" s="126">
        <v>0.0058709490740740744</v>
      </c>
      <c r="I8" s="81" t="s">
        <v>80</v>
      </c>
      <c r="J8" s="81">
        <v>921</v>
      </c>
      <c r="K8" s="125" t="s">
        <v>292</v>
      </c>
    </row>
    <row r="9" spans="1:11" ht="15">
      <c r="A9" s="81">
        <v>2</v>
      </c>
      <c r="C9" s="83" t="s">
        <v>291</v>
      </c>
      <c r="D9" s="88">
        <v>30889</v>
      </c>
      <c r="E9" s="83" t="s">
        <v>290</v>
      </c>
      <c r="F9" s="83" t="s">
        <v>153</v>
      </c>
      <c r="G9" s="83" t="s">
        <v>225</v>
      </c>
      <c r="H9" s="126">
        <v>0.005923032407407407</v>
      </c>
      <c r="I9" s="81" t="s">
        <v>90</v>
      </c>
      <c r="J9" s="81">
        <v>896</v>
      </c>
      <c r="K9" s="125" t="s">
        <v>289</v>
      </c>
    </row>
    <row r="10" spans="1:11" ht="15">
      <c r="A10" s="81">
        <v>3</v>
      </c>
      <c r="B10" s="81">
        <v>1</v>
      </c>
      <c r="C10" s="83" t="s">
        <v>288</v>
      </c>
      <c r="D10" s="88">
        <v>33320</v>
      </c>
      <c r="E10" s="83" t="s">
        <v>287</v>
      </c>
      <c r="F10" s="83" t="s">
        <v>99</v>
      </c>
      <c r="G10" s="83" t="s">
        <v>99</v>
      </c>
      <c r="H10" s="126">
        <v>0.006146990740740741</v>
      </c>
      <c r="I10" s="81" t="s">
        <v>90</v>
      </c>
      <c r="J10" s="81">
        <v>794</v>
      </c>
      <c r="K10" s="125" t="s">
        <v>286</v>
      </c>
    </row>
    <row r="11" spans="1:11" ht="15">
      <c r="A11" s="81">
        <v>4</v>
      </c>
      <c r="B11" s="81">
        <v>2</v>
      </c>
      <c r="C11" s="83" t="s">
        <v>285</v>
      </c>
      <c r="D11" s="88">
        <v>33648</v>
      </c>
      <c r="E11" s="83" t="s">
        <v>98</v>
      </c>
      <c r="F11" s="83" t="s">
        <v>79</v>
      </c>
      <c r="G11" s="83" t="s">
        <v>284</v>
      </c>
      <c r="H11" s="126">
        <v>0.006153703703703703</v>
      </c>
      <c r="I11" s="81" t="s">
        <v>90</v>
      </c>
      <c r="J11" s="81">
        <v>791</v>
      </c>
      <c r="K11" s="125" t="s">
        <v>283</v>
      </c>
    </row>
    <row r="12" spans="1:11" ht="17.25" customHeight="1">
      <c r="A12" s="81">
        <v>5</v>
      </c>
      <c r="C12" s="83" t="s">
        <v>282</v>
      </c>
      <c r="D12" s="88">
        <v>30793</v>
      </c>
      <c r="E12" s="83" t="s">
        <v>141</v>
      </c>
      <c r="F12" s="83" t="s">
        <v>153</v>
      </c>
      <c r="G12" s="83" t="s">
        <v>223</v>
      </c>
      <c r="H12" s="126">
        <v>0.006200810185185185</v>
      </c>
      <c r="I12" s="81" t="s">
        <v>90</v>
      </c>
      <c r="J12" s="81">
        <v>770</v>
      </c>
      <c r="K12" s="125" t="s">
        <v>281</v>
      </c>
    </row>
    <row r="13" spans="1:11" ht="15.75" customHeight="1">
      <c r="A13" s="81">
        <v>6</v>
      </c>
      <c r="C13" s="83" t="s">
        <v>280</v>
      </c>
      <c r="D13" s="88">
        <v>31975</v>
      </c>
      <c r="E13" s="83" t="s">
        <v>123</v>
      </c>
      <c r="F13" s="83" t="s">
        <v>166</v>
      </c>
      <c r="G13" s="83"/>
      <c r="H13" s="126">
        <v>0.006227083333333334</v>
      </c>
      <c r="I13" s="81" t="s">
        <v>90</v>
      </c>
      <c r="J13" s="81">
        <v>758</v>
      </c>
      <c r="K13" s="125" t="s">
        <v>279</v>
      </c>
    </row>
    <row r="14" spans="1:11" ht="15">
      <c r="A14" s="81">
        <v>7</v>
      </c>
      <c r="B14" s="81">
        <v>3</v>
      </c>
      <c r="C14" s="83" t="s">
        <v>278</v>
      </c>
      <c r="D14" s="88">
        <v>33529</v>
      </c>
      <c r="E14" s="83" t="s">
        <v>277</v>
      </c>
      <c r="F14" s="83" t="s">
        <v>276</v>
      </c>
      <c r="G14" s="83"/>
      <c r="H14" s="126">
        <v>0.006240625</v>
      </c>
      <c r="I14" s="81" t="s">
        <v>90</v>
      </c>
      <c r="J14" s="81">
        <v>753</v>
      </c>
      <c r="K14" s="125" t="s">
        <v>275</v>
      </c>
    </row>
    <row r="15" spans="1:11" ht="15">
      <c r="A15" s="81">
        <v>8</v>
      </c>
      <c r="B15" s="81">
        <v>4</v>
      </c>
      <c r="C15" s="83" t="s">
        <v>274</v>
      </c>
      <c r="D15" s="88">
        <v>33658</v>
      </c>
      <c r="E15" s="83" t="s">
        <v>273</v>
      </c>
      <c r="F15" s="83" t="s">
        <v>85</v>
      </c>
      <c r="G15" s="83" t="s">
        <v>267</v>
      </c>
      <c r="H15" s="126">
        <v>0.006295138888888888</v>
      </c>
      <c r="I15" s="81" t="s">
        <v>113</v>
      </c>
      <c r="J15" s="81">
        <v>729</v>
      </c>
      <c r="K15" s="125" t="s">
        <v>272</v>
      </c>
    </row>
    <row r="16" spans="1:11" ht="15">
      <c r="A16" s="81">
        <v>9</v>
      </c>
      <c r="C16" s="83" t="s">
        <v>271</v>
      </c>
      <c r="D16" s="88" t="s">
        <v>270</v>
      </c>
      <c r="E16" s="83" t="s">
        <v>269</v>
      </c>
      <c r="F16" s="83" t="s">
        <v>268</v>
      </c>
      <c r="G16" s="83" t="s">
        <v>267</v>
      </c>
      <c r="H16" s="126">
        <v>0.006336342592592592</v>
      </c>
      <c r="I16" s="81" t="s">
        <v>113</v>
      </c>
      <c r="K16" s="125" t="s">
        <v>266</v>
      </c>
    </row>
    <row r="17" spans="1:11" ht="15">
      <c r="A17" s="81">
        <v>10</v>
      </c>
      <c r="C17" s="83" t="s">
        <v>265</v>
      </c>
      <c r="D17" s="88">
        <v>30720</v>
      </c>
      <c r="E17" s="83" t="s">
        <v>264</v>
      </c>
      <c r="F17" s="83" t="s">
        <v>66</v>
      </c>
      <c r="G17" s="83" t="s">
        <v>263</v>
      </c>
      <c r="H17" s="126">
        <v>0.006397222222222222</v>
      </c>
      <c r="I17" s="81" t="s">
        <v>113</v>
      </c>
      <c r="K17" s="125" t="s">
        <v>262</v>
      </c>
    </row>
    <row r="18" spans="1:11" ht="15">
      <c r="A18" s="81">
        <v>11</v>
      </c>
      <c r="C18" s="83" t="s">
        <v>261</v>
      </c>
      <c r="D18" s="88">
        <v>33179</v>
      </c>
      <c r="E18" s="83" t="s">
        <v>260</v>
      </c>
      <c r="F18" s="83" t="s">
        <v>79</v>
      </c>
      <c r="G18" s="83" t="s">
        <v>259</v>
      </c>
      <c r="H18" s="126">
        <v>0.006397685185185186</v>
      </c>
      <c r="I18" s="81" t="s">
        <v>113</v>
      </c>
      <c r="K18" s="125" t="s">
        <v>258</v>
      </c>
    </row>
    <row r="19" spans="1:11" ht="15">
      <c r="A19" s="81">
        <v>12</v>
      </c>
      <c r="B19" s="81">
        <v>5</v>
      </c>
      <c r="C19" s="83" t="s">
        <v>257</v>
      </c>
      <c r="D19" s="88">
        <v>33907</v>
      </c>
      <c r="E19" s="83" t="s">
        <v>256</v>
      </c>
      <c r="F19" s="83" t="s">
        <v>255</v>
      </c>
      <c r="G19" s="83"/>
      <c r="H19" s="126">
        <v>0.006529166666666666</v>
      </c>
      <c r="I19" s="81" t="s">
        <v>113</v>
      </c>
      <c r="K19" s="125" t="s">
        <v>254</v>
      </c>
    </row>
    <row r="20" spans="2:11" ht="15">
      <c r="B20" s="81" t="s">
        <v>99</v>
      </c>
      <c r="C20" s="80" t="s">
        <v>138</v>
      </c>
      <c r="D20" s="80" t="s">
        <v>99</v>
      </c>
      <c r="E20" s="87" t="s">
        <v>99</v>
      </c>
      <c r="F20" s="80" t="s">
        <v>99</v>
      </c>
      <c r="G20" s="80" t="s">
        <v>99</v>
      </c>
      <c r="H20" s="124" t="s">
        <v>99</v>
      </c>
      <c r="I20" s="81" t="s">
        <v>99</v>
      </c>
      <c r="K20" s="123" t="s">
        <v>99</v>
      </c>
    </row>
    <row r="21" spans="2:11" ht="15">
      <c r="B21" s="81" t="s">
        <v>99</v>
      </c>
      <c r="C21" s="80" t="s">
        <v>138</v>
      </c>
      <c r="D21" s="80" t="s">
        <v>99</v>
      </c>
      <c r="E21" s="87" t="s">
        <v>99</v>
      </c>
      <c r="F21" s="80" t="s">
        <v>99</v>
      </c>
      <c r="G21" s="80" t="s">
        <v>99</v>
      </c>
      <c r="H21" s="124" t="s">
        <v>99</v>
      </c>
      <c r="I21" s="81" t="s">
        <v>99</v>
      </c>
      <c r="K21" s="123" t="s">
        <v>99</v>
      </c>
    </row>
    <row r="22" ht="15">
      <c r="B22" s="81" t="s">
        <v>99</v>
      </c>
    </row>
    <row r="23" ht="15">
      <c r="B23" s="81" t="s">
        <v>99</v>
      </c>
    </row>
  </sheetData>
  <sheetProtection/>
  <mergeCells count="1">
    <mergeCell ref="A2:C2"/>
  </mergeCells>
  <printOptions/>
  <pageMargins left="0.5" right="0" top="1.073611111" bottom="0.573611111111111" header="0" footer="0"/>
  <pageSetup cellComments="asDisplayed" horizontalDpi="600" verticalDpi="600" orientation="landscape" r:id="rId1"/>
  <headerFooter alignWithMargins="0">
    <oddHeader>&amp;L&amp;C&amp;R</oddHeader>
    <oddFooter>&amp;L&amp;C&amp;R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17"/>
  <sheetViews>
    <sheetView zoomScaleSheetLayoutView="1" zoomScalePageLayoutView="0" workbookViewId="0" topLeftCell="A1">
      <selection activeCell="A2" sqref="A2:C2"/>
    </sheetView>
  </sheetViews>
  <sheetFormatPr defaultColWidth="11.421875" defaultRowHeight="12.75"/>
  <cols>
    <col min="1" max="1" width="5.28125" style="81" customWidth="1"/>
    <col min="2" max="2" width="5.57421875" style="81" customWidth="1"/>
    <col min="3" max="3" width="23.28125" style="80" customWidth="1"/>
    <col min="4" max="4" width="12.28125" style="80" customWidth="1"/>
    <col min="5" max="5" width="9.140625" style="87" customWidth="1"/>
    <col min="6" max="6" width="6.00390625" style="80" customWidth="1"/>
    <col min="7" max="7" width="9.57421875" style="80" customWidth="1"/>
    <col min="8" max="8" width="8.7109375" style="124" customWidth="1"/>
    <col min="9" max="9" width="7.8515625" style="81" customWidth="1"/>
    <col min="10" max="10" width="1.7109375" style="83" customWidth="1"/>
    <col min="11" max="11" width="7.8515625" style="81" customWidth="1"/>
    <col min="12" max="12" width="6.57421875" style="123" customWidth="1"/>
    <col min="13" max="13" width="29.00390625" style="123" customWidth="1"/>
    <col min="14" max="16384" width="11.421875" style="80" customWidth="1"/>
  </cols>
  <sheetData>
    <row r="1" spans="1:12" ht="18.75" customHeight="1">
      <c r="A1" s="96" t="s">
        <v>57</v>
      </c>
      <c r="C1" s="83"/>
      <c r="D1" s="81"/>
      <c r="E1" s="83"/>
      <c r="F1" s="81"/>
      <c r="G1" s="81"/>
      <c r="H1" s="143"/>
      <c r="I1" s="123"/>
      <c r="J1" s="125"/>
      <c r="K1" s="80"/>
      <c r="L1" s="80"/>
    </row>
    <row r="2" spans="1:12" ht="15.75">
      <c r="A2" s="471">
        <v>40229</v>
      </c>
      <c r="B2" s="471"/>
      <c r="C2" s="471"/>
      <c r="D2" s="98" t="s">
        <v>58</v>
      </c>
      <c r="E2" s="80"/>
      <c r="F2" s="81"/>
      <c r="G2" s="81"/>
      <c r="H2" s="143"/>
      <c r="I2" s="123"/>
      <c r="J2" s="125"/>
      <c r="K2" s="80"/>
      <c r="L2" s="80"/>
    </row>
    <row r="3" spans="1:12" ht="15">
      <c r="A3" s="97"/>
      <c r="B3" s="80"/>
      <c r="C3" s="81"/>
      <c r="D3" s="83"/>
      <c r="E3" s="81"/>
      <c r="F3" s="81"/>
      <c r="G3" s="81"/>
      <c r="H3" s="143"/>
      <c r="I3" s="123"/>
      <c r="J3" s="125"/>
      <c r="K3" s="80"/>
      <c r="L3" s="80"/>
    </row>
    <row r="4" spans="2:12" ht="18.75" customHeight="1">
      <c r="B4" s="80"/>
      <c r="C4" s="96" t="s">
        <v>384</v>
      </c>
      <c r="D4" s="83"/>
      <c r="E4" s="81"/>
      <c r="F4" s="81"/>
      <c r="G4" s="81"/>
      <c r="H4" s="143"/>
      <c r="I4" s="123"/>
      <c r="J4" s="125"/>
      <c r="K4" s="80"/>
      <c r="L4" s="80"/>
    </row>
    <row r="5" spans="2:12" ht="16.5" customHeight="1">
      <c r="B5" s="80"/>
      <c r="C5" s="87"/>
      <c r="F5" s="87"/>
      <c r="G5" s="87" t="s">
        <v>185</v>
      </c>
      <c r="H5" s="81">
        <v>8.28</v>
      </c>
      <c r="I5" s="83" t="s">
        <v>383</v>
      </c>
      <c r="K5" s="80"/>
      <c r="L5" s="80"/>
    </row>
    <row r="6" spans="2:12" ht="17.25" customHeight="1">
      <c r="B6" s="80"/>
      <c r="C6" s="87"/>
      <c r="E6" s="96"/>
      <c r="G6" s="87" t="s">
        <v>60</v>
      </c>
      <c r="H6" s="85">
        <v>8.2</v>
      </c>
      <c r="I6" s="85"/>
      <c r="J6" s="336"/>
      <c r="K6" s="80"/>
      <c r="L6" s="80"/>
    </row>
    <row r="7" spans="1:12" ht="15.75" customHeight="1">
      <c r="A7" s="95"/>
      <c r="B7" s="80"/>
      <c r="C7" s="87"/>
      <c r="F7" s="329"/>
      <c r="G7" s="106" t="s">
        <v>62</v>
      </c>
      <c r="H7" s="85">
        <v>8.44</v>
      </c>
      <c r="I7" s="85"/>
      <c r="J7" s="336"/>
      <c r="K7" s="80"/>
      <c r="L7" s="80"/>
    </row>
    <row r="8" spans="1:13" ht="15.75" thickBot="1">
      <c r="A8" s="101" t="s">
        <v>30</v>
      </c>
      <c r="B8" s="101" t="s">
        <v>343</v>
      </c>
      <c r="C8" s="100" t="s">
        <v>64</v>
      </c>
      <c r="D8" s="105" t="s">
        <v>65</v>
      </c>
      <c r="E8" s="104" t="s">
        <v>25</v>
      </c>
      <c r="F8" s="100" t="s">
        <v>66</v>
      </c>
      <c r="G8" s="100" t="s">
        <v>67</v>
      </c>
      <c r="H8" s="128" t="s">
        <v>364</v>
      </c>
      <c r="I8" s="314" t="s">
        <v>363</v>
      </c>
      <c r="J8" s="350"/>
      <c r="K8" s="101" t="s">
        <v>69</v>
      </c>
      <c r="L8" s="101" t="s">
        <v>294</v>
      </c>
      <c r="M8" s="127" t="s">
        <v>71</v>
      </c>
    </row>
    <row r="9" spans="1:13" ht="15.75" thickTop="1">
      <c r="A9" s="81">
        <v>1</v>
      </c>
      <c r="C9" s="83" t="s">
        <v>382</v>
      </c>
      <c r="D9" s="88">
        <v>31954</v>
      </c>
      <c r="E9" s="83" t="s">
        <v>123</v>
      </c>
      <c r="F9" s="83" t="s">
        <v>166</v>
      </c>
      <c r="G9" s="83" t="s">
        <v>381</v>
      </c>
      <c r="H9" s="85">
        <v>8.31</v>
      </c>
      <c r="I9" s="81">
        <v>8.22</v>
      </c>
      <c r="J9" s="309" t="s">
        <v>761</v>
      </c>
      <c r="K9" s="81" t="s">
        <v>66</v>
      </c>
      <c r="L9" s="81">
        <v>1123</v>
      </c>
      <c r="M9" s="123" t="s">
        <v>322</v>
      </c>
    </row>
    <row r="10" spans="1:13" ht="15">
      <c r="A10" s="81">
        <v>2</v>
      </c>
      <c r="B10" s="81">
        <v>1</v>
      </c>
      <c r="C10" s="83" t="s">
        <v>380</v>
      </c>
      <c r="D10" s="88">
        <v>33628</v>
      </c>
      <c r="E10" s="83" t="s">
        <v>157</v>
      </c>
      <c r="F10" s="83" t="s">
        <v>85</v>
      </c>
      <c r="G10" s="83" t="s">
        <v>379</v>
      </c>
      <c r="H10" s="85">
        <v>9.05</v>
      </c>
      <c r="I10" s="81">
        <v>8.87</v>
      </c>
      <c r="J10" s="309"/>
      <c r="K10" s="81" t="s">
        <v>80</v>
      </c>
      <c r="L10" s="81">
        <v>994</v>
      </c>
      <c r="M10" s="123" t="s">
        <v>313</v>
      </c>
    </row>
    <row r="11" spans="1:13" ht="15">
      <c r="A11" s="81">
        <v>3</v>
      </c>
      <c r="B11" s="81">
        <v>2</v>
      </c>
      <c r="C11" s="83" t="s">
        <v>378</v>
      </c>
      <c r="D11" s="88">
        <v>33279</v>
      </c>
      <c r="E11" s="83" t="s">
        <v>98</v>
      </c>
      <c r="F11" s="83" t="s">
        <v>79</v>
      </c>
      <c r="G11" s="83" t="s">
        <v>381</v>
      </c>
      <c r="H11" s="85">
        <v>9.01</v>
      </c>
      <c r="I11" s="81">
        <v>8.92</v>
      </c>
      <c r="J11" s="309"/>
      <c r="K11" s="81" t="s">
        <v>80</v>
      </c>
      <c r="L11" s="81">
        <v>984</v>
      </c>
      <c r="M11" s="123" t="s">
        <v>147</v>
      </c>
    </row>
    <row r="12" spans="1:13" ht="15">
      <c r="A12" s="81">
        <v>4</v>
      </c>
      <c r="C12" s="83" t="s">
        <v>377</v>
      </c>
      <c r="D12" s="88">
        <v>32281</v>
      </c>
      <c r="E12" s="83" t="s">
        <v>141</v>
      </c>
      <c r="F12" s="83" t="s">
        <v>153</v>
      </c>
      <c r="G12" s="83" t="s">
        <v>232</v>
      </c>
      <c r="H12" s="85">
        <v>9.07</v>
      </c>
      <c r="I12" s="81">
        <v>9.05</v>
      </c>
      <c r="J12" s="309"/>
      <c r="K12" s="81" t="s">
        <v>90</v>
      </c>
      <c r="L12" s="81">
        <v>960</v>
      </c>
      <c r="M12" s="123" t="s">
        <v>376</v>
      </c>
    </row>
    <row r="13" spans="1:13" ht="15">
      <c r="A13" s="81">
        <v>5</v>
      </c>
      <c r="B13" s="81">
        <v>3</v>
      </c>
      <c r="C13" s="83" t="s">
        <v>375</v>
      </c>
      <c r="D13" s="88">
        <v>34044</v>
      </c>
      <c r="E13" s="83" t="s">
        <v>374</v>
      </c>
      <c r="F13" s="83" t="s">
        <v>99</v>
      </c>
      <c r="G13" s="83" t="s">
        <v>373</v>
      </c>
      <c r="H13" s="85">
        <v>9.1</v>
      </c>
      <c r="I13" s="81">
        <v>9.25</v>
      </c>
      <c r="J13" s="309"/>
      <c r="K13" s="81" t="s">
        <v>90</v>
      </c>
      <c r="L13" s="81" t="s">
        <v>81</v>
      </c>
      <c r="M13" s="123" t="s">
        <v>372</v>
      </c>
    </row>
    <row r="14" spans="1:13" ht="15">
      <c r="A14" s="81">
        <v>6</v>
      </c>
      <c r="C14" s="83" t="s">
        <v>371</v>
      </c>
      <c r="D14" s="88">
        <v>32545</v>
      </c>
      <c r="E14" s="83" t="s">
        <v>98</v>
      </c>
      <c r="F14" s="83" t="s">
        <v>79</v>
      </c>
      <c r="G14" s="83" t="s">
        <v>370</v>
      </c>
      <c r="H14" s="85">
        <v>9.19</v>
      </c>
      <c r="I14" s="81">
        <v>9.26</v>
      </c>
      <c r="J14" s="309"/>
      <c r="K14" s="81" t="s">
        <v>90</v>
      </c>
      <c r="L14" s="81">
        <v>933</v>
      </c>
      <c r="M14" s="123" t="s">
        <v>369</v>
      </c>
    </row>
    <row r="15" spans="1:13" ht="15.75" customHeight="1">
      <c r="A15" s="81">
        <v>7</v>
      </c>
      <c r="B15" s="81">
        <v>4</v>
      </c>
      <c r="C15" s="83" t="s">
        <v>368</v>
      </c>
      <c r="D15" s="88">
        <v>33576</v>
      </c>
      <c r="E15" s="83" t="s">
        <v>141</v>
      </c>
      <c r="F15" s="83" t="s">
        <v>351</v>
      </c>
      <c r="G15" s="83" t="s">
        <v>350</v>
      </c>
      <c r="H15" s="85">
        <v>9.62</v>
      </c>
      <c r="J15" s="309"/>
      <c r="K15" s="81" t="s">
        <v>113</v>
      </c>
      <c r="L15" s="81">
        <v>855</v>
      </c>
      <c r="M15" s="123" t="s">
        <v>367</v>
      </c>
    </row>
    <row r="16" spans="2:12" ht="7.5" customHeight="1">
      <c r="B16" s="81" t="s">
        <v>99</v>
      </c>
      <c r="C16" s="83" t="s">
        <v>138</v>
      </c>
      <c r="D16" s="88" t="s">
        <v>99</v>
      </c>
      <c r="E16" s="87" t="s">
        <v>99</v>
      </c>
      <c r="F16" s="83" t="s">
        <v>99</v>
      </c>
      <c r="G16" s="83" t="s">
        <v>99</v>
      </c>
      <c r="H16" s="126" t="s">
        <v>99</v>
      </c>
      <c r="I16" s="81" t="s">
        <v>99</v>
      </c>
      <c r="J16" s="309"/>
      <c r="L16" s="142" t="s">
        <v>99</v>
      </c>
    </row>
    <row r="17" spans="1:12" ht="15">
      <c r="A17" s="80"/>
      <c r="B17" s="81" t="s">
        <v>99</v>
      </c>
      <c r="C17" s="83" t="s">
        <v>138</v>
      </c>
      <c r="D17" s="88" t="s">
        <v>99</v>
      </c>
      <c r="E17" s="87" t="s">
        <v>99</v>
      </c>
      <c r="F17" s="83" t="s">
        <v>99</v>
      </c>
      <c r="G17" s="83" t="s">
        <v>99</v>
      </c>
      <c r="H17" s="126" t="s">
        <v>99</v>
      </c>
      <c r="I17" s="81" t="s">
        <v>99</v>
      </c>
      <c r="J17" s="309" t="s">
        <v>761</v>
      </c>
      <c r="K17" s="259" t="s">
        <v>760</v>
      </c>
      <c r="L17" s="125"/>
    </row>
  </sheetData>
  <sheetProtection/>
  <mergeCells count="1">
    <mergeCell ref="A2:C2"/>
  </mergeCells>
  <printOptions/>
  <pageMargins left="0.5" right="0" top="1.073611111" bottom="0.573611111111111" header="0" footer="0"/>
  <pageSetup cellComments="asDisplayed" horizontalDpi="600" verticalDpi="600" orientation="landscape" r:id="rId1"/>
  <headerFooter alignWithMargins="0">
    <oddHeader>&amp;L&amp;C&amp;R</oddHeader>
    <oddFooter>&amp;L&amp;C&amp;R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15"/>
  <sheetViews>
    <sheetView zoomScaleSheetLayoutView="1" zoomScalePageLayoutView="0" workbookViewId="0" topLeftCell="A1">
      <selection activeCell="A1" sqref="A1"/>
    </sheetView>
  </sheetViews>
  <sheetFormatPr defaultColWidth="11.421875" defaultRowHeight="12.75"/>
  <cols>
    <col min="1" max="1" width="5.28125" style="81" customWidth="1"/>
    <col min="2" max="2" width="4.7109375" style="81" customWidth="1"/>
    <col min="3" max="3" width="18.28125" style="80" customWidth="1"/>
    <col min="4" max="4" width="12.28125" style="80" customWidth="1"/>
    <col min="5" max="5" width="11.7109375" style="87" customWidth="1"/>
    <col min="6" max="6" width="6.00390625" style="80" customWidth="1"/>
    <col min="7" max="7" width="10.421875" style="80" customWidth="1"/>
    <col min="8" max="8" width="8.7109375" style="124" customWidth="1"/>
    <col min="9" max="9" width="7.8515625" style="81" customWidth="1"/>
    <col min="10" max="10" width="6.57421875" style="123" customWidth="1"/>
    <col min="11" max="11" width="6.28125" style="80" customWidth="1"/>
    <col min="12" max="12" width="36.57421875" style="123" customWidth="1"/>
    <col min="13" max="16384" width="11.421875" style="80" customWidth="1"/>
  </cols>
  <sheetData>
    <row r="1" spans="1:10" ht="18.75" customHeight="1">
      <c r="A1" s="139" t="s">
        <v>57</v>
      </c>
      <c r="B1" s="137"/>
      <c r="C1" s="140"/>
      <c r="D1" s="137"/>
      <c r="E1" s="140"/>
      <c r="F1" s="140"/>
      <c r="G1" s="135"/>
      <c r="H1" s="135"/>
      <c r="I1" s="135"/>
      <c r="J1" s="80"/>
    </row>
    <row r="2" spans="1:10" ht="15.75">
      <c r="A2" s="478">
        <v>40229</v>
      </c>
      <c r="B2" s="478"/>
      <c r="C2" s="478"/>
      <c r="D2" s="141" t="s">
        <v>58</v>
      </c>
      <c r="E2" s="140"/>
      <c r="F2" s="140"/>
      <c r="G2" s="135"/>
      <c r="H2" s="135"/>
      <c r="I2" s="135"/>
      <c r="J2" s="80"/>
    </row>
    <row r="3" spans="1:10" ht="15">
      <c r="A3" s="140"/>
      <c r="B3" s="135"/>
      <c r="C3" s="140"/>
      <c r="D3" s="137"/>
      <c r="E3" s="140"/>
      <c r="F3" s="140"/>
      <c r="G3" s="135"/>
      <c r="H3" s="135"/>
      <c r="I3" s="135"/>
      <c r="J3" s="80"/>
    </row>
    <row r="4" spans="2:10" ht="18.75" customHeight="1">
      <c r="B4" s="139" t="s">
        <v>366</v>
      </c>
      <c r="C4" s="140"/>
      <c r="D4" s="137"/>
      <c r="E4" s="140"/>
      <c r="F4" s="140"/>
      <c r="G4" s="135"/>
      <c r="H4" s="135"/>
      <c r="I4" s="135"/>
      <c r="J4" s="80"/>
    </row>
    <row r="5" spans="1:10" ht="16.5" customHeight="1">
      <c r="A5" s="80"/>
      <c r="B5" s="140"/>
      <c r="C5" s="139"/>
      <c r="D5" s="135"/>
      <c r="E5" s="477" t="s">
        <v>185</v>
      </c>
      <c r="F5" s="477"/>
      <c r="G5" s="477"/>
      <c r="H5" s="140">
        <v>8.04</v>
      </c>
      <c r="I5" s="137" t="s">
        <v>365</v>
      </c>
      <c r="J5" s="80"/>
    </row>
    <row r="6" spans="1:10" ht="17.25" customHeight="1">
      <c r="A6" s="80"/>
      <c r="B6" s="140"/>
      <c r="C6" s="135"/>
      <c r="D6" s="139"/>
      <c r="E6" s="477" t="s">
        <v>60</v>
      </c>
      <c r="F6" s="477"/>
      <c r="G6" s="477"/>
      <c r="H6" s="136">
        <v>7.85</v>
      </c>
      <c r="I6" s="136"/>
      <c r="J6" s="80"/>
    </row>
    <row r="7" spans="1:12" ht="15.75" thickBot="1">
      <c r="A7" s="101" t="s">
        <v>30</v>
      </c>
      <c r="B7" s="101"/>
      <c r="C7" s="100" t="s">
        <v>64</v>
      </c>
      <c r="D7" s="105" t="s">
        <v>65</v>
      </c>
      <c r="E7" s="104" t="s">
        <v>25</v>
      </c>
      <c r="F7" s="100" t="s">
        <v>66</v>
      </c>
      <c r="G7" s="100" t="s">
        <v>67</v>
      </c>
      <c r="H7" s="128" t="s">
        <v>364</v>
      </c>
      <c r="I7" s="128" t="s">
        <v>363</v>
      </c>
      <c r="J7" s="101" t="s">
        <v>69</v>
      </c>
      <c r="K7" s="101" t="s">
        <v>294</v>
      </c>
      <c r="L7" s="127" t="s">
        <v>71</v>
      </c>
    </row>
    <row r="8" spans="1:12" ht="15.75" thickTop="1">
      <c r="A8" s="81">
        <v>1</v>
      </c>
      <c r="C8" s="83" t="s">
        <v>362</v>
      </c>
      <c r="D8" s="88">
        <v>32659</v>
      </c>
      <c r="E8" s="83" t="s">
        <v>98</v>
      </c>
      <c r="F8" s="83" t="s">
        <v>79</v>
      </c>
      <c r="G8" s="83" t="s">
        <v>284</v>
      </c>
      <c r="H8" s="85">
        <v>8.34</v>
      </c>
      <c r="I8" s="81">
        <v>8.26</v>
      </c>
      <c r="J8" s="81" t="s">
        <v>80</v>
      </c>
      <c r="K8" s="81">
        <v>997</v>
      </c>
      <c r="L8" s="123" t="s">
        <v>361</v>
      </c>
    </row>
    <row r="9" spans="1:12" ht="15">
      <c r="A9" s="81">
        <v>2</v>
      </c>
      <c r="C9" s="83" t="s">
        <v>360</v>
      </c>
      <c r="D9" s="88">
        <v>33163</v>
      </c>
      <c r="E9" s="83" t="s">
        <v>359</v>
      </c>
      <c r="F9" s="83" t="s">
        <v>166</v>
      </c>
      <c r="G9" s="83" t="s">
        <v>99</v>
      </c>
      <c r="H9" s="85">
        <v>8.45</v>
      </c>
      <c r="I9" s="81">
        <v>8.49</v>
      </c>
      <c r="J9" s="81" t="s">
        <v>90</v>
      </c>
      <c r="K9" s="81">
        <v>946</v>
      </c>
      <c r="L9" s="123" t="s">
        <v>358</v>
      </c>
    </row>
    <row r="10" spans="1:12" ht="15">
      <c r="A10" s="81">
        <v>3</v>
      </c>
      <c r="C10" s="83" t="s">
        <v>357</v>
      </c>
      <c r="D10" s="88">
        <v>32817</v>
      </c>
      <c r="E10" s="83" t="s">
        <v>123</v>
      </c>
      <c r="F10" s="83" t="s">
        <v>166</v>
      </c>
      <c r="G10" s="83" t="s">
        <v>99</v>
      </c>
      <c r="H10" s="85">
        <v>8.54</v>
      </c>
      <c r="I10" s="81">
        <v>8.56</v>
      </c>
      <c r="J10" s="81" t="s">
        <v>90</v>
      </c>
      <c r="K10" s="81">
        <v>923</v>
      </c>
      <c r="L10" s="123" t="s">
        <v>356</v>
      </c>
    </row>
    <row r="11" spans="1:12" ht="15">
      <c r="A11" s="81">
        <v>4</v>
      </c>
      <c r="C11" s="83" t="s">
        <v>355</v>
      </c>
      <c r="D11" s="88">
        <v>32618</v>
      </c>
      <c r="E11" s="83" t="s">
        <v>157</v>
      </c>
      <c r="F11" s="83" t="s">
        <v>85</v>
      </c>
      <c r="G11" s="83" t="s">
        <v>234</v>
      </c>
      <c r="H11" s="85">
        <v>8.59</v>
      </c>
      <c r="I11" s="81">
        <v>8.58</v>
      </c>
      <c r="J11" s="81" t="s">
        <v>90</v>
      </c>
      <c r="K11" s="81">
        <v>913</v>
      </c>
      <c r="L11" s="123" t="s">
        <v>354</v>
      </c>
    </row>
    <row r="12" spans="1:12" ht="15">
      <c r="A12" s="81">
        <v>5</v>
      </c>
      <c r="C12" s="83" t="s">
        <v>353</v>
      </c>
      <c r="D12" s="88">
        <v>33376</v>
      </c>
      <c r="E12" s="83" t="s">
        <v>157</v>
      </c>
      <c r="F12" s="83" t="s">
        <v>85</v>
      </c>
      <c r="G12" s="83" t="s">
        <v>156</v>
      </c>
      <c r="H12" s="85">
        <v>8.8</v>
      </c>
      <c r="I12" s="81">
        <v>8.67</v>
      </c>
      <c r="J12" s="81" t="s">
        <v>90</v>
      </c>
      <c r="K12" s="81">
        <v>890</v>
      </c>
      <c r="L12" s="123" t="s">
        <v>155</v>
      </c>
    </row>
    <row r="13" spans="1:12" ht="17.25" customHeight="1">
      <c r="A13" s="81">
        <v>6</v>
      </c>
      <c r="C13" s="83" t="s">
        <v>352</v>
      </c>
      <c r="D13" s="88">
        <v>32805</v>
      </c>
      <c r="E13" s="83" t="s">
        <v>141</v>
      </c>
      <c r="F13" s="83" t="s">
        <v>351</v>
      </c>
      <c r="G13" s="83" t="s">
        <v>350</v>
      </c>
      <c r="H13" s="85">
        <v>8.64</v>
      </c>
      <c r="I13" s="85">
        <v>8.8</v>
      </c>
      <c r="J13" s="81" t="s">
        <v>90</v>
      </c>
      <c r="K13" s="81">
        <v>897</v>
      </c>
      <c r="L13" s="123" t="s">
        <v>349</v>
      </c>
    </row>
    <row r="14" spans="1:12" ht="15.75" customHeight="1">
      <c r="A14" s="81">
        <v>7</v>
      </c>
      <c r="C14" s="83" t="s">
        <v>348</v>
      </c>
      <c r="D14" s="88">
        <v>32885</v>
      </c>
      <c r="E14" s="83" t="s">
        <v>123</v>
      </c>
      <c r="F14" s="83" t="s">
        <v>166</v>
      </c>
      <c r="G14" s="83" t="s">
        <v>232</v>
      </c>
      <c r="H14" s="85">
        <v>8.86</v>
      </c>
      <c r="J14" s="81" t="s">
        <v>90</v>
      </c>
      <c r="K14" s="81">
        <v>842</v>
      </c>
      <c r="L14" s="123" t="s">
        <v>347</v>
      </c>
    </row>
    <row r="15" spans="2:12" ht="15">
      <c r="B15" s="81" t="s">
        <v>99</v>
      </c>
      <c r="C15" s="83" t="s">
        <v>854</v>
      </c>
      <c r="D15" s="88">
        <v>31983</v>
      </c>
      <c r="E15" s="83" t="s">
        <v>157</v>
      </c>
      <c r="F15" s="83" t="s">
        <v>85</v>
      </c>
      <c r="G15" s="83" t="s">
        <v>156</v>
      </c>
      <c r="H15" s="126" t="s">
        <v>130</v>
      </c>
      <c r="I15" s="81" t="s">
        <v>99</v>
      </c>
      <c r="J15" s="81"/>
      <c r="K15" s="125" t="s">
        <v>99</v>
      </c>
      <c r="L15" s="123" t="s">
        <v>679</v>
      </c>
    </row>
  </sheetData>
  <sheetProtection/>
  <mergeCells count="3">
    <mergeCell ref="E5:G5"/>
    <mergeCell ref="E6:G6"/>
    <mergeCell ref="A2:C2"/>
  </mergeCells>
  <printOptions/>
  <pageMargins left="0.5" right="0" top="0.823611111" bottom="0.573611111111111" header="0" footer="0"/>
  <pageSetup cellComments="asDisplayed" horizontalDpi="600" verticalDpi="600" orientation="landscape" r:id="rId1"/>
  <headerFooter alignWithMargins="0">
    <oddHeader>&amp;L&amp;C&amp;R</oddHeader>
    <oddFooter>&amp;L&amp;C&amp;R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SheetLayoutView="1" zoomScalePageLayoutView="0" workbookViewId="0" topLeftCell="A1">
      <selection activeCell="J21" sqref="J21"/>
    </sheetView>
  </sheetViews>
  <sheetFormatPr defaultColWidth="11.421875" defaultRowHeight="12.75"/>
  <cols>
    <col min="1" max="1" width="7.140625" style="81" customWidth="1"/>
    <col min="2" max="2" width="18.28125" style="80" customWidth="1"/>
    <col min="3" max="3" width="12.28125" style="80" customWidth="1"/>
    <col min="4" max="4" width="11.7109375" style="87" customWidth="1"/>
    <col min="5" max="5" width="6.00390625" style="80" customWidth="1"/>
    <col min="6" max="6" width="12.140625" style="80" customWidth="1"/>
    <col min="7" max="7" width="8.7109375" style="124" customWidth="1"/>
    <col min="8" max="8" width="7.8515625" style="81" customWidth="1"/>
    <col min="9" max="9" width="1.8515625" style="81" customWidth="1"/>
    <col min="10" max="10" width="6.28125" style="81" customWidth="1"/>
    <col min="11" max="11" width="6.57421875" style="123" customWidth="1"/>
    <col min="12" max="12" width="31.57421875" style="80" customWidth="1"/>
    <col min="13" max="16384" width="11.421875" style="80" customWidth="1"/>
  </cols>
  <sheetData>
    <row r="1" spans="1:11" ht="18.75" customHeight="1">
      <c r="A1" s="139" t="s">
        <v>57</v>
      </c>
      <c r="C1" s="137"/>
      <c r="D1" s="140"/>
      <c r="E1" s="137"/>
      <c r="F1" s="140"/>
      <c r="G1" s="140"/>
      <c r="H1" s="135"/>
      <c r="I1" s="135"/>
      <c r="J1" s="135"/>
      <c r="K1" s="135"/>
    </row>
    <row r="2" spans="1:11" ht="15.75">
      <c r="A2" s="478">
        <v>40228</v>
      </c>
      <c r="B2" s="478"/>
      <c r="C2" s="141" t="s">
        <v>58</v>
      </c>
      <c r="E2" s="135"/>
      <c r="F2" s="140"/>
      <c r="G2" s="140"/>
      <c r="H2" s="135"/>
      <c r="I2" s="135"/>
      <c r="J2" s="135"/>
      <c r="K2" s="135"/>
    </row>
    <row r="3" spans="2:11" ht="15">
      <c r="B3" s="140"/>
      <c r="C3" s="135"/>
      <c r="D3" s="140"/>
      <c r="E3" s="137"/>
      <c r="F3" s="140"/>
      <c r="G3" s="311"/>
      <c r="H3" s="135"/>
      <c r="I3" s="135"/>
      <c r="J3" s="135"/>
      <c r="K3" s="135"/>
    </row>
    <row r="4" spans="2:11" ht="18.75" customHeight="1">
      <c r="B4" s="139" t="s">
        <v>825</v>
      </c>
      <c r="D4" s="140"/>
      <c r="E4" s="137"/>
      <c r="F4" s="140" t="s">
        <v>843</v>
      </c>
      <c r="G4" s="85">
        <v>8.44</v>
      </c>
      <c r="H4" s="135" t="s">
        <v>508</v>
      </c>
      <c r="I4" s="135"/>
      <c r="J4" s="135"/>
      <c r="K4" s="135"/>
    </row>
    <row r="5" spans="1:11" ht="15.75" customHeight="1">
      <c r="A5" s="87"/>
      <c r="B5" s="138"/>
      <c r="C5" s="137"/>
      <c r="D5" s="135"/>
      <c r="E5" s="477"/>
      <c r="F5" s="477"/>
      <c r="G5" s="477"/>
      <c r="H5" s="136"/>
      <c r="I5" s="136"/>
      <c r="J5" s="136"/>
      <c r="K5" s="135"/>
    </row>
    <row r="6" spans="1:12" ht="15.75" thickBot="1">
      <c r="A6" s="91" t="s">
        <v>30</v>
      </c>
      <c r="B6" s="92" t="s">
        <v>64</v>
      </c>
      <c r="C6" s="94" t="s">
        <v>65</v>
      </c>
      <c r="D6" s="93" t="s">
        <v>25</v>
      </c>
      <c r="E6" s="92" t="s">
        <v>66</v>
      </c>
      <c r="F6" s="92" t="s">
        <v>67</v>
      </c>
      <c r="G6" s="313" t="s">
        <v>68</v>
      </c>
      <c r="H6" s="314" t="s">
        <v>746</v>
      </c>
      <c r="I6" s="315"/>
      <c r="J6" s="316" t="s">
        <v>69</v>
      </c>
      <c r="K6" s="91" t="s">
        <v>294</v>
      </c>
      <c r="L6" s="317" t="s">
        <v>71</v>
      </c>
    </row>
    <row r="7" spans="1:12" ht="15.75" thickTop="1">
      <c r="A7" s="81">
        <v>1</v>
      </c>
      <c r="B7" s="83" t="s">
        <v>513</v>
      </c>
      <c r="C7" s="88">
        <v>33301</v>
      </c>
      <c r="D7" s="83" t="s">
        <v>123</v>
      </c>
      <c r="E7" s="83" t="s">
        <v>166</v>
      </c>
      <c r="F7" s="83" t="s">
        <v>99</v>
      </c>
      <c r="G7" s="85">
        <v>8.58</v>
      </c>
      <c r="H7" s="493" t="s">
        <v>929</v>
      </c>
      <c r="I7" s="83"/>
      <c r="K7" s="81"/>
      <c r="L7" s="80" t="s">
        <v>165</v>
      </c>
    </row>
    <row r="8" spans="1:12" ht="15">
      <c r="A8" s="81">
        <v>2</v>
      </c>
      <c r="B8" s="83" t="s">
        <v>512</v>
      </c>
      <c r="C8" s="88">
        <v>33799</v>
      </c>
      <c r="D8" s="83" t="s">
        <v>157</v>
      </c>
      <c r="E8" s="83" t="s">
        <v>85</v>
      </c>
      <c r="F8" s="83" t="s">
        <v>156</v>
      </c>
      <c r="G8" s="85">
        <v>8.45</v>
      </c>
      <c r="H8" s="81">
        <v>8.54</v>
      </c>
      <c r="K8" s="81"/>
      <c r="L8" s="80" t="s">
        <v>708</v>
      </c>
    </row>
    <row r="9" spans="1:12" ht="15">
      <c r="A9" s="81">
        <v>3</v>
      </c>
      <c r="B9" s="83" t="s">
        <v>511</v>
      </c>
      <c r="C9" s="88">
        <v>33814</v>
      </c>
      <c r="D9" s="83" t="s">
        <v>374</v>
      </c>
      <c r="E9" s="83" t="s">
        <v>99</v>
      </c>
      <c r="F9" s="83" t="s">
        <v>373</v>
      </c>
      <c r="G9" s="85">
        <v>8.73</v>
      </c>
      <c r="H9" s="81">
        <v>8.56</v>
      </c>
      <c r="K9" s="81"/>
      <c r="L9" s="80" t="s">
        <v>816</v>
      </c>
    </row>
    <row r="10" spans="1:12" ht="15">
      <c r="A10" s="81">
        <v>4</v>
      </c>
      <c r="B10" s="83" t="s">
        <v>510</v>
      </c>
      <c r="C10" s="88">
        <v>33277</v>
      </c>
      <c r="D10" s="83" t="s">
        <v>509</v>
      </c>
      <c r="E10" s="83" t="s">
        <v>66</v>
      </c>
      <c r="F10" s="83" t="s">
        <v>817</v>
      </c>
      <c r="G10" s="85">
        <v>8.42</v>
      </c>
      <c r="H10" s="493" t="s">
        <v>930</v>
      </c>
      <c r="K10" s="81"/>
      <c r="L10" s="80" t="s">
        <v>818</v>
      </c>
    </row>
    <row r="11" spans="1:12" ht="15">
      <c r="A11" s="81">
        <v>5</v>
      </c>
      <c r="B11" s="83" t="s">
        <v>508</v>
      </c>
      <c r="C11" s="88">
        <v>33706</v>
      </c>
      <c r="D11" s="83" t="s">
        <v>387</v>
      </c>
      <c r="E11" s="83" t="s">
        <v>268</v>
      </c>
      <c r="F11" s="83" t="s">
        <v>99</v>
      </c>
      <c r="G11" s="85">
        <v>8.8</v>
      </c>
      <c r="H11" s="493" t="s">
        <v>931</v>
      </c>
      <c r="K11" s="81"/>
      <c r="L11" s="80" t="s">
        <v>819</v>
      </c>
    </row>
    <row r="12" spans="1:12" ht="15">
      <c r="A12" s="81">
        <v>6</v>
      </c>
      <c r="B12" s="83" t="s">
        <v>507</v>
      </c>
      <c r="C12" s="88">
        <v>33527</v>
      </c>
      <c r="D12" s="83" t="s">
        <v>157</v>
      </c>
      <c r="E12" s="83" t="s">
        <v>85</v>
      </c>
      <c r="F12" s="83" t="s">
        <v>156</v>
      </c>
      <c r="G12" s="85">
        <v>8.83</v>
      </c>
      <c r="H12" s="81">
        <v>8.91</v>
      </c>
      <c r="K12" s="81"/>
      <c r="L12" s="80" t="s">
        <v>708</v>
      </c>
    </row>
    <row r="13" spans="1:12" ht="15">
      <c r="A13" s="81">
        <v>7</v>
      </c>
      <c r="B13" s="83" t="s">
        <v>820</v>
      </c>
      <c r="C13" s="88">
        <v>33556</v>
      </c>
      <c r="D13" s="83" t="s">
        <v>141</v>
      </c>
      <c r="E13" s="83" t="s">
        <v>351</v>
      </c>
      <c r="F13" s="83" t="s">
        <v>350</v>
      </c>
      <c r="G13" s="85">
        <v>8.93</v>
      </c>
      <c r="K13" s="81"/>
      <c r="L13" s="80" t="s">
        <v>367</v>
      </c>
    </row>
    <row r="14" spans="1:12" ht="15">
      <c r="A14" s="81">
        <v>8</v>
      </c>
      <c r="B14" s="83" t="s">
        <v>821</v>
      </c>
      <c r="C14" s="88">
        <v>34302</v>
      </c>
      <c r="D14" s="83" t="s">
        <v>141</v>
      </c>
      <c r="E14" s="83" t="s">
        <v>351</v>
      </c>
      <c r="F14" s="83" t="s">
        <v>350</v>
      </c>
      <c r="G14" s="85">
        <v>8.94</v>
      </c>
      <c r="K14" s="81"/>
      <c r="L14" s="80" t="s">
        <v>367</v>
      </c>
    </row>
    <row r="15" spans="1:12" ht="15">
      <c r="A15" s="81">
        <v>9</v>
      </c>
      <c r="B15" s="83" t="s">
        <v>554</v>
      </c>
      <c r="C15" s="88">
        <v>33395</v>
      </c>
      <c r="D15" s="83" t="s">
        <v>123</v>
      </c>
      <c r="E15" s="83" t="s">
        <v>166</v>
      </c>
      <c r="F15" s="83" t="s">
        <v>99</v>
      </c>
      <c r="G15" s="85">
        <v>8.97</v>
      </c>
      <c r="K15" s="81"/>
      <c r="L15" s="80" t="s">
        <v>553</v>
      </c>
    </row>
    <row r="16" spans="1:12" ht="15">
      <c r="A16" s="81">
        <v>10</v>
      </c>
      <c r="B16" s="83" t="s">
        <v>555</v>
      </c>
      <c r="C16" s="88" t="s">
        <v>822</v>
      </c>
      <c r="D16" s="83" t="s">
        <v>123</v>
      </c>
      <c r="E16" s="83" t="s">
        <v>166</v>
      </c>
      <c r="F16" s="83" t="s">
        <v>99</v>
      </c>
      <c r="G16" s="85">
        <v>8.99</v>
      </c>
      <c r="K16" s="81"/>
      <c r="L16" s="80" t="s">
        <v>553</v>
      </c>
    </row>
    <row r="17" spans="1:12" ht="15">
      <c r="A17" s="81">
        <v>11</v>
      </c>
      <c r="B17" s="83" t="s">
        <v>823</v>
      </c>
      <c r="C17" s="88">
        <v>34050</v>
      </c>
      <c r="D17" s="83" t="s">
        <v>141</v>
      </c>
      <c r="E17" s="83" t="s">
        <v>351</v>
      </c>
      <c r="F17" s="83" t="s">
        <v>350</v>
      </c>
      <c r="G17" s="85">
        <v>9.02</v>
      </c>
      <c r="K17" s="81"/>
      <c r="L17" s="80" t="s">
        <v>367</v>
      </c>
    </row>
    <row r="18" spans="1:12" ht="15">
      <c r="A18" s="81">
        <v>12</v>
      </c>
      <c r="B18" s="83" t="s">
        <v>824</v>
      </c>
      <c r="C18" s="88">
        <v>33715</v>
      </c>
      <c r="D18" s="83" t="s">
        <v>157</v>
      </c>
      <c r="E18" s="83" t="s">
        <v>85</v>
      </c>
      <c r="F18" s="83" t="s">
        <v>99</v>
      </c>
      <c r="G18" s="85">
        <v>9.1</v>
      </c>
      <c r="K18" s="81"/>
      <c r="L18" s="80" t="s">
        <v>480</v>
      </c>
    </row>
    <row r="19" spans="1:12" ht="15">
      <c r="A19" s="80"/>
      <c r="B19" s="83" t="s">
        <v>353</v>
      </c>
      <c r="C19" s="88">
        <v>33376</v>
      </c>
      <c r="D19" s="83" t="s">
        <v>157</v>
      </c>
      <c r="E19" s="83" t="s">
        <v>85</v>
      </c>
      <c r="F19" s="83" t="s">
        <v>156</v>
      </c>
      <c r="G19" s="126" t="s">
        <v>130</v>
      </c>
      <c r="H19" s="81" t="s">
        <v>99</v>
      </c>
      <c r="K19" s="125"/>
      <c r="L19" s="80" t="s">
        <v>155</v>
      </c>
    </row>
    <row r="20" spans="1:11" ht="6" customHeight="1">
      <c r="A20" s="80"/>
      <c r="B20" s="83"/>
      <c r="C20" s="88"/>
      <c r="E20" s="83"/>
      <c r="F20" s="83"/>
      <c r="G20" s="126"/>
      <c r="K20" s="125"/>
    </row>
    <row r="21" spans="1:11" ht="15">
      <c r="A21" s="80"/>
      <c r="B21" s="83" t="s">
        <v>138</v>
      </c>
      <c r="C21" s="88" t="s">
        <v>99</v>
      </c>
      <c r="D21" s="87" t="s">
        <v>99</v>
      </c>
      <c r="E21" s="83" t="s">
        <v>99</v>
      </c>
      <c r="F21" s="83" t="s">
        <v>99</v>
      </c>
      <c r="G21" s="126" t="s">
        <v>99</v>
      </c>
      <c r="H21" s="81" t="s">
        <v>99</v>
      </c>
      <c r="I21" s="257"/>
      <c r="J21" s="259"/>
      <c r="K21" s="125"/>
    </row>
    <row r="22" spans="1:11" ht="15">
      <c r="A22" s="80"/>
      <c r="B22" s="83"/>
      <c r="C22" s="88"/>
      <c r="E22" s="83"/>
      <c r="F22" s="83"/>
      <c r="G22" s="126"/>
      <c r="K22" s="125"/>
    </row>
    <row r="23" spans="1:11" ht="15">
      <c r="A23" s="80"/>
      <c r="B23" s="83"/>
      <c r="C23" s="88"/>
      <c r="E23" s="83"/>
      <c r="F23" s="83"/>
      <c r="G23" s="126"/>
      <c r="K23" s="125"/>
    </row>
    <row r="24" spans="1:11" ht="15">
      <c r="A24" s="80"/>
      <c r="B24" s="83"/>
      <c r="C24" s="88"/>
      <c r="E24" s="83"/>
      <c r="F24" s="83"/>
      <c r="G24" s="126"/>
      <c r="K24" s="125"/>
    </row>
    <row r="25" ht="15">
      <c r="A25" s="80"/>
    </row>
    <row r="26" ht="15">
      <c r="A26" s="80"/>
    </row>
  </sheetData>
  <sheetProtection/>
  <mergeCells count="2">
    <mergeCell ref="E5:G5"/>
    <mergeCell ref="A2:B2"/>
  </mergeCells>
  <printOptions/>
  <pageMargins left="0.5" right="0" top="1.55" bottom="0.573611111111111" header="0" footer="0"/>
  <pageSetup cellComments="asDisplayed" horizontalDpi="600" verticalDpi="600" orientation="landscape" r:id="rId1"/>
  <headerFooter alignWithMargins="0">
    <oddHeader>&amp;L&amp;C&amp;R</oddHeader>
    <oddFooter>&amp;L&amp;C&amp;R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A14"/>
  <sheetViews>
    <sheetView zoomScaleSheetLayoutView="1" zoomScalePageLayoutView="0" workbookViewId="0" topLeftCell="A1">
      <selection activeCell="A1" sqref="A1"/>
    </sheetView>
  </sheetViews>
  <sheetFormatPr defaultColWidth="11.421875" defaultRowHeight="12.75" outlineLevelCol="1"/>
  <cols>
    <col min="1" max="1" width="4.8515625" style="81" customWidth="1"/>
    <col min="2" max="2" width="4.421875" style="81" customWidth="1"/>
    <col min="3" max="3" width="20.00390625" style="83" customWidth="1"/>
    <col min="4" max="4" width="13.421875" style="151" customWidth="1"/>
    <col min="5" max="5" width="12.28125" style="150" customWidth="1"/>
    <col min="6" max="7" width="9.421875" style="150" customWidth="1"/>
    <col min="8" max="8" width="7.00390625" style="83" customWidth="1"/>
    <col min="9" max="9" width="6.140625" style="81" customWidth="1"/>
    <col min="10" max="10" width="4.7109375" style="81" customWidth="1"/>
    <col min="11" max="11" width="4.28125" style="81" customWidth="1" outlineLevel="1"/>
    <col min="12" max="17" width="4.28125" style="80" customWidth="1" outlineLevel="1"/>
    <col min="18" max="18" width="6.140625" style="80" customWidth="1" outlineLevel="1"/>
    <col min="19" max="19" width="5.28125" style="80" customWidth="1" outlineLevel="1"/>
    <col min="20" max="20" width="26.00390625" style="80" customWidth="1"/>
    <col min="21" max="22" width="6.140625" style="80" customWidth="1"/>
    <col min="23" max="23" width="7.00390625" style="185" customWidth="1"/>
    <col min="24" max="27" width="11.28125" style="185" hidden="1" customWidth="1"/>
    <col min="28" max="16384" width="11.421875" style="185" customWidth="1"/>
  </cols>
  <sheetData>
    <row r="1" spans="1:4" ht="18.75" customHeight="1">
      <c r="A1" s="96" t="s">
        <v>57</v>
      </c>
      <c r="D1" s="153"/>
    </row>
    <row r="2" spans="1:8" ht="15.75">
      <c r="A2" s="473">
        <v>40228</v>
      </c>
      <c r="B2" s="473"/>
      <c r="C2" s="473"/>
      <c r="E2" s="83" t="s">
        <v>58</v>
      </c>
      <c r="H2" s="98"/>
    </row>
    <row r="3" spans="2:8" ht="18.75">
      <c r="B3" s="97"/>
      <c r="C3" s="96" t="s">
        <v>545</v>
      </c>
      <c r="D3" s="153"/>
      <c r="F3" s="87"/>
      <c r="G3" s="87" t="s">
        <v>60</v>
      </c>
      <c r="H3" s="85">
        <v>1.95</v>
      </c>
    </row>
    <row r="4" spans="4:8" ht="18.75" customHeight="1">
      <c r="D4" s="153"/>
      <c r="F4" s="87"/>
      <c r="G4" s="87" t="s">
        <v>62</v>
      </c>
      <c r="H4" s="85">
        <v>1.92</v>
      </c>
    </row>
    <row r="5" spans="2:19" ht="15.75" customHeight="1">
      <c r="B5" s="87" t="s">
        <v>495</v>
      </c>
      <c r="C5" s="95">
        <v>0.6736111111111167</v>
      </c>
      <c r="F5" s="154"/>
      <c r="G5" s="87" t="s">
        <v>185</v>
      </c>
      <c r="H5" s="85">
        <v>1.92</v>
      </c>
      <c r="I5" s="83" t="s">
        <v>546</v>
      </c>
      <c r="L5" s="81"/>
      <c r="M5" s="81"/>
      <c r="N5" s="81"/>
      <c r="O5" s="81"/>
      <c r="P5" s="81"/>
      <c r="Q5" s="81"/>
      <c r="R5" s="81"/>
      <c r="S5" s="81"/>
    </row>
    <row r="6" spans="1:24" ht="15.75" thickBot="1">
      <c r="A6" s="101" t="s">
        <v>30</v>
      </c>
      <c r="B6" s="101" t="s">
        <v>544</v>
      </c>
      <c r="C6" s="100" t="s">
        <v>64</v>
      </c>
      <c r="D6" s="105" t="s">
        <v>65</v>
      </c>
      <c r="E6" s="104" t="s">
        <v>25</v>
      </c>
      <c r="F6" s="100" t="s">
        <v>66</v>
      </c>
      <c r="G6" s="100" t="s">
        <v>67</v>
      </c>
      <c r="H6" s="101" t="s">
        <v>68</v>
      </c>
      <c r="I6" s="101" t="s">
        <v>69</v>
      </c>
      <c r="J6" s="101" t="s">
        <v>294</v>
      </c>
      <c r="K6" s="152">
        <v>1.5</v>
      </c>
      <c r="L6" s="152">
        <v>1.55</v>
      </c>
      <c r="M6" s="152">
        <v>1.6</v>
      </c>
      <c r="N6" s="152">
        <v>1.6500000000000001</v>
      </c>
      <c r="O6" s="152">
        <v>1.7000000000000002</v>
      </c>
      <c r="P6" s="152">
        <v>1.7500000000000002</v>
      </c>
      <c r="Q6" s="152">
        <v>1.8000000000000003</v>
      </c>
      <c r="R6" s="152">
        <v>1.83</v>
      </c>
      <c r="S6" s="152">
        <v>1.81</v>
      </c>
      <c r="T6" s="134" t="s">
        <v>71</v>
      </c>
      <c r="X6" s="185" t="s">
        <v>543</v>
      </c>
    </row>
    <row r="7" spans="1:26" ht="15.75" thickTop="1">
      <c r="A7" s="81">
        <v>1</v>
      </c>
      <c r="B7" s="81">
        <v>1</v>
      </c>
      <c r="C7" s="83" t="s">
        <v>542</v>
      </c>
      <c r="D7" s="88">
        <v>33798</v>
      </c>
      <c r="E7" s="83" t="s">
        <v>98</v>
      </c>
      <c r="F7" s="83" t="s">
        <v>79</v>
      </c>
      <c r="G7" s="83" t="s">
        <v>381</v>
      </c>
      <c r="H7" s="85">
        <v>1.81</v>
      </c>
      <c r="I7" s="334" t="s">
        <v>80</v>
      </c>
      <c r="J7" s="335">
        <v>987</v>
      </c>
      <c r="K7" s="336"/>
      <c r="L7" s="336"/>
      <c r="M7" s="336"/>
      <c r="N7" s="336"/>
      <c r="O7" s="336" t="s">
        <v>517</v>
      </c>
      <c r="P7" s="336" t="s">
        <v>517</v>
      </c>
      <c r="Q7" s="336" t="s">
        <v>517</v>
      </c>
      <c r="R7" s="336" t="s">
        <v>538</v>
      </c>
      <c r="S7" s="336" t="s">
        <v>517</v>
      </c>
      <c r="T7" s="125" t="s">
        <v>147</v>
      </c>
      <c r="X7" s="185" t="s">
        <v>541</v>
      </c>
      <c r="Y7" s="185" t="s">
        <v>540</v>
      </c>
      <c r="Z7" s="185" t="s">
        <v>69</v>
      </c>
    </row>
    <row r="8" spans="1:27" ht="15">
      <c r="A8" s="81">
        <v>2</v>
      </c>
      <c r="C8" s="83" t="s">
        <v>539</v>
      </c>
      <c r="D8" s="88">
        <v>31133</v>
      </c>
      <c r="E8" s="83" t="s">
        <v>98</v>
      </c>
      <c r="F8" s="83" t="s">
        <v>79</v>
      </c>
      <c r="G8" s="83" t="s">
        <v>381</v>
      </c>
      <c r="H8" s="85">
        <v>1.8</v>
      </c>
      <c r="I8" s="334" t="s">
        <v>80</v>
      </c>
      <c r="J8" s="335">
        <v>977</v>
      </c>
      <c r="K8" s="336"/>
      <c r="L8" s="336"/>
      <c r="M8" s="336"/>
      <c r="N8" s="336"/>
      <c r="O8" s="336" t="s">
        <v>517</v>
      </c>
      <c r="P8" s="336" t="s">
        <v>517</v>
      </c>
      <c r="Q8" s="336" t="s">
        <v>517</v>
      </c>
      <c r="R8" s="336" t="s">
        <v>538</v>
      </c>
      <c r="S8" s="336" t="s">
        <v>537</v>
      </c>
      <c r="T8" s="125" t="s">
        <v>536</v>
      </c>
      <c r="X8" s="185" t="s">
        <v>535</v>
      </c>
      <c r="Y8" s="187">
        <v>1</v>
      </c>
      <c r="Z8" s="188"/>
      <c r="AA8" s="186">
        <v>1</v>
      </c>
    </row>
    <row r="9" spans="1:27" ht="15">
      <c r="A9" s="81">
        <v>3</v>
      </c>
      <c r="C9" s="83" t="s">
        <v>534</v>
      </c>
      <c r="D9" s="88">
        <v>33159</v>
      </c>
      <c r="E9" s="83" t="s">
        <v>123</v>
      </c>
      <c r="F9" s="83" t="s">
        <v>107</v>
      </c>
      <c r="G9" s="83" t="s">
        <v>99</v>
      </c>
      <c r="H9" s="85">
        <v>1.75</v>
      </c>
      <c r="I9" s="334" t="s">
        <v>80</v>
      </c>
      <c r="J9" s="335">
        <v>923</v>
      </c>
      <c r="K9" s="336"/>
      <c r="L9" s="336"/>
      <c r="M9" s="336" t="s">
        <v>517</v>
      </c>
      <c r="N9" s="336" t="s">
        <v>517</v>
      </c>
      <c r="O9" s="336" t="s">
        <v>533</v>
      </c>
      <c r="P9" s="336" t="s">
        <v>532</v>
      </c>
      <c r="Q9" s="336" t="s">
        <v>516</v>
      </c>
      <c r="R9" s="336"/>
      <c r="S9" s="336"/>
      <c r="T9" s="125" t="s">
        <v>531</v>
      </c>
      <c r="X9" s="185" t="s">
        <v>530</v>
      </c>
      <c r="Y9" s="187">
        <v>1.2</v>
      </c>
      <c r="Z9" s="186" t="s">
        <v>529</v>
      </c>
      <c r="AA9" s="186">
        <v>2</v>
      </c>
    </row>
    <row r="10" spans="1:27" ht="15">
      <c r="A10" s="81">
        <v>4</v>
      </c>
      <c r="B10" s="81">
        <v>2</v>
      </c>
      <c r="C10" s="83" t="s">
        <v>528</v>
      </c>
      <c r="D10" s="88">
        <v>34171</v>
      </c>
      <c r="E10" s="83" t="s">
        <v>387</v>
      </c>
      <c r="F10" s="83" t="s">
        <v>268</v>
      </c>
      <c r="G10" s="83" t="s">
        <v>99</v>
      </c>
      <c r="H10" s="85">
        <v>1.6</v>
      </c>
      <c r="I10" s="334" t="s">
        <v>113</v>
      </c>
      <c r="J10" s="335" t="s">
        <v>81</v>
      </c>
      <c r="K10" s="336" t="s">
        <v>517</v>
      </c>
      <c r="L10" s="336" t="s">
        <v>517</v>
      </c>
      <c r="M10" s="336" t="s">
        <v>517</v>
      </c>
      <c r="N10" s="336" t="s">
        <v>516</v>
      </c>
      <c r="O10" s="336"/>
      <c r="P10" s="336"/>
      <c r="Q10" s="336"/>
      <c r="R10" s="336"/>
      <c r="S10" s="336"/>
      <c r="T10" s="125" t="s">
        <v>527</v>
      </c>
      <c r="X10" s="185" t="s">
        <v>526</v>
      </c>
      <c r="Y10" s="187">
        <v>1.25</v>
      </c>
      <c r="Z10" s="186" t="s">
        <v>525</v>
      </c>
      <c r="AA10" s="186">
        <v>3</v>
      </c>
    </row>
    <row r="11" spans="1:27" ht="15">
      <c r="A11" s="81">
        <v>4</v>
      </c>
      <c r="B11" s="81">
        <v>2</v>
      </c>
      <c r="C11" s="83" t="s">
        <v>524</v>
      </c>
      <c r="D11" s="88">
        <v>33950</v>
      </c>
      <c r="E11" s="83" t="s">
        <v>387</v>
      </c>
      <c r="F11" s="83" t="s">
        <v>268</v>
      </c>
      <c r="G11" s="83" t="s">
        <v>99</v>
      </c>
      <c r="H11" s="85">
        <v>1.6</v>
      </c>
      <c r="I11" s="334" t="s">
        <v>113</v>
      </c>
      <c r="J11" s="335">
        <v>764</v>
      </c>
      <c r="K11" s="336" t="s">
        <v>517</v>
      </c>
      <c r="L11" s="336" t="s">
        <v>517</v>
      </c>
      <c r="M11" s="336" t="s">
        <v>517</v>
      </c>
      <c r="N11" s="336" t="s">
        <v>516</v>
      </c>
      <c r="O11" s="336"/>
      <c r="P11" s="336"/>
      <c r="Q11" s="336"/>
      <c r="R11" s="336"/>
      <c r="S11" s="336"/>
      <c r="T11" s="125" t="s">
        <v>523</v>
      </c>
      <c r="X11" s="185" t="s">
        <v>522</v>
      </c>
      <c r="Y11" s="187">
        <v>1.3</v>
      </c>
      <c r="Z11" s="186" t="s">
        <v>128</v>
      </c>
      <c r="AA11" s="186">
        <v>4</v>
      </c>
    </row>
    <row r="12" spans="1:27" ht="15">
      <c r="A12" s="81">
        <v>6</v>
      </c>
      <c r="B12" s="81">
        <v>4</v>
      </c>
      <c r="C12" s="83" t="s">
        <v>521</v>
      </c>
      <c r="D12" s="88">
        <v>34529</v>
      </c>
      <c r="E12" s="83" t="s">
        <v>123</v>
      </c>
      <c r="F12" s="83" t="s">
        <v>107</v>
      </c>
      <c r="G12" s="83" t="s">
        <v>99</v>
      </c>
      <c r="H12" s="85">
        <v>1.55</v>
      </c>
      <c r="I12" s="334" t="s">
        <v>113</v>
      </c>
      <c r="J12" s="335" t="s">
        <v>81</v>
      </c>
      <c r="K12" s="336" t="s">
        <v>517</v>
      </c>
      <c r="L12" s="336" t="s">
        <v>517</v>
      </c>
      <c r="M12" s="336" t="s">
        <v>516</v>
      </c>
      <c r="N12" s="336"/>
      <c r="O12" s="336"/>
      <c r="P12" s="336"/>
      <c r="Q12" s="336"/>
      <c r="R12" s="336"/>
      <c r="S12" s="336"/>
      <c r="T12" s="125" t="s">
        <v>520</v>
      </c>
      <c r="X12" s="185" t="s">
        <v>519</v>
      </c>
      <c r="Y12" s="187">
        <v>1.4</v>
      </c>
      <c r="Z12" s="186" t="s">
        <v>125</v>
      </c>
      <c r="AA12" s="186">
        <v>5</v>
      </c>
    </row>
    <row r="13" spans="1:27" ht="15">
      <c r="A13" s="81">
        <v>7</v>
      </c>
      <c r="B13" s="81">
        <v>5</v>
      </c>
      <c r="C13" s="83" t="s">
        <v>518</v>
      </c>
      <c r="D13" s="88">
        <v>34482</v>
      </c>
      <c r="E13" s="83" t="s">
        <v>387</v>
      </c>
      <c r="F13" s="83" t="s">
        <v>268</v>
      </c>
      <c r="G13" s="83" t="s">
        <v>99</v>
      </c>
      <c r="H13" s="85">
        <v>1.5</v>
      </c>
      <c r="I13" s="334" t="s">
        <v>113</v>
      </c>
      <c r="J13" s="335" t="s">
        <v>81</v>
      </c>
      <c r="K13" s="336" t="s">
        <v>517</v>
      </c>
      <c r="L13" s="336" t="s">
        <v>516</v>
      </c>
      <c r="M13" s="336"/>
      <c r="N13" s="336"/>
      <c r="O13" s="336"/>
      <c r="P13" s="336"/>
      <c r="Q13" s="336"/>
      <c r="R13" s="336"/>
      <c r="S13" s="336"/>
      <c r="T13" s="125" t="s">
        <v>515</v>
      </c>
      <c r="X13" s="185" t="s">
        <v>514</v>
      </c>
      <c r="Y13" s="187">
        <v>1.5</v>
      </c>
      <c r="Z13" s="186" t="s">
        <v>113</v>
      </c>
      <c r="AA13" s="186">
        <v>6</v>
      </c>
    </row>
    <row r="14" ht="15">
      <c r="T14" s="125"/>
    </row>
  </sheetData>
  <sheetProtection/>
  <mergeCells count="1">
    <mergeCell ref="A2:C2"/>
  </mergeCells>
  <printOptions/>
  <pageMargins left="0.75" right="0" top="1.073611111" bottom="0.573611111111111" header="0" footer="0"/>
  <pageSetup cellComments="asDisplayed" horizontalDpi="600" verticalDpi="600" orientation="landscape" r:id="rId1"/>
  <headerFooter alignWithMargins="0">
    <oddHeader>&amp;L&amp;C&amp;R</oddHeader>
    <oddFooter>&amp;L&amp;C&amp;R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S20"/>
  <sheetViews>
    <sheetView zoomScaleSheetLayoutView="1" zoomScalePageLayoutView="0" workbookViewId="0" topLeftCell="A1">
      <selection activeCell="A1" sqref="A1"/>
    </sheetView>
  </sheetViews>
  <sheetFormatPr defaultColWidth="11.421875" defaultRowHeight="12.75" outlineLevelCol="1"/>
  <cols>
    <col min="1" max="1" width="5.140625" style="58" customWidth="1"/>
    <col min="2" max="2" width="5.28125" style="58" customWidth="1"/>
    <col min="3" max="3" width="23.8515625" style="59" customWidth="1"/>
    <col min="4" max="4" width="13.421875" style="248" customWidth="1"/>
    <col min="5" max="5" width="15.28125" style="252" customWidth="1"/>
    <col min="6" max="6" width="9.140625" style="247" customWidth="1"/>
    <col min="7" max="7" width="11.7109375" style="247" customWidth="1"/>
    <col min="8" max="8" width="5.8515625" style="59" customWidth="1"/>
    <col min="9" max="9" width="5.7109375" style="58" customWidth="1"/>
    <col min="10" max="10" width="6.00390625" style="58" customWidth="1"/>
    <col min="11" max="13" width="4.28125" style="58" customWidth="1" outlineLevel="1"/>
    <col min="14" max="18" width="4.28125" style="64" customWidth="1" outlineLevel="1"/>
    <col min="19" max="19" width="28.57421875" style="64" customWidth="1"/>
    <col min="20" max="20" width="6.140625" style="64" customWidth="1"/>
    <col min="21" max="16384" width="11.421875" style="64" customWidth="1"/>
  </cols>
  <sheetData>
    <row r="1" spans="1:4" ht="18.75" customHeight="1">
      <c r="A1" s="57" t="s">
        <v>57</v>
      </c>
      <c r="D1" s="252"/>
    </row>
    <row r="2" spans="1:8" ht="16.5" customHeight="1">
      <c r="A2" s="479">
        <v>40228</v>
      </c>
      <c r="B2" s="479"/>
      <c r="C2" s="479"/>
      <c r="D2" s="481" t="s">
        <v>58</v>
      </c>
      <c r="E2" s="481"/>
      <c r="F2" s="481"/>
      <c r="G2" s="481"/>
      <c r="H2" s="481"/>
    </row>
    <row r="3" spans="1:8" ht="16.5" customHeight="1">
      <c r="A3" s="65"/>
      <c r="B3" s="65"/>
      <c r="C3" s="65"/>
      <c r="D3" s="58"/>
      <c r="E3" s="58"/>
      <c r="F3" s="58"/>
      <c r="G3" s="58"/>
      <c r="H3" s="58"/>
    </row>
    <row r="4" spans="2:19" ht="18.75">
      <c r="B4" s="68"/>
      <c r="C4" s="57" t="s">
        <v>724</v>
      </c>
      <c r="G4" s="69" t="s">
        <v>62</v>
      </c>
      <c r="H4" s="249">
        <v>2.18</v>
      </c>
      <c r="N4" s="58"/>
      <c r="O4" s="58"/>
      <c r="P4" s="58"/>
      <c r="Q4" s="58"/>
      <c r="R4" s="58"/>
      <c r="S4" s="58"/>
    </row>
    <row r="5" spans="3:8" ht="18.75" customHeight="1">
      <c r="C5" s="64"/>
      <c r="D5" s="252"/>
      <c r="E5" s="480" t="s">
        <v>60</v>
      </c>
      <c r="F5" s="480"/>
      <c r="G5" s="480"/>
      <c r="H5" s="249">
        <v>2.27</v>
      </c>
    </row>
    <row r="6" spans="2:10" ht="15.75" customHeight="1">
      <c r="B6" s="254" t="s">
        <v>495</v>
      </c>
      <c r="C6" s="251">
        <v>0.5972222222222222</v>
      </c>
      <c r="D6" s="252"/>
      <c r="E6" s="253" t="s">
        <v>185</v>
      </c>
      <c r="F6" s="253"/>
      <c r="G6" s="253"/>
      <c r="H6" s="249">
        <v>2.2</v>
      </c>
      <c r="I6" s="481" t="s">
        <v>725</v>
      </c>
      <c r="J6" s="481"/>
    </row>
    <row r="7" spans="1:19" ht="15.75" customHeight="1" thickBot="1">
      <c r="A7" s="73" t="s">
        <v>30</v>
      </c>
      <c r="B7" s="73" t="s">
        <v>544</v>
      </c>
      <c r="C7" s="76" t="s">
        <v>64</v>
      </c>
      <c r="D7" s="75" t="s">
        <v>65</v>
      </c>
      <c r="E7" s="73" t="s">
        <v>25</v>
      </c>
      <c r="F7" s="76" t="s">
        <v>66</v>
      </c>
      <c r="G7" s="76" t="s">
        <v>67</v>
      </c>
      <c r="H7" s="73" t="s">
        <v>68</v>
      </c>
      <c r="I7" s="73" t="s">
        <v>69</v>
      </c>
      <c r="J7" s="73" t="s">
        <v>294</v>
      </c>
      <c r="K7" s="250">
        <v>1.85</v>
      </c>
      <c r="L7" s="250">
        <v>1.9</v>
      </c>
      <c r="M7" s="250">
        <v>1.95</v>
      </c>
      <c r="N7" s="250">
        <v>2</v>
      </c>
      <c r="O7" s="250">
        <v>2.05</v>
      </c>
      <c r="P7" s="250">
        <v>2.1</v>
      </c>
      <c r="Q7" s="250">
        <v>2.15</v>
      </c>
      <c r="R7" s="250">
        <v>2.2</v>
      </c>
      <c r="S7" s="134" t="s">
        <v>71</v>
      </c>
    </row>
    <row r="8" spans="1:19" ht="15.75" customHeight="1" thickTop="1">
      <c r="A8" s="81">
        <v>1</v>
      </c>
      <c r="B8" s="81"/>
      <c r="C8" s="83" t="s">
        <v>723</v>
      </c>
      <c r="D8" s="88">
        <v>31811</v>
      </c>
      <c r="E8" s="83" t="s">
        <v>123</v>
      </c>
      <c r="F8" s="83" t="s">
        <v>166</v>
      </c>
      <c r="G8" s="83" t="s">
        <v>450</v>
      </c>
      <c r="H8" s="85">
        <v>2.15</v>
      </c>
      <c r="I8" s="334" t="s">
        <v>66</v>
      </c>
      <c r="J8" s="335">
        <v>1009</v>
      </c>
      <c r="K8" s="336"/>
      <c r="L8" s="336"/>
      <c r="M8" s="336"/>
      <c r="N8" s="336"/>
      <c r="O8" s="336" t="s">
        <v>517</v>
      </c>
      <c r="P8" s="336" t="s">
        <v>517</v>
      </c>
      <c r="Q8" s="336" t="s">
        <v>533</v>
      </c>
      <c r="R8" s="336" t="s">
        <v>516</v>
      </c>
      <c r="S8" s="125" t="s">
        <v>722</v>
      </c>
    </row>
    <row r="9" spans="1:19" ht="15">
      <c r="A9" s="81">
        <v>2</v>
      </c>
      <c r="B9" s="81"/>
      <c r="C9" s="83" t="s">
        <v>721</v>
      </c>
      <c r="D9" s="88">
        <v>32297</v>
      </c>
      <c r="E9" s="83" t="s">
        <v>720</v>
      </c>
      <c r="F9" s="83" t="s">
        <v>74</v>
      </c>
      <c r="G9" s="83" t="s">
        <v>370</v>
      </c>
      <c r="H9" s="85">
        <v>2.1</v>
      </c>
      <c r="I9" s="334" t="s">
        <v>80</v>
      </c>
      <c r="J9" s="335">
        <v>962</v>
      </c>
      <c r="K9" s="336"/>
      <c r="L9" s="336"/>
      <c r="M9" s="336"/>
      <c r="N9" s="336" t="s">
        <v>517</v>
      </c>
      <c r="O9" s="336" t="s">
        <v>517</v>
      </c>
      <c r="P9" s="336" t="s">
        <v>517</v>
      </c>
      <c r="Q9" s="336" t="s">
        <v>516</v>
      </c>
      <c r="R9" s="336"/>
      <c r="S9" s="125" t="s">
        <v>719</v>
      </c>
    </row>
    <row r="10" spans="1:19" ht="15">
      <c r="A10" s="81">
        <v>3</v>
      </c>
      <c r="B10" s="81">
        <v>1</v>
      </c>
      <c r="C10" s="83" t="s">
        <v>718</v>
      </c>
      <c r="D10" s="88">
        <v>33670</v>
      </c>
      <c r="E10" s="83" t="s">
        <v>123</v>
      </c>
      <c r="F10" s="83" t="s">
        <v>166</v>
      </c>
      <c r="G10" s="83" t="s">
        <v>99</v>
      </c>
      <c r="H10" s="85">
        <v>2.1</v>
      </c>
      <c r="I10" s="334" t="s">
        <v>80</v>
      </c>
      <c r="J10" s="335">
        <v>962</v>
      </c>
      <c r="K10" s="336"/>
      <c r="L10" s="336" t="s">
        <v>517</v>
      </c>
      <c r="M10" s="336" t="s">
        <v>517</v>
      </c>
      <c r="N10" s="336" t="s">
        <v>517</v>
      </c>
      <c r="O10" s="336" t="s">
        <v>532</v>
      </c>
      <c r="P10" s="336" t="s">
        <v>532</v>
      </c>
      <c r="Q10" s="336" t="s">
        <v>516</v>
      </c>
      <c r="R10" s="336"/>
      <c r="S10" s="125" t="s">
        <v>717</v>
      </c>
    </row>
    <row r="11" spans="1:19" ht="15">
      <c r="A11" s="81">
        <v>4</v>
      </c>
      <c r="B11" s="81"/>
      <c r="C11" s="83" t="s">
        <v>716</v>
      </c>
      <c r="D11" s="88">
        <v>31459</v>
      </c>
      <c r="E11" s="83" t="s">
        <v>98</v>
      </c>
      <c r="F11" s="83" t="s">
        <v>74</v>
      </c>
      <c r="G11" s="83" t="s">
        <v>857</v>
      </c>
      <c r="H11" s="85">
        <v>2.05</v>
      </c>
      <c r="I11" s="334" t="s">
        <v>80</v>
      </c>
      <c r="J11" s="335">
        <v>914</v>
      </c>
      <c r="K11" s="336"/>
      <c r="L11" s="336" t="s">
        <v>517</v>
      </c>
      <c r="M11" s="336" t="s">
        <v>517</v>
      </c>
      <c r="N11" s="336" t="s">
        <v>517</v>
      </c>
      <c r="O11" s="336" t="s">
        <v>532</v>
      </c>
      <c r="P11" s="336" t="s">
        <v>516</v>
      </c>
      <c r="Q11" s="336"/>
      <c r="R11" s="336"/>
      <c r="S11" s="125" t="s">
        <v>715</v>
      </c>
    </row>
    <row r="12" spans="1:19" ht="15">
      <c r="A12" s="81">
        <v>4</v>
      </c>
      <c r="B12" s="81"/>
      <c r="C12" s="83" t="s">
        <v>714</v>
      </c>
      <c r="D12" s="88">
        <v>31475</v>
      </c>
      <c r="E12" s="83" t="s">
        <v>98</v>
      </c>
      <c r="F12" s="83" t="s">
        <v>74</v>
      </c>
      <c r="G12" s="83" t="s">
        <v>148</v>
      </c>
      <c r="H12" s="85">
        <v>2.05</v>
      </c>
      <c r="I12" s="334" t="s">
        <v>80</v>
      </c>
      <c r="J12" s="335">
        <v>914</v>
      </c>
      <c r="K12" s="336"/>
      <c r="L12" s="336" t="s">
        <v>517</v>
      </c>
      <c r="M12" s="336" t="s">
        <v>517</v>
      </c>
      <c r="N12" s="336" t="s">
        <v>517</v>
      </c>
      <c r="O12" s="336" t="s">
        <v>532</v>
      </c>
      <c r="P12" s="336" t="s">
        <v>516</v>
      </c>
      <c r="Q12" s="336"/>
      <c r="R12" s="336"/>
      <c r="S12" s="125" t="s">
        <v>668</v>
      </c>
    </row>
    <row r="13" spans="1:19" ht="15">
      <c r="A13" s="81">
        <v>6</v>
      </c>
      <c r="B13" s="81"/>
      <c r="C13" s="83" t="s">
        <v>713</v>
      </c>
      <c r="D13" s="88">
        <v>33067</v>
      </c>
      <c r="E13" s="83" t="s">
        <v>141</v>
      </c>
      <c r="F13" s="83" t="s">
        <v>153</v>
      </c>
      <c r="G13" s="83" t="s">
        <v>152</v>
      </c>
      <c r="H13" s="85">
        <v>2</v>
      </c>
      <c r="I13" s="334" t="s">
        <v>80</v>
      </c>
      <c r="J13" s="335">
        <v>865</v>
      </c>
      <c r="K13" s="336"/>
      <c r="L13" s="336" t="s">
        <v>517</v>
      </c>
      <c r="M13" s="336" t="s">
        <v>517</v>
      </c>
      <c r="N13" s="336" t="s">
        <v>517</v>
      </c>
      <c r="O13" s="336" t="s">
        <v>516</v>
      </c>
      <c r="P13" s="336"/>
      <c r="Q13" s="336"/>
      <c r="R13" s="336"/>
      <c r="S13" s="125" t="s">
        <v>139</v>
      </c>
    </row>
    <row r="14" spans="1:19" ht="15">
      <c r="A14" s="81">
        <v>7</v>
      </c>
      <c r="B14" s="81"/>
      <c r="C14" s="83" t="s">
        <v>712</v>
      </c>
      <c r="D14" s="88">
        <v>32333</v>
      </c>
      <c r="E14" s="83" t="s">
        <v>711</v>
      </c>
      <c r="F14" s="83" t="s">
        <v>74</v>
      </c>
      <c r="G14" s="83" t="s">
        <v>148</v>
      </c>
      <c r="H14" s="85">
        <v>1.95</v>
      </c>
      <c r="I14" s="334" t="s">
        <v>80</v>
      </c>
      <c r="J14" s="335">
        <v>817</v>
      </c>
      <c r="K14" s="336" t="s">
        <v>517</v>
      </c>
      <c r="L14" s="336" t="s">
        <v>517</v>
      </c>
      <c r="M14" s="336" t="s">
        <v>517</v>
      </c>
      <c r="N14" s="336" t="s">
        <v>516</v>
      </c>
      <c r="O14" s="336"/>
      <c r="P14" s="336"/>
      <c r="Q14" s="336"/>
      <c r="R14" s="336"/>
      <c r="S14" s="125" t="s">
        <v>710</v>
      </c>
    </row>
    <row r="15" spans="1:19" ht="15">
      <c r="A15" s="81">
        <v>7</v>
      </c>
      <c r="B15" s="81">
        <v>2</v>
      </c>
      <c r="C15" s="83" t="s">
        <v>709</v>
      </c>
      <c r="D15" s="88">
        <v>33647</v>
      </c>
      <c r="E15" s="83" t="s">
        <v>157</v>
      </c>
      <c r="F15" s="83" t="s">
        <v>85</v>
      </c>
      <c r="G15" s="83" t="s">
        <v>680</v>
      </c>
      <c r="H15" s="85">
        <v>1.95</v>
      </c>
      <c r="I15" s="334" t="s">
        <v>80</v>
      </c>
      <c r="J15" s="335">
        <v>817</v>
      </c>
      <c r="K15" s="336" t="s">
        <v>517</v>
      </c>
      <c r="L15" s="336" t="s">
        <v>517</v>
      </c>
      <c r="M15" s="336" t="s">
        <v>517</v>
      </c>
      <c r="N15" s="336" t="s">
        <v>516</v>
      </c>
      <c r="O15" s="336"/>
      <c r="P15" s="336"/>
      <c r="Q15" s="336"/>
      <c r="R15" s="336"/>
      <c r="S15" s="125" t="s">
        <v>708</v>
      </c>
    </row>
    <row r="16" spans="1:19" ht="15">
      <c r="A16" s="81">
        <v>9</v>
      </c>
      <c r="B16" s="81"/>
      <c r="C16" s="83" t="s">
        <v>707</v>
      </c>
      <c r="D16" s="88">
        <v>32237</v>
      </c>
      <c r="E16" s="83" t="s">
        <v>706</v>
      </c>
      <c r="F16" s="83" t="s">
        <v>99</v>
      </c>
      <c r="G16" s="83" t="s">
        <v>99</v>
      </c>
      <c r="H16" s="85">
        <v>1.95</v>
      </c>
      <c r="I16" s="334" t="s">
        <v>80</v>
      </c>
      <c r="J16" s="335"/>
      <c r="K16" s="336" t="s">
        <v>517</v>
      </c>
      <c r="L16" s="336" t="s">
        <v>517</v>
      </c>
      <c r="M16" s="336" t="s">
        <v>532</v>
      </c>
      <c r="N16" s="336" t="s">
        <v>516</v>
      </c>
      <c r="O16" s="336"/>
      <c r="P16" s="336"/>
      <c r="Q16" s="336"/>
      <c r="R16" s="336"/>
      <c r="S16" s="125" t="s">
        <v>705</v>
      </c>
    </row>
    <row r="17" spans="1:19" ht="15">
      <c r="A17" s="81">
        <v>10</v>
      </c>
      <c r="B17" s="81"/>
      <c r="C17" s="83" t="s">
        <v>704</v>
      </c>
      <c r="D17" s="88">
        <v>33144</v>
      </c>
      <c r="E17" s="83" t="s">
        <v>123</v>
      </c>
      <c r="F17" s="83" t="s">
        <v>166</v>
      </c>
      <c r="G17" s="83" t="s">
        <v>99</v>
      </c>
      <c r="H17" s="85">
        <v>1.9</v>
      </c>
      <c r="I17" s="334" t="s">
        <v>90</v>
      </c>
      <c r="J17" s="335"/>
      <c r="K17" s="336"/>
      <c r="L17" s="336" t="s">
        <v>517</v>
      </c>
      <c r="M17" s="336" t="s">
        <v>516</v>
      </c>
      <c r="N17" s="336"/>
      <c r="O17" s="336"/>
      <c r="P17" s="336"/>
      <c r="Q17" s="336"/>
      <c r="R17" s="336"/>
      <c r="S17" s="125" t="s">
        <v>703</v>
      </c>
    </row>
    <row r="18" spans="1:19" ht="15">
      <c r="A18" s="81">
        <v>10</v>
      </c>
      <c r="B18" s="81">
        <v>3</v>
      </c>
      <c r="C18" s="83" t="s">
        <v>325</v>
      </c>
      <c r="D18" s="88">
        <v>33500</v>
      </c>
      <c r="E18" s="83" t="s">
        <v>98</v>
      </c>
      <c r="F18" s="83" t="s">
        <v>79</v>
      </c>
      <c r="G18" s="83" t="s">
        <v>148</v>
      </c>
      <c r="H18" s="85">
        <v>1.9</v>
      </c>
      <c r="I18" s="334" t="s">
        <v>90</v>
      </c>
      <c r="J18" s="335"/>
      <c r="K18" s="336" t="s">
        <v>517</v>
      </c>
      <c r="L18" s="336" t="s">
        <v>517</v>
      </c>
      <c r="M18" s="336" t="s">
        <v>516</v>
      </c>
      <c r="N18" s="336"/>
      <c r="O18" s="336"/>
      <c r="P18" s="336"/>
      <c r="Q18" s="336"/>
      <c r="R18" s="336"/>
      <c r="S18" s="125" t="s">
        <v>147</v>
      </c>
    </row>
    <row r="19" spans="1:19" ht="15">
      <c r="A19" s="81">
        <v>10</v>
      </c>
      <c r="B19" s="81"/>
      <c r="C19" s="83" t="s">
        <v>702</v>
      </c>
      <c r="D19" s="88">
        <v>32944</v>
      </c>
      <c r="E19" s="83" t="s">
        <v>387</v>
      </c>
      <c r="F19" s="83" t="s">
        <v>268</v>
      </c>
      <c r="G19" s="83" t="s">
        <v>99</v>
      </c>
      <c r="H19" s="85">
        <v>1.9</v>
      </c>
      <c r="I19" s="334" t="s">
        <v>90</v>
      </c>
      <c r="J19" s="335"/>
      <c r="K19" s="336" t="s">
        <v>517</v>
      </c>
      <c r="L19" s="336" t="s">
        <v>517</v>
      </c>
      <c r="M19" s="336" t="s">
        <v>516</v>
      </c>
      <c r="N19" s="336"/>
      <c r="O19" s="336"/>
      <c r="P19" s="336"/>
      <c r="Q19" s="336"/>
      <c r="R19" s="336"/>
      <c r="S19" s="125" t="s">
        <v>515</v>
      </c>
    </row>
    <row r="20" spans="1:19" ht="15">
      <c r="A20" s="81" t="s">
        <v>926</v>
      </c>
      <c r="B20" s="81"/>
      <c r="C20" s="83" t="s">
        <v>701</v>
      </c>
      <c r="D20" s="88">
        <v>30812</v>
      </c>
      <c r="E20" s="83" t="s">
        <v>700</v>
      </c>
      <c r="F20" s="83" t="s">
        <v>99</v>
      </c>
      <c r="G20" s="83" t="s">
        <v>99</v>
      </c>
      <c r="H20" s="85">
        <v>2.1</v>
      </c>
      <c r="I20" s="334" t="s">
        <v>80</v>
      </c>
      <c r="J20" s="335"/>
      <c r="K20" s="336"/>
      <c r="L20" s="336"/>
      <c r="M20" s="336"/>
      <c r="N20" s="336"/>
      <c r="O20" s="336" t="s">
        <v>532</v>
      </c>
      <c r="P20" s="336" t="s">
        <v>533</v>
      </c>
      <c r="Q20" s="336" t="s">
        <v>516</v>
      </c>
      <c r="R20" s="336"/>
      <c r="S20" s="125" t="s">
        <v>699</v>
      </c>
    </row>
  </sheetData>
  <sheetProtection/>
  <mergeCells count="4">
    <mergeCell ref="A2:C2"/>
    <mergeCell ref="E5:G5"/>
    <mergeCell ref="I6:J6"/>
    <mergeCell ref="D2:H2"/>
  </mergeCells>
  <printOptions/>
  <pageMargins left="0.66" right="0" top="1.073611111" bottom="0.573611111111111" header="0" footer="0"/>
  <pageSetup cellComments="asDisplayed" horizontalDpi="600" verticalDpi="600" orientation="landscape" r:id="rId1"/>
  <headerFooter alignWithMargins="0">
    <oddHeader>&amp;L&amp;C&amp;R</oddHeader>
    <oddFooter>&amp;L&amp;C&amp;R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S18"/>
  <sheetViews>
    <sheetView zoomScaleSheetLayoutView="1" zoomScalePageLayoutView="0" workbookViewId="0" topLeftCell="A1">
      <selection activeCell="A2" sqref="A2:C2"/>
    </sheetView>
  </sheetViews>
  <sheetFormatPr defaultColWidth="9.140625" defaultRowHeight="12.75" outlineLevelCol="1"/>
  <cols>
    <col min="1" max="2" width="5.7109375" style="81" customWidth="1"/>
    <col min="3" max="3" width="19.28125" style="83" customWidth="1"/>
    <col min="4" max="4" width="11.28125" style="151" customWidth="1"/>
    <col min="5" max="5" width="10.8515625" style="150" customWidth="1"/>
    <col min="6" max="6" width="9.00390625" style="150" customWidth="1"/>
    <col min="7" max="7" width="15.28125" style="150" customWidth="1"/>
    <col min="8" max="8" width="8.421875" style="83" customWidth="1"/>
    <col min="9" max="10" width="6.8515625" style="81" customWidth="1"/>
    <col min="11" max="16" width="4.28125" style="81" customWidth="1" outlineLevel="1"/>
    <col min="17" max="18" width="4.28125" style="80" customWidth="1" outlineLevel="1"/>
    <col min="19" max="19" width="30.28125" style="123" customWidth="1"/>
    <col min="20" max="224" width="11.421875" style="80" customWidth="1"/>
    <col min="225" max="16384" width="9.140625" style="149" customWidth="1"/>
  </cols>
  <sheetData>
    <row r="1" spans="1:4" ht="18.75" customHeight="1">
      <c r="A1" s="96" t="s">
        <v>57</v>
      </c>
      <c r="D1" s="153"/>
    </row>
    <row r="2" spans="1:8" ht="16.5" customHeight="1">
      <c r="A2" s="473">
        <v>40228</v>
      </c>
      <c r="B2" s="473"/>
      <c r="C2" s="473"/>
      <c r="E2" s="83" t="s">
        <v>58</v>
      </c>
      <c r="H2" s="98"/>
    </row>
    <row r="3" spans="1:8" ht="16.5" customHeight="1">
      <c r="A3" s="99"/>
      <c r="B3" s="99"/>
      <c r="C3" s="99"/>
      <c r="E3" s="83"/>
      <c r="H3" s="98"/>
    </row>
    <row r="4" spans="2:11" ht="18.75">
      <c r="B4" s="97"/>
      <c r="C4" s="96" t="s">
        <v>496</v>
      </c>
      <c r="D4" s="153"/>
      <c r="E4" s="482" t="s">
        <v>185</v>
      </c>
      <c r="F4" s="482"/>
      <c r="G4" s="482"/>
      <c r="H4" s="85">
        <v>3.6</v>
      </c>
      <c r="I4" s="83" t="s">
        <v>497</v>
      </c>
      <c r="K4" s="80"/>
    </row>
    <row r="5" spans="3:18" ht="18.75" customHeight="1">
      <c r="C5" s="80"/>
      <c r="D5" s="153"/>
      <c r="E5" s="80"/>
      <c r="F5" s="80"/>
      <c r="G5" s="87" t="s">
        <v>60</v>
      </c>
      <c r="H5" s="85">
        <v>3.9</v>
      </c>
      <c r="Q5" s="81"/>
      <c r="R5" s="81"/>
    </row>
    <row r="6" spans="3:18" ht="15.75" customHeight="1">
      <c r="C6" s="87" t="s">
        <v>495</v>
      </c>
      <c r="D6" s="95">
        <v>0.5694444444444487</v>
      </c>
      <c r="E6" s="470" t="s">
        <v>62</v>
      </c>
      <c r="F6" s="470"/>
      <c r="G6" s="470"/>
      <c r="H6" s="85">
        <v>3.75</v>
      </c>
      <c r="Q6" s="81"/>
      <c r="R6" s="81"/>
    </row>
    <row r="7" spans="1:19" ht="15.75" customHeight="1" thickBot="1">
      <c r="A7" s="101" t="s">
        <v>30</v>
      </c>
      <c r="B7" s="101" t="s">
        <v>63</v>
      </c>
      <c r="C7" s="127" t="s">
        <v>64</v>
      </c>
      <c r="D7" s="105" t="s">
        <v>65</v>
      </c>
      <c r="E7" s="104" t="s">
        <v>25</v>
      </c>
      <c r="F7" s="100" t="s">
        <v>66</v>
      </c>
      <c r="G7" s="92" t="s">
        <v>67</v>
      </c>
      <c r="H7" s="91" t="s">
        <v>68</v>
      </c>
      <c r="I7" s="91" t="s">
        <v>69</v>
      </c>
      <c r="J7" s="91" t="s">
        <v>294</v>
      </c>
      <c r="K7" s="333">
        <v>2.2</v>
      </c>
      <c r="L7" s="333">
        <v>2.4</v>
      </c>
      <c r="M7" s="333">
        <v>2.6</v>
      </c>
      <c r="N7" s="333">
        <v>2.8</v>
      </c>
      <c r="O7" s="333">
        <v>3</v>
      </c>
      <c r="P7" s="333">
        <v>3.2</v>
      </c>
      <c r="Q7" s="333">
        <v>3.4</v>
      </c>
      <c r="R7" s="333">
        <v>3.6</v>
      </c>
      <c r="S7" s="127" t="s">
        <v>71</v>
      </c>
    </row>
    <row r="8" spans="1:19" ht="15.75" thickTop="1">
      <c r="A8" s="81">
        <v>1</v>
      </c>
      <c r="B8" s="81">
        <v>1</v>
      </c>
      <c r="C8" s="83" t="s">
        <v>494</v>
      </c>
      <c r="D8" s="88">
        <v>33524</v>
      </c>
      <c r="E8" s="83" t="s">
        <v>123</v>
      </c>
      <c r="F8" s="83" t="s">
        <v>166</v>
      </c>
      <c r="G8" s="83" t="s">
        <v>99</v>
      </c>
      <c r="H8" s="85">
        <v>3.4</v>
      </c>
      <c r="I8" s="334" t="s">
        <v>80</v>
      </c>
      <c r="J8" s="335">
        <v>713</v>
      </c>
      <c r="K8" s="331"/>
      <c r="L8" s="331"/>
      <c r="M8" s="331"/>
      <c r="N8" s="331"/>
      <c r="O8" s="331" t="s">
        <v>482</v>
      </c>
      <c r="P8" s="331" t="s">
        <v>482</v>
      </c>
      <c r="Q8" s="332" t="s">
        <v>482</v>
      </c>
      <c r="R8" s="332" t="s">
        <v>477</v>
      </c>
      <c r="S8" s="125" t="s">
        <v>493</v>
      </c>
    </row>
    <row r="9" spans="1:19" ht="15.75" customHeight="1">
      <c r="A9" s="81">
        <v>2</v>
      </c>
      <c r="B9" s="81">
        <v>2</v>
      </c>
      <c r="C9" s="83" t="s">
        <v>492</v>
      </c>
      <c r="D9" s="88">
        <v>34252</v>
      </c>
      <c r="E9" s="83" t="s">
        <v>123</v>
      </c>
      <c r="F9" s="83" t="s">
        <v>166</v>
      </c>
      <c r="G9" s="83" t="s">
        <v>99</v>
      </c>
      <c r="H9" s="85">
        <v>3.4</v>
      </c>
      <c r="I9" s="334" t="s">
        <v>80</v>
      </c>
      <c r="J9" s="335" t="s">
        <v>81</v>
      </c>
      <c r="K9" s="331"/>
      <c r="L9" s="331"/>
      <c r="M9" s="331"/>
      <c r="N9" s="331" t="s">
        <v>482</v>
      </c>
      <c r="O9" s="331" t="s">
        <v>481</v>
      </c>
      <c r="P9" s="331" t="s">
        <v>491</v>
      </c>
      <c r="Q9" s="332" t="s">
        <v>478</v>
      </c>
      <c r="R9" s="332" t="s">
        <v>477</v>
      </c>
      <c r="S9" s="125" t="s">
        <v>490</v>
      </c>
    </row>
    <row r="10" spans="1:19" ht="15">
      <c r="A10" s="81">
        <v>3</v>
      </c>
      <c r="B10" s="81">
        <v>3</v>
      </c>
      <c r="C10" s="83" t="s">
        <v>489</v>
      </c>
      <c r="D10" s="88">
        <v>33647</v>
      </c>
      <c r="E10" s="83" t="s">
        <v>123</v>
      </c>
      <c r="F10" s="83" t="s">
        <v>166</v>
      </c>
      <c r="G10" s="83" t="s">
        <v>99</v>
      </c>
      <c r="H10" s="85">
        <v>3.2</v>
      </c>
      <c r="I10" s="334" t="s">
        <v>90</v>
      </c>
      <c r="J10" s="335">
        <v>647</v>
      </c>
      <c r="K10" s="331"/>
      <c r="L10" s="331"/>
      <c r="M10" s="331"/>
      <c r="N10" s="331"/>
      <c r="O10" s="331" t="s">
        <v>482</v>
      </c>
      <c r="P10" s="331" t="s">
        <v>482</v>
      </c>
      <c r="Q10" s="332" t="s">
        <v>477</v>
      </c>
      <c r="R10" s="331"/>
      <c r="S10" s="125" t="s">
        <v>488</v>
      </c>
    </row>
    <row r="11" spans="1:19" ht="15">
      <c r="A11" s="81">
        <v>4</v>
      </c>
      <c r="C11" s="83" t="s">
        <v>487</v>
      </c>
      <c r="D11" s="88">
        <v>31871</v>
      </c>
      <c r="E11" s="83" t="s">
        <v>123</v>
      </c>
      <c r="F11" s="83" t="s">
        <v>166</v>
      </c>
      <c r="G11" s="83" t="s">
        <v>99</v>
      </c>
      <c r="H11" s="85">
        <v>2.8</v>
      </c>
      <c r="I11" s="334" t="s">
        <v>113</v>
      </c>
      <c r="J11" s="335">
        <v>515</v>
      </c>
      <c r="K11" s="331"/>
      <c r="L11" s="331"/>
      <c r="M11" s="331" t="s">
        <v>482</v>
      </c>
      <c r="N11" s="331" t="s">
        <v>482</v>
      </c>
      <c r="O11" s="331" t="s">
        <v>477</v>
      </c>
      <c r="P11" s="331"/>
      <c r="Q11" s="332"/>
      <c r="R11" s="332"/>
      <c r="S11" s="125" t="s">
        <v>486</v>
      </c>
    </row>
    <row r="12" spans="1:19" ht="15">
      <c r="A12" s="81">
        <v>5</v>
      </c>
      <c r="B12" s="81">
        <v>4</v>
      </c>
      <c r="C12" s="83" t="s">
        <v>485</v>
      </c>
      <c r="D12" s="88">
        <v>34335</v>
      </c>
      <c r="E12" s="83" t="s">
        <v>123</v>
      </c>
      <c r="F12" s="83" t="s">
        <v>166</v>
      </c>
      <c r="G12" s="83" t="s">
        <v>99</v>
      </c>
      <c r="H12" s="85">
        <v>2.8</v>
      </c>
      <c r="I12" s="334" t="s">
        <v>113</v>
      </c>
      <c r="J12" s="335" t="s">
        <v>81</v>
      </c>
      <c r="K12" s="331"/>
      <c r="L12" s="331"/>
      <c r="M12" s="331" t="s">
        <v>481</v>
      </c>
      <c r="N12" s="331" t="s">
        <v>482</v>
      </c>
      <c r="O12" s="331" t="s">
        <v>477</v>
      </c>
      <c r="P12" s="331"/>
      <c r="Q12" s="332"/>
      <c r="R12" s="332"/>
      <c r="S12" s="125" t="s">
        <v>484</v>
      </c>
    </row>
    <row r="13" spans="1:19" ht="15">
      <c r="A13" s="81">
        <v>6</v>
      </c>
      <c r="B13" s="81">
        <v>5</v>
      </c>
      <c r="C13" s="83" t="s">
        <v>483</v>
      </c>
      <c r="D13" s="88">
        <v>34419</v>
      </c>
      <c r="E13" s="83" t="s">
        <v>157</v>
      </c>
      <c r="F13" s="83" t="s">
        <v>85</v>
      </c>
      <c r="G13" s="83" t="s">
        <v>99</v>
      </c>
      <c r="H13" s="85">
        <v>2.6</v>
      </c>
      <c r="I13" s="334" t="s">
        <v>125</v>
      </c>
      <c r="J13" s="335" t="s">
        <v>81</v>
      </c>
      <c r="K13" s="331" t="s">
        <v>482</v>
      </c>
      <c r="L13" s="331" t="s">
        <v>482</v>
      </c>
      <c r="M13" s="331" t="s">
        <v>481</v>
      </c>
      <c r="N13" s="331" t="s">
        <v>477</v>
      </c>
      <c r="O13" s="331"/>
      <c r="P13" s="331"/>
      <c r="Q13" s="332"/>
      <c r="R13" s="332"/>
      <c r="S13" s="125" t="s">
        <v>480</v>
      </c>
    </row>
    <row r="14" spans="1:19" ht="15">
      <c r="A14" s="81">
        <v>7</v>
      </c>
      <c r="C14" s="83" t="s">
        <v>479</v>
      </c>
      <c r="D14" s="88">
        <v>32910</v>
      </c>
      <c r="E14" s="83" t="s">
        <v>141</v>
      </c>
      <c r="F14" s="83" t="s">
        <v>351</v>
      </c>
      <c r="G14" s="83" t="s">
        <v>350</v>
      </c>
      <c r="H14" s="85">
        <v>2.6</v>
      </c>
      <c r="I14" s="334" t="s">
        <v>125</v>
      </c>
      <c r="J14" s="335">
        <v>449</v>
      </c>
      <c r="K14" s="331"/>
      <c r="L14" s="331" t="s">
        <v>478</v>
      </c>
      <c r="M14" s="331" t="s">
        <v>478</v>
      </c>
      <c r="N14" s="331" t="s">
        <v>477</v>
      </c>
      <c r="O14" s="331"/>
      <c r="P14" s="331"/>
      <c r="Q14" s="332"/>
      <c r="R14" s="332"/>
      <c r="S14" s="125" t="s">
        <v>367</v>
      </c>
    </row>
    <row r="15" spans="4:19" ht="15">
      <c r="D15" s="88"/>
      <c r="E15" s="83"/>
      <c r="F15" s="83"/>
      <c r="G15" s="83"/>
      <c r="H15" s="86"/>
      <c r="S15" s="125"/>
    </row>
    <row r="16" spans="4:19" ht="15">
      <c r="D16" s="88"/>
      <c r="E16" s="83"/>
      <c r="F16" s="83"/>
      <c r="G16" s="83"/>
      <c r="S16" s="125"/>
    </row>
    <row r="17" spans="4:19" ht="15">
      <c r="D17" s="88"/>
      <c r="E17" s="83"/>
      <c r="F17" s="83"/>
      <c r="G17" s="83"/>
      <c r="S17" s="125"/>
    </row>
    <row r="18" spans="4:19" ht="15">
      <c r="D18" s="88"/>
      <c r="E18" s="83"/>
      <c r="F18" s="83"/>
      <c r="G18" s="83"/>
      <c r="S18" s="125"/>
    </row>
  </sheetData>
  <sheetProtection/>
  <mergeCells count="3">
    <mergeCell ref="A2:C2"/>
    <mergeCell ref="E4:G4"/>
    <mergeCell ref="E6:G6"/>
  </mergeCells>
  <printOptions/>
  <pageMargins left="0.49" right="0" top="1.073611111" bottom="0.573611111111111" header="0" footer="0"/>
  <pageSetup cellComments="asDisplayed" horizontalDpi="600" verticalDpi="600" orientation="landscape" r:id="rId1"/>
  <headerFooter alignWithMargins="0">
    <oddHeader>&amp;L&amp;C&amp;R</oddHeader>
    <oddFooter>&amp;L&amp;C&amp;R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A15"/>
  <sheetViews>
    <sheetView zoomScaleSheetLayoutView="1" zoomScalePageLayoutView="0" workbookViewId="0" topLeftCell="A1">
      <selection activeCell="J15" sqref="J15"/>
    </sheetView>
  </sheetViews>
  <sheetFormatPr defaultColWidth="11.421875" defaultRowHeight="12.75" outlineLevelCol="1"/>
  <cols>
    <col min="1" max="1" width="6.57421875" style="81" customWidth="1"/>
    <col min="2" max="2" width="5.7109375" style="81" customWidth="1"/>
    <col min="3" max="3" width="23.57421875" style="83" customWidth="1"/>
    <col min="4" max="4" width="13.140625" style="151" customWidth="1"/>
    <col min="5" max="5" width="8.8515625" style="150" customWidth="1"/>
    <col min="6" max="6" width="5.8515625" style="150" customWidth="1"/>
    <col min="7" max="7" width="7.8515625" style="150" customWidth="1"/>
    <col min="8" max="8" width="5.7109375" style="83" customWidth="1"/>
    <col min="9" max="9" width="1.421875" style="83" customWidth="1"/>
    <col min="10" max="10" width="5.28125" style="81" customWidth="1"/>
    <col min="11" max="11" width="6.28125" style="81" customWidth="1"/>
    <col min="12" max="14" width="4.28125" style="81" customWidth="1" outlineLevel="1"/>
    <col min="15" max="19" width="4.28125" style="80" customWidth="1" outlineLevel="1"/>
    <col min="20" max="20" width="23.57421875" style="80" customWidth="1"/>
    <col min="21" max="22" width="6.140625" style="80" customWidth="1"/>
    <col min="23" max="23" width="7.00390625" style="80" customWidth="1"/>
    <col min="24" max="27" width="11.28125" style="80" hidden="1" customWidth="1"/>
    <col min="28" max="16384" width="11.421875" style="80" customWidth="1"/>
  </cols>
  <sheetData>
    <row r="1" spans="1:4" ht="18.75" customHeight="1">
      <c r="A1" s="96" t="s">
        <v>57</v>
      </c>
      <c r="D1" s="153"/>
    </row>
    <row r="2" spans="1:9" ht="15.75">
      <c r="A2" s="473">
        <v>40228</v>
      </c>
      <c r="B2" s="473"/>
      <c r="C2" s="473"/>
      <c r="E2" s="83" t="s">
        <v>58</v>
      </c>
      <c r="H2" s="98"/>
      <c r="I2" s="98"/>
    </row>
    <row r="3" spans="1:9" ht="18.75">
      <c r="A3" s="99"/>
      <c r="B3" s="99"/>
      <c r="C3" s="96" t="s">
        <v>624</v>
      </c>
      <c r="E3" s="83"/>
      <c r="H3" s="98"/>
      <c r="I3" s="98"/>
    </row>
    <row r="4" spans="2:9" ht="15">
      <c r="B4" s="97"/>
      <c r="C4" s="80"/>
      <c r="D4" s="81"/>
      <c r="E4" s="80"/>
      <c r="F4" s="80"/>
      <c r="G4" s="87" t="s">
        <v>60</v>
      </c>
      <c r="H4" s="85">
        <v>5.3</v>
      </c>
      <c r="I4" s="85"/>
    </row>
    <row r="5" spans="3:19" ht="18.75" customHeight="1">
      <c r="C5" s="80"/>
      <c r="D5" s="80"/>
      <c r="E5" s="80"/>
      <c r="F5" s="80"/>
      <c r="G5" s="87" t="s">
        <v>62</v>
      </c>
      <c r="H5" s="85">
        <v>4.9</v>
      </c>
      <c r="I5" s="85"/>
      <c r="O5" s="81"/>
      <c r="P5" s="81"/>
      <c r="Q5" s="81"/>
      <c r="R5" s="81"/>
      <c r="S5" s="81"/>
    </row>
    <row r="6" spans="2:9" ht="15.75" customHeight="1">
      <c r="B6" s="87" t="s">
        <v>495</v>
      </c>
      <c r="C6" s="95">
        <v>0.6736111111111167</v>
      </c>
      <c r="D6" s="80"/>
      <c r="E6" s="80"/>
      <c r="F6" s="80"/>
      <c r="G6" s="87" t="s">
        <v>185</v>
      </c>
      <c r="H6" s="85">
        <v>4.2</v>
      </c>
      <c r="I6" s="83" t="s">
        <v>625</v>
      </c>
    </row>
    <row r="7" spans="1:24" ht="15.75" customHeight="1" thickBot="1">
      <c r="A7" s="91" t="s">
        <v>30</v>
      </c>
      <c r="B7" s="91" t="s">
        <v>544</v>
      </c>
      <c r="C7" s="92" t="s">
        <v>64</v>
      </c>
      <c r="D7" s="94" t="s">
        <v>65</v>
      </c>
      <c r="E7" s="93" t="s">
        <v>25</v>
      </c>
      <c r="F7" s="100" t="s">
        <v>66</v>
      </c>
      <c r="G7" s="103" t="s">
        <v>67</v>
      </c>
      <c r="H7" s="314" t="s">
        <v>68</v>
      </c>
      <c r="I7" s="315"/>
      <c r="J7" s="312" t="s">
        <v>69</v>
      </c>
      <c r="K7" s="101" t="s">
        <v>294</v>
      </c>
      <c r="L7" s="152">
        <v>3.5</v>
      </c>
      <c r="M7" s="152">
        <v>3.7</v>
      </c>
      <c r="N7" s="152">
        <v>3.9000000000000004</v>
      </c>
      <c r="O7" s="152">
        <v>4</v>
      </c>
      <c r="P7" s="152">
        <v>4.1</v>
      </c>
      <c r="Q7" s="152">
        <v>4.199999999999999</v>
      </c>
      <c r="R7" s="152">
        <v>4.299999999999999</v>
      </c>
      <c r="S7" s="152">
        <v>4.399999999999999</v>
      </c>
      <c r="T7" s="134" t="s">
        <v>71</v>
      </c>
      <c r="X7" s="80" t="s">
        <v>623</v>
      </c>
    </row>
    <row r="8" spans="1:26" ht="15.75" customHeight="1" thickTop="1">
      <c r="A8" s="81">
        <v>1</v>
      </c>
      <c r="C8" s="83" t="s">
        <v>622</v>
      </c>
      <c r="D8" s="88">
        <v>32622</v>
      </c>
      <c r="E8" s="83" t="s">
        <v>123</v>
      </c>
      <c r="F8" s="83" t="s">
        <v>107</v>
      </c>
      <c r="G8" s="83" t="s">
        <v>99</v>
      </c>
      <c r="H8" s="86">
        <v>4.3</v>
      </c>
      <c r="J8" s="334" t="s">
        <v>90</v>
      </c>
      <c r="K8" s="335">
        <v>767</v>
      </c>
      <c r="L8" s="336"/>
      <c r="M8" s="336" t="s">
        <v>482</v>
      </c>
      <c r="N8" s="336" t="s">
        <v>482</v>
      </c>
      <c r="O8" s="336" t="s">
        <v>481</v>
      </c>
      <c r="P8" s="336" t="s">
        <v>482</v>
      </c>
      <c r="Q8" s="336" t="s">
        <v>482</v>
      </c>
      <c r="R8" s="336" t="s">
        <v>478</v>
      </c>
      <c r="S8" s="336" t="s">
        <v>477</v>
      </c>
      <c r="T8" s="125" t="s">
        <v>493</v>
      </c>
      <c r="X8" s="80" t="s">
        <v>541</v>
      </c>
      <c r="Y8" s="80" t="s">
        <v>540</v>
      </c>
      <c r="Z8" s="80" t="s">
        <v>69</v>
      </c>
    </row>
    <row r="9" spans="1:27" ht="15">
      <c r="A9" s="81">
        <v>2</v>
      </c>
      <c r="B9" s="81">
        <v>1</v>
      </c>
      <c r="C9" s="83" t="s">
        <v>621</v>
      </c>
      <c r="D9" s="88">
        <v>33369</v>
      </c>
      <c r="E9" s="83" t="s">
        <v>141</v>
      </c>
      <c r="F9" s="83" t="s">
        <v>351</v>
      </c>
      <c r="G9" s="83" t="s">
        <v>350</v>
      </c>
      <c r="H9" s="86">
        <v>4</v>
      </c>
      <c r="I9" s="81"/>
      <c r="J9" s="334" t="s">
        <v>90</v>
      </c>
      <c r="K9" s="335">
        <v>683</v>
      </c>
      <c r="L9" s="336" t="s">
        <v>482</v>
      </c>
      <c r="M9" s="336" t="s">
        <v>478</v>
      </c>
      <c r="N9" s="336" t="s">
        <v>482</v>
      </c>
      <c r="O9" s="336" t="s">
        <v>478</v>
      </c>
      <c r="P9" s="336" t="s">
        <v>477</v>
      </c>
      <c r="Q9" s="336"/>
      <c r="R9" s="336"/>
      <c r="S9" s="336"/>
      <c r="T9" s="125" t="s">
        <v>349</v>
      </c>
      <c r="X9" s="80" t="s">
        <v>620</v>
      </c>
      <c r="Y9" s="85">
        <v>1</v>
      </c>
      <c r="Z9" s="225"/>
      <c r="AA9" s="81">
        <v>1</v>
      </c>
    </row>
    <row r="10" spans="1:27" ht="15">
      <c r="A10" s="81">
        <v>3</v>
      </c>
      <c r="B10" s="81">
        <v>2</v>
      </c>
      <c r="C10" s="83" t="s">
        <v>619</v>
      </c>
      <c r="D10" s="88">
        <v>33522</v>
      </c>
      <c r="E10" s="83" t="s">
        <v>123</v>
      </c>
      <c r="F10" s="83" t="s">
        <v>107</v>
      </c>
      <c r="G10" s="83" t="s">
        <v>99</v>
      </c>
      <c r="H10" s="86">
        <v>3.9</v>
      </c>
      <c r="I10" s="81"/>
      <c r="J10" s="334" t="s">
        <v>113</v>
      </c>
      <c r="K10" s="335">
        <v>655</v>
      </c>
      <c r="L10" s="336" t="s">
        <v>482</v>
      </c>
      <c r="M10" s="336" t="s">
        <v>481</v>
      </c>
      <c r="N10" s="336" t="s">
        <v>478</v>
      </c>
      <c r="O10" s="336" t="s">
        <v>477</v>
      </c>
      <c r="P10" s="336"/>
      <c r="Q10" s="336"/>
      <c r="R10" s="336"/>
      <c r="S10" s="336"/>
      <c r="T10" s="125" t="s">
        <v>618</v>
      </c>
      <c r="X10" s="80" t="s">
        <v>617</v>
      </c>
      <c r="Y10" s="85">
        <v>2</v>
      </c>
      <c r="Z10" s="81" t="s">
        <v>529</v>
      </c>
      <c r="AA10" s="81">
        <v>2</v>
      </c>
    </row>
    <row r="11" spans="1:27" ht="15">
      <c r="A11" s="81">
        <v>4</v>
      </c>
      <c r="C11" s="83" t="s">
        <v>616</v>
      </c>
      <c r="D11" s="88">
        <v>31934</v>
      </c>
      <c r="E11" s="83" t="s">
        <v>157</v>
      </c>
      <c r="F11" s="83" t="s">
        <v>99</v>
      </c>
      <c r="G11" s="83" t="s">
        <v>99</v>
      </c>
      <c r="H11" s="86">
        <v>3.7</v>
      </c>
      <c r="I11" s="81"/>
      <c r="J11" s="334" t="s">
        <v>113</v>
      </c>
      <c r="K11" s="335">
        <v>599</v>
      </c>
      <c r="L11" s="336" t="s">
        <v>482</v>
      </c>
      <c r="M11" s="336" t="s">
        <v>482</v>
      </c>
      <c r="N11" s="336" t="s">
        <v>477</v>
      </c>
      <c r="O11" s="336"/>
      <c r="P11" s="336"/>
      <c r="Q11" s="336"/>
      <c r="R11" s="336"/>
      <c r="S11" s="336"/>
      <c r="T11" s="125" t="s">
        <v>615</v>
      </c>
      <c r="X11" s="80" t="s">
        <v>614</v>
      </c>
      <c r="Y11" s="85">
        <v>2.4</v>
      </c>
      <c r="Z11" s="81" t="s">
        <v>525</v>
      </c>
      <c r="AA11" s="81">
        <v>3</v>
      </c>
    </row>
    <row r="12" spans="1:27" ht="15">
      <c r="A12" s="81">
        <v>5</v>
      </c>
      <c r="B12" s="81">
        <v>3</v>
      </c>
      <c r="C12" s="83" t="s">
        <v>613</v>
      </c>
      <c r="D12" s="88">
        <v>33667</v>
      </c>
      <c r="E12" s="83" t="s">
        <v>123</v>
      </c>
      <c r="F12" s="83" t="s">
        <v>107</v>
      </c>
      <c r="G12" s="83" t="s">
        <v>99</v>
      </c>
      <c r="H12" s="86">
        <v>3.7</v>
      </c>
      <c r="I12" s="81"/>
      <c r="J12" s="334" t="s">
        <v>113</v>
      </c>
      <c r="K12" s="335">
        <v>599</v>
      </c>
      <c r="L12" s="336" t="s">
        <v>481</v>
      </c>
      <c r="M12" s="336" t="s">
        <v>482</v>
      </c>
      <c r="N12" s="336" t="s">
        <v>477</v>
      </c>
      <c r="O12" s="336"/>
      <c r="P12" s="336"/>
      <c r="Q12" s="336"/>
      <c r="R12" s="336"/>
      <c r="S12" s="336"/>
      <c r="T12" s="125" t="s">
        <v>612</v>
      </c>
      <c r="X12" s="80" t="s">
        <v>611</v>
      </c>
      <c r="Y12" s="85">
        <v>2.7</v>
      </c>
      <c r="Z12" s="81" t="s">
        <v>128</v>
      </c>
      <c r="AA12" s="81">
        <v>4</v>
      </c>
    </row>
    <row r="13" spans="1:27" ht="15">
      <c r="A13" s="81">
        <v>6</v>
      </c>
      <c r="B13" s="81">
        <v>4</v>
      </c>
      <c r="C13" s="83" t="s">
        <v>610</v>
      </c>
      <c r="D13" s="88">
        <v>34240</v>
      </c>
      <c r="E13" s="83" t="s">
        <v>387</v>
      </c>
      <c r="F13" s="83" t="s">
        <v>268</v>
      </c>
      <c r="G13" s="83" t="s">
        <v>99</v>
      </c>
      <c r="H13" s="86">
        <v>3.5</v>
      </c>
      <c r="I13" s="81"/>
      <c r="J13" s="334" t="s">
        <v>113</v>
      </c>
      <c r="K13" s="335" t="s">
        <v>81</v>
      </c>
      <c r="L13" s="336" t="s">
        <v>481</v>
      </c>
      <c r="M13" s="336" t="s">
        <v>477</v>
      </c>
      <c r="N13" s="336"/>
      <c r="O13" s="336"/>
      <c r="P13" s="336"/>
      <c r="Q13" s="336"/>
      <c r="R13" s="336"/>
      <c r="S13" s="336"/>
      <c r="T13" s="125" t="s">
        <v>527</v>
      </c>
      <c r="X13" s="80" t="s">
        <v>609</v>
      </c>
      <c r="Y13" s="85">
        <v>3</v>
      </c>
      <c r="Z13" s="81" t="s">
        <v>125</v>
      </c>
      <c r="AA13" s="81">
        <v>5</v>
      </c>
    </row>
    <row r="14" spans="4:20" ht="7.5" customHeight="1">
      <c r="D14" s="88"/>
      <c r="E14" s="83"/>
      <c r="F14" s="83"/>
      <c r="G14" s="83"/>
      <c r="H14" s="85"/>
      <c r="I14" s="85"/>
      <c r="J14" s="334"/>
      <c r="K14" s="335"/>
      <c r="L14" s="331"/>
      <c r="M14" s="331"/>
      <c r="N14" s="331"/>
      <c r="O14" s="331"/>
      <c r="P14" s="331"/>
      <c r="Q14" s="331"/>
      <c r="T14" s="125"/>
    </row>
    <row r="15" spans="9:10" ht="15">
      <c r="I15" s="336"/>
      <c r="J15" s="259"/>
    </row>
  </sheetData>
  <sheetProtection/>
  <mergeCells count="1">
    <mergeCell ref="A2:C2"/>
  </mergeCells>
  <printOptions/>
  <pageMargins left="0.5" right="0.25" top="1.323611111" bottom="0.573611111111111" header="0" footer="0"/>
  <pageSetup cellComments="asDisplayed" horizontalDpi="600" verticalDpi="600" orientation="landscape" r:id="rId1"/>
  <headerFooter alignWithMargins="0">
    <oddHeader>&amp;L&amp;C&amp;R</oddHeader>
    <oddFooter>&amp;L&amp;C&amp;R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R19"/>
  <sheetViews>
    <sheetView zoomScaleSheetLayoutView="1" zoomScalePageLayoutView="0" workbookViewId="0" topLeftCell="A1">
      <selection activeCell="A1" sqref="A1"/>
    </sheetView>
  </sheetViews>
  <sheetFormatPr defaultColWidth="11.421875" defaultRowHeight="12.75" outlineLevelCol="1"/>
  <cols>
    <col min="1" max="2" width="5.7109375" style="81" customWidth="1"/>
    <col min="3" max="3" width="19.28125" style="80" customWidth="1"/>
    <col min="4" max="4" width="11.28125" style="81" customWidth="1"/>
    <col min="5" max="5" width="10.8515625" style="80" customWidth="1"/>
    <col min="6" max="6" width="9.00390625" style="80" customWidth="1"/>
    <col min="7" max="7" width="12.00390625" style="80" customWidth="1"/>
    <col min="8" max="8" width="8.421875" style="82" customWidth="1"/>
    <col min="9" max="9" width="1.1484375" style="82" customWidth="1"/>
    <col min="10" max="15" width="7.00390625" style="80" customWidth="1" outlineLevel="1"/>
    <col min="16" max="17" width="6.57421875" style="80" customWidth="1"/>
    <col min="18" max="18" width="30.28125" style="123" customWidth="1"/>
    <col min="19" max="16384" width="11.421875" style="80" customWidth="1"/>
  </cols>
  <sheetData>
    <row r="1" spans="1:7" ht="18.75" customHeight="1">
      <c r="A1" s="96" t="s">
        <v>57</v>
      </c>
      <c r="E1" s="83"/>
      <c r="F1" s="83"/>
      <c r="G1" s="83"/>
    </row>
    <row r="2" spans="1:7" ht="15.75">
      <c r="A2" s="473">
        <v>40228</v>
      </c>
      <c r="B2" s="473"/>
      <c r="C2" s="473"/>
      <c r="D2" s="190" t="s">
        <v>58</v>
      </c>
      <c r="F2" s="190"/>
      <c r="G2" s="190"/>
    </row>
    <row r="3" spans="7:9" ht="15">
      <c r="G3" s="87" t="s">
        <v>185</v>
      </c>
      <c r="H3" s="85">
        <v>6.3</v>
      </c>
      <c r="I3" s="80" t="s">
        <v>759</v>
      </c>
    </row>
    <row r="4" spans="3:9" ht="18.75" customHeight="1">
      <c r="C4" s="96" t="s">
        <v>758</v>
      </c>
      <c r="F4" s="470" t="s">
        <v>60</v>
      </c>
      <c r="G4" s="470"/>
      <c r="H4" s="85">
        <v>7.01</v>
      </c>
      <c r="I4" s="85"/>
    </row>
    <row r="5" spans="5:16" ht="15.75" customHeight="1">
      <c r="E5" s="470" t="s">
        <v>62</v>
      </c>
      <c r="F5" s="470"/>
      <c r="G5" s="470"/>
      <c r="H5" s="85">
        <v>6.34</v>
      </c>
      <c r="I5" s="85"/>
      <c r="J5" s="483" t="s">
        <v>181</v>
      </c>
      <c r="K5" s="484"/>
      <c r="L5" s="484"/>
      <c r="M5" s="484"/>
      <c r="N5" s="484"/>
      <c r="O5" s="485"/>
      <c r="P5" s="81"/>
    </row>
    <row r="6" spans="1:18" ht="15.75" thickBot="1">
      <c r="A6" s="101" t="s">
        <v>30</v>
      </c>
      <c r="B6" s="101" t="s">
        <v>544</v>
      </c>
      <c r="C6" s="100" t="s">
        <v>64</v>
      </c>
      <c r="D6" s="105" t="s">
        <v>65</v>
      </c>
      <c r="E6" s="104" t="s">
        <v>25</v>
      </c>
      <c r="F6" s="100" t="s">
        <v>66</v>
      </c>
      <c r="G6" s="348" t="s">
        <v>67</v>
      </c>
      <c r="H6" s="359" t="s">
        <v>179</v>
      </c>
      <c r="I6" s="360"/>
      <c r="J6" s="316" t="s">
        <v>178</v>
      </c>
      <c r="K6" s="91" t="s">
        <v>177</v>
      </c>
      <c r="L6" s="91" t="s">
        <v>176</v>
      </c>
      <c r="M6" s="91" t="s">
        <v>175</v>
      </c>
      <c r="N6" s="91" t="s">
        <v>174</v>
      </c>
      <c r="O6" s="91" t="s">
        <v>173</v>
      </c>
      <c r="P6" s="91" t="s">
        <v>757</v>
      </c>
      <c r="Q6" s="91" t="s">
        <v>69</v>
      </c>
      <c r="R6" s="317" t="s">
        <v>71</v>
      </c>
    </row>
    <row r="7" spans="1:18" ht="15.75" thickTop="1">
      <c r="A7" s="81">
        <v>1</v>
      </c>
      <c r="C7" s="83" t="s">
        <v>170</v>
      </c>
      <c r="D7" s="88">
        <v>32236</v>
      </c>
      <c r="E7" s="83" t="s">
        <v>141</v>
      </c>
      <c r="F7" s="83" t="s">
        <v>153</v>
      </c>
      <c r="G7" s="83" t="s">
        <v>152</v>
      </c>
      <c r="H7" s="86">
        <v>6.25</v>
      </c>
      <c r="I7" s="86"/>
      <c r="J7" s="85">
        <v>6.04</v>
      </c>
      <c r="K7" s="85">
        <v>5.89</v>
      </c>
      <c r="L7" s="85">
        <v>6.14</v>
      </c>
      <c r="M7" s="85">
        <v>5.96</v>
      </c>
      <c r="N7" s="85">
        <v>6.25</v>
      </c>
      <c r="O7" s="85">
        <v>6.2</v>
      </c>
      <c r="P7" s="89">
        <v>1041</v>
      </c>
      <c r="Q7" s="81" t="s">
        <v>80</v>
      </c>
      <c r="R7" s="125" t="s">
        <v>150</v>
      </c>
    </row>
    <row r="8" spans="1:18" ht="15">
      <c r="A8" s="81">
        <v>2</v>
      </c>
      <c r="B8" s="81">
        <v>1</v>
      </c>
      <c r="C8" s="83" t="s">
        <v>169</v>
      </c>
      <c r="D8" s="88">
        <v>33250</v>
      </c>
      <c r="E8" s="83" t="s">
        <v>123</v>
      </c>
      <c r="F8" s="83" t="s">
        <v>107</v>
      </c>
      <c r="G8" s="83" t="s">
        <v>99</v>
      </c>
      <c r="H8" s="86">
        <v>5.74</v>
      </c>
      <c r="I8" s="86"/>
      <c r="J8" s="85">
        <v>5.74</v>
      </c>
      <c r="K8" s="85">
        <v>5.59</v>
      </c>
      <c r="L8" s="85">
        <v>5.54</v>
      </c>
      <c r="M8" s="85" t="s">
        <v>140</v>
      </c>
      <c r="N8" s="85">
        <v>4.43</v>
      </c>
      <c r="O8" s="85">
        <v>5.64</v>
      </c>
      <c r="P8" s="89">
        <v>931</v>
      </c>
      <c r="Q8" s="81" t="s">
        <v>90</v>
      </c>
      <c r="R8" s="125" t="s">
        <v>168</v>
      </c>
    </row>
    <row r="9" spans="1:18" ht="15">
      <c r="A9" s="81">
        <v>3</v>
      </c>
      <c r="C9" s="83" t="s">
        <v>371</v>
      </c>
      <c r="D9" s="88">
        <v>32545</v>
      </c>
      <c r="E9" s="83" t="s">
        <v>98</v>
      </c>
      <c r="F9" s="83" t="s">
        <v>79</v>
      </c>
      <c r="G9" s="83" t="s">
        <v>370</v>
      </c>
      <c r="H9" s="86">
        <v>5.6</v>
      </c>
      <c r="I9" s="86"/>
      <c r="J9" s="85" t="s">
        <v>140</v>
      </c>
      <c r="K9" s="85">
        <v>5.56</v>
      </c>
      <c r="L9" s="85">
        <v>5.51</v>
      </c>
      <c r="M9" s="85">
        <v>5.5</v>
      </c>
      <c r="N9" s="85" t="s">
        <v>140</v>
      </c>
      <c r="O9" s="85">
        <v>5.6</v>
      </c>
      <c r="P9" s="89">
        <v>902</v>
      </c>
      <c r="Q9" s="81" t="s">
        <v>90</v>
      </c>
      <c r="R9" s="125" t="s">
        <v>369</v>
      </c>
    </row>
    <row r="10" spans="1:18" ht="15">
      <c r="A10" s="81">
        <v>4</v>
      </c>
      <c r="B10" s="81">
        <v>2</v>
      </c>
      <c r="C10" s="83" t="s">
        <v>154</v>
      </c>
      <c r="D10" s="88">
        <v>33270</v>
      </c>
      <c r="E10" s="83" t="s">
        <v>141</v>
      </c>
      <c r="F10" s="83" t="s">
        <v>153</v>
      </c>
      <c r="G10" s="83" t="s">
        <v>152</v>
      </c>
      <c r="H10" s="86">
        <v>5.52</v>
      </c>
      <c r="I10" s="86"/>
      <c r="J10" s="85" t="s">
        <v>140</v>
      </c>
      <c r="K10" s="85">
        <v>5.38</v>
      </c>
      <c r="L10" s="85">
        <v>5.16</v>
      </c>
      <c r="M10" s="85">
        <v>5.52</v>
      </c>
      <c r="N10" s="85">
        <v>5.35</v>
      </c>
      <c r="O10" s="85" t="s">
        <v>140</v>
      </c>
      <c r="P10" s="89">
        <v>885</v>
      </c>
      <c r="Q10" s="81" t="s">
        <v>113</v>
      </c>
      <c r="R10" s="125" t="s">
        <v>150</v>
      </c>
    </row>
    <row r="11" spans="1:18" ht="15">
      <c r="A11" s="81">
        <v>5</v>
      </c>
      <c r="B11" s="81">
        <v>3</v>
      </c>
      <c r="C11" s="83" t="s">
        <v>146</v>
      </c>
      <c r="D11" s="88">
        <v>33272</v>
      </c>
      <c r="E11" s="83" t="s">
        <v>145</v>
      </c>
      <c r="F11" s="83" t="s">
        <v>66</v>
      </c>
      <c r="G11" s="83" t="s">
        <v>144</v>
      </c>
      <c r="H11" s="86">
        <v>5.44</v>
      </c>
      <c r="I11" s="86"/>
      <c r="J11" s="85">
        <v>5.41</v>
      </c>
      <c r="K11" s="85">
        <v>5.24</v>
      </c>
      <c r="L11" s="85">
        <v>5.44</v>
      </c>
      <c r="M11" s="85">
        <v>5.18</v>
      </c>
      <c r="N11" s="85" t="s">
        <v>140</v>
      </c>
      <c r="O11" s="85">
        <v>5.22</v>
      </c>
      <c r="P11" s="89">
        <v>867</v>
      </c>
      <c r="Q11" s="81" t="s">
        <v>113</v>
      </c>
      <c r="R11" s="125" t="s">
        <v>143</v>
      </c>
    </row>
    <row r="12" spans="1:18" ht="15">
      <c r="A12" s="81">
        <v>6</v>
      </c>
      <c r="B12" s="81">
        <v>4</v>
      </c>
      <c r="C12" s="83" t="s">
        <v>756</v>
      </c>
      <c r="D12" s="88">
        <v>34192</v>
      </c>
      <c r="E12" s="83" t="s">
        <v>98</v>
      </c>
      <c r="F12" s="83" t="s">
        <v>79</v>
      </c>
      <c r="G12" s="83" t="s">
        <v>148</v>
      </c>
      <c r="H12" s="86">
        <v>5.34</v>
      </c>
      <c r="I12" s="86"/>
      <c r="J12" s="85">
        <v>4.63</v>
      </c>
      <c r="K12" s="85">
        <v>5.32</v>
      </c>
      <c r="L12" s="85">
        <v>5.34</v>
      </c>
      <c r="M12" s="85">
        <v>5.11</v>
      </c>
      <c r="N12" s="85" t="s">
        <v>140</v>
      </c>
      <c r="O12" s="85" t="s">
        <v>140</v>
      </c>
      <c r="P12" s="89" t="s">
        <v>81</v>
      </c>
      <c r="Q12" s="81" t="s">
        <v>113</v>
      </c>
      <c r="R12" s="125" t="s">
        <v>147</v>
      </c>
    </row>
    <row r="13" spans="1:18" ht="15">
      <c r="A13" s="81">
        <v>7</v>
      </c>
      <c r="B13" s="81">
        <v>5</v>
      </c>
      <c r="C13" s="83" t="s">
        <v>755</v>
      </c>
      <c r="D13" s="88">
        <v>33968</v>
      </c>
      <c r="E13" s="83" t="s">
        <v>98</v>
      </c>
      <c r="F13" s="83" t="s">
        <v>79</v>
      </c>
      <c r="G13" s="83" t="s">
        <v>754</v>
      </c>
      <c r="H13" s="86">
        <v>5.29</v>
      </c>
      <c r="I13" s="86"/>
      <c r="J13" s="85">
        <v>5.29</v>
      </c>
      <c r="K13" s="85">
        <v>5.05</v>
      </c>
      <c r="L13" s="85">
        <v>5.01</v>
      </c>
      <c r="M13" s="85">
        <v>4.91</v>
      </c>
      <c r="N13" s="85">
        <v>4.84</v>
      </c>
      <c r="O13" s="85">
        <v>3.5</v>
      </c>
      <c r="P13" s="89">
        <v>836</v>
      </c>
      <c r="Q13" s="81" t="s">
        <v>113</v>
      </c>
      <c r="R13" s="125" t="s">
        <v>147</v>
      </c>
    </row>
    <row r="14" spans="1:18" ht="15">
      <c r="A14" s="81">
        <v>8</v>
      </c>
      <c r="C14" s="83" t="s">
        <v>164</v>
      </c>
      <c r="D14" s="88">
        <v>32664</v>
      </c>
      <c r="E14" s="83" t="s">
        <v>98</v>
      </c>
      <c r="F14" s="83" t="s">
        <v>79</v>
      </c>
      <c r="G14" s="83" t="s">
        <v>148</v>
      </c>
      <c r="H14" s="86">
        <v>5.24</v>
      </c>
      <c r="I14" s="86"/>
      <c r="J14" s="85">
        <v>5.16</v>
      </c>
      <c r="K14" s="85" t="s">
        <v>140</v>
      </c>
      <c r="L14" s="85" t="s">
        <v>140</v>
      </c>
      <c r="M14" s="85" t="s">
        <v>140</v>
      </c>
      <c r="N14" s="85">
        <v>5.05</v>
      </c>
      <c r="O14" s="85">
        <v>5.24</v>
      </c>
      <c r="P14" s="89">
        <v>825</v>
      </c>
      <c r="Q14" s="81" t="s">
        <v>113</v>
      </c>
      <c r="R14" s="125" t="s">
        <v>147</v>
      </c>
    </row>
    <row r="15" spans="3:18" ht="15">
      <c r="C15" s="83" t="s">
        <v>753</v>
      </c>
      <c r="D15" s="88">
        <v>34026</v>
      </c>
      <c r="E15" s="83" t="s">
        <v>752</v>
      </c>
      <c r="F15" s="83" t="s">
        <v>66</v>
      </c>
      <c r="G15" s="83" t="s">
        <v>99</v>
      </c>
      <c r="H15" s="81" t="s">
        <v>321</v>
      </c>
      <c r="I15" s="81"/>
      <c r="J15" s="85" t="s">
        <v>151</v>
      </c>
      <c r="K15" s="85" t="s">
        <v>151</v>
      </c>
      <c r="L15" s="85" t="s">
        <v>151</v>
      </c>
      <c r="M15" s="85"/>
      <c r="N15" s="85"/>
      <c r="O15" s="85"/>
      <c r="P15" s="89" t="s">
        <v>81</v>
      </c>
      <c r="Q15" s="81"/>
      <c r="R15" s="125" t="s">
        <v>751</v>
      </c>
    </row>
    <row r="16" spans="3:18" ht="15">
      <c r="C16" s="83" t="s">
        <v>750</v>
      </c>
      <c r="D16" s="88">
        <v>34551</v>
      </c>
      <c r="E16" s="83" t="s">
        <v>78</v>
      </c>
      <c r="F16" s="83" t="s">
        <v>79</v>
      </c>
      <c r="G16" s="83" t="s">
        <v>148</v>
      </c>
      <c r="H16" s="81" t="s">
        <v>321</v>
      </c>
      <c r="I16" s="81"/>
      <c r="J16" s="85" t="s">
        <v>140</v>
      </c>
      <c r="K16" s="85" t="s">
        <v>140</v>
      </c>
      <c r="L16" s="85" t="s">
        <v>140</v>
      </c>
      <c r="P16" s="89" t="s">
        <v>81</v>
      </c>
      <c r="Q16" s="81"/>
      <c r="R16" s="125" t="s">
        <v>749</v>
      </c>
    </row>
    <row r="17" spans="3:18" ht="15">
      <c r="C17" s="83" t="s">
        <v>149</v>
      </c>
      <c r="D17" s="88">
        <v>34594</v>
      </c>
      <c r="E17" s="83" t="s">
        <v>98</v>
      </c>
      <c r="F17" s="83" t="s">
        <v>79</v>
      </c>
      <c r="G17" s="83" t="s">
        <v>148</v>
      </c>
      <c r="H17" s="81" t="s">
        <v>321</v>
      </c>
      <c r="I17" s="81"/>
      <c r="J17" s="85" t="s">
        <v>151</v>
      </c>
      <c r="K17" s="85" t="s">
        <v>151</v>
      </c>
      <c r="L17" s="85" t="s">
        <v>151</v>
      </c>
      <c r="P17" s="85" t="s">
        <v>81</v>
      </c>
      <c r="Q17" s="81"/>
      <c r="R17" s="125" t="s">
        <v>147</v>
      </c>
    </row>
    <row r="18" spans="5:16" ht="15">
      <c r="E18" s="87" t="s">
        <v>99</v>
      </c>
      <c r="F18" s="83" t="s">
        <v>99</v>
      </c>
      <c r="G18" s="83" t="s">
        <v>99</v>
      </c>
      <c r="P18" s="85" t="s">
        <v>99</v>
      </c>
    </row>
    <row r="19" spans="5:16" ht="15">
      <c r="E19" s="87" t="s">
        <v>99</v>
      </c>
      <c r="F19" s="83" t="s">
        <v>99</v>
      </c>
      <c r="G19" s="83" t="s">
        <v>99</v>
      </c>
      <c r="P19" s="85" t="s">
        <v>99</v>
      </c>
    </row>
  </sheetData>
  <sheetProtection/>
  <mergeCells count="4">
    <mergeCell ref="J5:O5"/>
    <mergeCell ref="A2:C2"/>
    <mergeCell ref="F4:G4"/>
    <mergeCell ref="E5:G5"/>
  </mergeCells>
  <printOptions/>
  <pageMargins left="0.75" right="0.25" top="1.073611111" bottom="0.573611111111111" header="0" footer="0"/>
  <pageSetup cellComments="asDisplayed" horizontalDpi="600" verticalDpi="600" orientation="landscape" r:id="rId1"/>
  <headerFooter alignWithMargins="0">
    <oddHeader>&amp;L&amp;C&amp;R</oddHeader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zoomScaleSheetLayoutView="1" zoomScalePageLayoutView="0" workbookViewId="0" topLeftCell="A1">
      <selection activeCell="A1" sqref="A1"/>
    </sheetView>
  </sheetViews>
  <sheetFormatPr defaultColWidth="11.421875" defaultRowHeight="12.75"/>
  <cols>
    <col min="1" max="1" width="6.28125" style="81" customWidth="1"/>
    <col min="2" max="2" width="5.00390625" style="81" customWidth="1"/>
    <col min="3" max="3" width="19.00390625" style="80" customWidth="1"/>
    <col min="4" max="4" width="11.28125" style="80" customWidth="1"/>
    <col min="5" max="5" width="13.7109375" style="87" customWidth="1"/>
    <col min="6" max="6" width="7.140625" style="80" customWidth="1"/>
    <col min="7" max="7" width="13.8515625" style="80" customWidth="1"/>
    <col min="8" max="9" width="6.57421875" style="80" customWidth="1"/>
    <col min="10" max="11" width="6.57421875" style="81" customWidth="1"/>
    <col min="12" max="12" width="29.140625" style="123" customWidth="1"/>
    <col min="13" max="16384" width="11.421875" style="80" customWidth="1"/>
  </cols>
  <sheetData>
    <row r="1" ht="18.75" customHeight="1">
      <c r="A1" s="96" t="s">
        <v>57</v>
      </c>
    </row>
    <row r="2" spans="1:4" ht="15.75">
      <c r="A2" s="469">
        <v>40228</v>
      </c>
      <c r="B2" s="469"/>
      <c r="C2" s="469"/>
      <c r="D2" s="98" t="s">
        <v>58</v>
      </c>
    </row>
    <row r="4" spans="3:9" ht="15.75" customHeight="1">
      <c r="C4" s="96" t="s">
        <v>748</v>
      </c>
      <c r="F4" s="87"/>
      <c r="G4" s="87" t="s">
        <v>185</v>
      </c>
      <c r="H4" s="85">
        <v>7.3</v>
      </c>
      <c r="I4" s="255" t="s">
        <v>747</v>
      </c>
    </row>
    <row r="5" spans="3:8" ht="17.25" customHeight="1">
      <c r="C5" s="96"/>
      <c r="G5" s="87" t="s">
        <v>60</v>
      </c>
      <c r="H5" s="85">
        <v>7.23</v>
      </c>
    </row>
    <row r="6" spans="6:8" ht="15.75" customHeight="1">
      <c r="F6" s="87"/>
      <c r="G6" s="87" t="s">
        <v>62</v>
      </c>
      <c r="H6" s="85">
        <v>7.31</v>
      </c>
    </row>
    <row r="7" spans="1:12" ht="15.75" thickBot="1">
      <c r="A7" s="101" t="s">
        <v>30</v>
      </c>
      <c r="B7" s="101" t="s">
        <v>63</v>
      </c>
      <c r="C7" s="100" t="s">
        <v>64</v>
      </c>
      <c r="D7" s="105" t="s">
        <v>65</v>
      </c>
      <c r="E7" s="100" t="s">
        <v>25</v>
      </c>
      <c r="F7" s="100" t="s">
        <v>66</v>
      </c>
      <c r="G7" s="100" t="s">
        <v>67</v>
      </c>
      <c r="H7" s="101" t="s">
        <v>68</v>
      </c>
      <c r="I7" s="101" t="s">
        <v>746</v>
      </c>
      <c r="J7" s="101" t="s">
        <v>69</v>
      </c>
      <c r="K7" s="101" t="s">
        <v>294</v>
      </c>
      <c r="L7" s="127" t="s">
        <v>71</v>
      </c>
    </row>
    <row r="8" spans="1:12" ht="15.75" thickTop="1">
      <c r="A8" s="81">
        <v>1</v>
      </c>
      <c r="C8" s="83" t="s">
        <v>745</v>
      </c>
      <c r="D8" s="88">
        <v>31900</v>
      </c>
      <c r="E8" s="83" t="s">
        <v>157</v>
      </c>
      <c r="F8" s="83" t="s">
        <v>85</v>
      </c>
      <c r="G8" s="83" t="s">
        <v>99</v>
      </c>
      <c r="H8" s="85">
        <v>7.4</v>
      </c>
      <c r="I8" s="85">
        <v>7.41</v>
      </c>
      <c r="J8" s="81" t="s">
        <v>66</v>
      </c>
      <c r="K8" s="81">
        <v>1102</v>
      </c>
      <c r="L8" s="125" t="s">
        <v>679</v>
      </c>
    </row>
    <row r="9" spans="1:12" ht="15">
      <c r="A9" s="81">
        <v>2</v>
      </c>
      <c r="C9" s="83" t="s">
        <v>744</v>
      </c>
      <c r="D9" s="88">
        <v>29237</v>
      </c>
      <c r="E9" s="83" t="s">
        <v>123</v>
      </c>
      <c r="F9" s="83" t="s">
        <v>166</v>
      </c>
      <c r="G9" s="83" t="s">
        <v>212</v>
      </c>
      <c r="H9" s="85">
        <v>7.64</v>
      </c>
      <c r="I9" s="85">
        <v>7.62</v>
      </c>
      <c r="J9" s="81" t="s">
        <v>80</v>
      </c>
      <c r="K9" s="81">
        <v>1042</v>
      </c>
      <c r="L9" s="125" t="s">
        <v>547</v>
      </c>
    </row>
    <row r="10" spans="1:12" ht="15">
      <c r="A10" s="81">
        <v>3</v>
      </c>
      <c r="C10" s="83" t="s">
        <v>743</v>
      </c>
      <c r="D10" s="88">
        <v>32240</v>
      </c>
      <c r="E10" s="83" t="s">
        <v>123</v>
      </c>
      <c r="F10" s="83" t="s">
        <v>166</v>
      </c>
      <c r="G10" s="83" t="s">
        <v>212</v>
      </c>
      <c r="H10" s="85">
        <v>7.69</v>
      </c>
      <c r="I10" s="85">
        <v>7.65</v>
      </c>
      <c r="J10" s="81" t="s">
        <v>80</v>
      </c>
      <c r="K10" s="81">
        <v>1034</v>
      </c>
      <c r="L10" s="125" t="s">
        <v>547</v>
      </c>
    </row>
    <row r="11" spans="1:12" ht="15">
      <c r="A11" s="81">
        <v>4</v>
      </c>
      <c r="B11" s="81">
        <v>1</v>
      </c>
      <c r="C11" s="83" t="s">
        <v>742</v>
      </c>
      <c r="D11" s="88">
        <v>33987</v>
      </c>
      <c r="E11" s="83" t="s">
        <v>141</v>
      </c>
      <c r="F11" s="83" t="s">
        <v>153</v>
      </c>
      <c r="G11" s="83" t="s">
        <v>152</v>
      </c>
      <c r="H11" s="85">
        <v>7.9</v>
      </c>
      <c r="I11" s="85">
        <v>7.87</v>
      </c>
      <c r="J11" s="81" t="s">
        <v>80</v>
      </c>
      <c r="K11" s="81">
        <v>976</v>
      </c>
      <c r="L11" s="125" t="s">
        <v>150</v>
      </c>
    </row>
    <row r="12" spans="1:12" ht="15">
      <c r="A12" s="81">
        <v>5</v>
      </c>
      <c r="B12" s="81">
        <v>2</v>
      </c>
      <c r="C12" s="83" t="s">
        <v>368</v>
      </c>
      <c r="D12" s="88">
        <v>33576</v>
      </c>
      <c r="E12" s="83" t="s">
        <v>141</v>
      </c>
      <c r="F12" s="83" t="s">
        <v>351</v>
      </c>
      <c r="G12" s="83" t="s">
        <v>350</v>
      </c>
      <c r="H12" s="85">
        <v>7.93</v>
      </c>
      <c r="I12" s="85">
        <v>7.89</v>
      </c>
      <c r="J12" s="81" t="s">
        <v>80</v>
      </c>
      <c r="K12" s="81">
        <v>971</v>
      </c>
      <c r="L12" s="125" t="s">
        <v>367</v>
      </c>
    </row>
    <row r="13" spans="1:12" ht="15">
      <c r="A13" s="81">
        <v>6</v>
      </c>
      <c r="B13" s="81">
        <v>3</v>
      </c>
      <c r="C13" s="83" t="s">
        <v>741</v>
      </c>
      <c r="D13" s="88">
        <v>33458</v>
      </c>
      <c r="E13" s="83" t="s">
        <v>145</v>
      </c>
      <c r="F13" s="83" t="s">
        <v>66</v>
      </c>
      <c r="G13" s="83" t="s">
        <v>674</v>
      </c>
      <c r="H13" s="85">
        <v>7.9</v>
      </c>
      <c r="I13" s="85">
        <v>8.03</v>
      </c>
      <c r="J13" s="81" t="s">
        <v>80</v>
      </c>
      <c r="K13" s="81">
        <v>968</v>
      </c>
      <c r="L13" s="125" t="s">
        <v>740</v>
      </c>
    </row>
    <row r="14" spans="1:12" ht="15">
      <c r="A14" s="81">
        <v>7</v>
      </c>
      <c r="B14" s="81">
        <v>4</v>
      </c>
      <c r="C14" s="83" t="s">
        <v>739</v>
      </c>
      <c r="D14" s="88">
        <v>34082</v>
      </c>
      <c r="E14" s="83" t="s">
        <v>586</v>
      </c>
      <c r="F14" s="83" t="s">
        <v>585</v>
      </c>
      <c r="G14" s="83" t="s">
        <v>436</v>
      </c>
      <c r="H14" s="85">
        <v>7.95</v>
      </c>
      <c r="I14" s="85">
        <v>7.89</v>
      </c>
      <c r="J14" s="81" t="s">
        <v>80</v>
      </c>
      <c r="K14" s="81" t="s">
        <v>81</v>
      </c>
      <c r="L14" s="125" t="s">
        <v>663</v>
      </c>
    </row>
    <row r="15" spans="1:12" ht="17.25" customHeight="1">
      <c r="A15" s="81">
        <v>8</v>
      </c>
      <c r="B15" s="81">
        <v>5</v>
      </c>
      <c r="C15" s="83" t="s">
        <v>738</v>
      </c>
      <c r="D15" s="88">
        <v>33635</v>
      </c>
      <c r="E15" s="83" t="s">
        <v>98</v>
      </c>
      <c r="F15" s="83" t="s">
        <v>79</v>
      </c>
      <c r="G15" s="83" t="s">
        <v>148</v>
      </c>
      <c r="H15" s="85">
        <v>7.99</v>
      </c>
      <c r="I15" s="85">
        <v>7.94</v>
      </c>
      <c r="J15" s="81" t="s">
        <v>80</v>
      </c>
      <c r="K15" s="81">
        <v>958</v>
      </c>
      <c r="L15" s="125" t="s">
        <v>731</v>
      </c>
    </row>
    <row r="16" spans="1:12" ht="15.75" customHeight="1">
      <c r="A16" s="81">
        <v>9</v>
      </c>
      <c r="C16" s="83" t="s">
        <v>737</v>
      </c>
      <c r="D16" s="88">
        <v>31349</v>
      </c>
      <c r="E16" s="83" t="s">
        <v>123</v>
      </c>
      <c r="F16" s="83" t="s">
        <v>166</v>
      </c>
      <c r="G16" s="83" t="s">
        <v>212</v>
      </c>
      <c r="H16" s="85">
        <v>8.02</v>
      </c>
      <c r="I16" s="85">
        <v>8.02</v>
      </c>
      <c r="J16" s="81" t="s">
        <v>90</v>
      </c>
      <c r="L16" s="125" t="s">
        <v>547</v>
      </c>
    </row>
    <row r="17" spans="1:12" ht="15">
      <c r="A17" s="81">
        <v>10</v>
      </c>
      <c r="C17" s="83" t="s">
        <v>736</v>
      </c>
      <c r="D17" s="88">
        <v>31448</v>
      </c>
      <c r="E17" s="83" t="s">
        <v>157</v>
      </c>
      <c r="F17" s="83" t="s">
        <v>85</v>
      </c>
      <c r="G17" s="83" t="s">
        <v>156</v>
      </c>
      <c r="H17" s="85">
        <v>8.05</v>
      </c>
      <c r="I17" s="85">
        <v>8.07</v>
      </c>
      <c r="J17" s="81" t="s">
        <v>90</v>
      </c>
      <c r="L17" s="125" t="s">
        <v>735</v>
      </c>
    </row>
    <row r="18" spans="1:12" ht="15">
      <c r="A18" s="81">
        <v>11</v>
      </c>
      <c r="B18" s="81">
        <v>6</v>
      </c>
      <c r="C18" s="83" t="s">
        <v>734</v>
      </c>
      <c r="D18" s="88">
        <v>33458</v>
      </c>
      <c r="E18" s="83" t="s">
        <v>123</v>
      </c>
      <c r="F18" s="83" t="s">
        <v>166</v>
      </c>
      <c r="G18" s="83" t="s">
        <v>99</v>
      </c>
      <c r="H18" s="85">
        <v>8.05</v>
      </c>
      <c r="I18" s="85">
        <v>8.07</v>
      </c>
      <c r="J18" s="81" t="s">
        <v>90</v>
      </c>
      <c r="L18" s="125" t="s">
        <v>557</v>
      </c>
    </row>
    <row r="19" spans="1:12" ht="15">
      <c r="A19" s="81">
        <v>12</v>
      </c>
      <c r="B19" s="81">
        <v>7</v>
      </c>
      <c r="C19" s="83" t="s">
        <v>733</v>
      </c>
      <c r="D19" s="88">
        <v>34681</v>
      </c>
      <c r="E19" s="83" t="s">
        <v>387</v>
      </c>
      <c r="F19" s="83" t="s">
        <v>268</v>
      </c>
      <c r="G19" s="83" t="s">
        <v>99</v>
      </c>
      <c r="H19" s="85">
        <v>8.08</v>
      </c>
      <c r="I19" s="85">
        <v>8.14</v>
      </c>
      <c r="J19" s="81" t="s">
        <v>90</v>
      </c>
      <c r="K19" s="81" t="s">
        <v>81</v>
      </c>
      <c r="L19" s="125" t="s">
        <v>551</v>
      </c>
    </row>
    <row r="20" spans="1:12" ht="15">
      <c r="A20" s="81">
        <v>13</v>
      </c>
      <c r="B20" s="81">
        <v>8</v>
      </c>
      <c r="C20" s="83" t="s">
        <v>732</v>
      </c>
      <c r="D20" s="88">
        <v>34449</v>
      </c>
      <c r="E20" s="83" t="s">
        <v>98</v>
      </c>
      <c r="F20" s="83" t="s">
        <v>79</v>
      </c>
      <c r="G20" s="83" t="s">
        <v>148</v>
      </c>
      <c r="H20" s="85">
        <v>8.08</v>
      </c>
      <c r="I20" s="85"/>
      <c r="J20" s="81" t="s">
        <v>90</v>
      </c>
      <c r="K20" s="81" t="s">
        <v>81</v>
      </c>
      <c r="L20" s="125" t="s">
        <v>731</v>
      </c>
    </row>
    <row r="21" spans="1:12" ht="15">
      <c r="A21" s="81">
        <v>14</v>
      </c>
      <c r="C21" s="83" t="s">
        <v>730</v>
      </c>
      <c r="D21" s="88">
        <v>32963</v>
      </c>
      <c r="E21" s="83" t="s">
        <v>98</v>
      </c>
      <c r="F21" s="83" t="s">
        <v>79</v>
      </c>
      <c r="G21" s="83" t="s">
        <v>148</v>
      </c>
      <c r="H21" s="85">
        <v>8.12</v>
      </c>
      <c r="J21" s="81" t="s">
        <v>90</v>
      </c>
      <c r="L21" s="125" t="s">
        <v>147</v>
      </c>
    </row>
    <row r="22" spans="1:12" ht="15">
      <c r="A22" s="81">
        <v>15</v>
      </c>
      <c r="B22" s="81">
        <v>9</v>
      </c>
      <c r="C22" s="83" t="s">
        <v>729</v>
      </c>
      <c r="D22" s="88">
        <v>34023</v>
      </c>
      <c r="E22" s="83" t="s">
        <v>98</v>
      </c>
      <c r="F22" s="83" t="s">
        <v>79</v>
      </c>
      <c r="G22" s="83" t="s">
        <v>148</v>
      </c>
      <c r="H22" s="85">
        <v>8.18</v>
      </c>
      <c r="J22" s="81" t="s">
        <v>113</v>
      </c>
      <c r="K22" s="81" t="s">
        <v>81</v>
      </c>
      <c r="L22" s="125" t="s">
        <v>147</v>
      </c>
    </row>
    <row r="23" spans="1:12" ht="15">
      <c r="A23" s="81">
        <v>16</v>
      </c>
      <c r="B23" s="81">
        <v>10</v>
      </c>
      <c r="C23" s="83" t="s">
        <v>728</v>
      </c>
      <c r="D23" s="88">
        <v>33310</v>
      </c>
      <c r="E23" s="83" t="s">
        <v>123</v>
      </c>
      <c r="F23" s="83" t="s">
        <v>166</v>
      </c>
      <c r="G23" s="83" t="s">
        <v>99</v>
      </c>
      <c r="H23" s="85">
        <v>8.22</v>
      </c>
      <c r="J23" s="81" t="s">
        <v>113</v>
      </c>
      <c r="L23" s="125" t="s">
        <v>553</v>
      </c>
    </row>
    <row r="24" spans="1:12" ht="15">
      <c r="A24" s="81">
        <v>17</v>
      </c>
      <c r="B24" s="81">
        <v>11</v>
      </c>
      <c r="C24" s="83" t="s">
        <v>641</v>
      </c>
      <c r="D24" s="88">
        <v>33960</v>
      </c>
      <c r="E24" s="83" t="s">
        <v>102</v>
      </c>
      <c r="F24" s="83" t="s">
        <v>103</v>
      </c>
      <c r="G24" s="83" t="s">
        <v>99</v>
      </c>
      <c r="H24" s="85">
        <v>8.25</v>
      </c>
      <c r="J24" s="81" t="s">
        <v>113</v>
      </c>
      <c r="L24" s="125" t="s">
        <v>640</v>
      </c>
    </row>
    <row r="25" spans="1:12" ht="17.25" customHeight="1">
      <c r="A25" s="81">
        <v>18</v>
      </c>
      <c r="B25" s="81">
        <v>12</v>
      </c>
      <c r="C25" s="83" t="s">
        <v>627</v>
      </c>
      <c r="D25" s="88">
        <v>34026</v>
      </c>
      <c r="E25" s="83" t="s">
        <v>102</v>
      </c>
      <c r="F25" s="83" t="s">
        <v>103</v>
      </c>
      <c r="G25" s="83" t="s">
        <v>99</v>
      </c>
      <c r="H25" s="85">
        <v>8.37</v>
      </c>
      <c r="J25" s="81" t="s">
        <v>125</v>
      </c>
      <c r="K25" s="81" t="s">
        <v>81</v>
      </c>
      <c r="L25" s="125" t="s">
        <v>626</v>
      </c>
    </row>
    <row r="26" spans="1:12" ht="15.75" customHeight="1">
      <c r="A26" s="81">
        <v>19</v>
      </c>
      <c r="B26" s="81">
        <v>13</v>
      </c>
      <c r="C26" s="83" t="s">
        <v>727</v>
      </c>
      <c r="D26" s="88" t="s">
        <v>726</v>
      </c>
      <c r="E26" s="83" t="s">
        <v>586</v>
      </c>
      <c r="F26" s="83" t="s">
        <v>585</v>
      </c>
      <c r="G26" s="83" t="s">
        <v>436</v>
      </c>
      <c r="H26" s="85">
        <v>8.64</v>
      </c>
      <c r="J26" s="81" t="s">
        <v>125</v>
      </c>
      <c r="K26" s="81" t="s">
        <v>81</v>
      </c>
      <c r="L26" s="125" t="s">
        <v>629</v>
      </c>
    </row>
    <row r="27" spans="3:12" ht="15">
      <c r="C27" s="83"/>
      <c r="D27" s="88"/>
      <c r="F27" s="83"/>
      <c r="G27" s="83"/>
      <c r="H27" s="85"/>
      <c r="L27" s="125"/>
    </row>
    <row r="28" spans="3:12" ht="15">
      <c r="C28" s="83"/>
      <c r="D28" s="88"/>
      <c r="F28" s="83"/>
      <c r="G28" s="83"/>
      <c r="H28" s="85"/>
      <c r="L28" s="125"/>
    </row>
    <row r="29" spans="3:12" ht="15">
      <c r="C29" s="83"/>
      <c r="D29" s="88"/>
      <c r="F29" s="83"/>
      <c r="G29" s="83"/>
      <c r="H29" s="85"/>
      <c r="L29" s="125"/>
    </row>
    <row r="30" spans="3:12" ht="15">
      <c r="C30" s="83"/>
      <c r="D30" s="88"/>
      <c r="F30" s="83"/>
      <c r="G30" s="83"/>
      <c r="H30" s="85"/>
      <c r="L30" s="125"/>
    </row>
    <row r="31" spans="3:12" ht="15">
      <c r="C31" s="83"/>
      <c r="D31" s="88"/>
      <c r="F31" s="83"/>
      <c r="G31" s="83"/>
      <c r="H31" s="85"/>
      <c r="L31" s="125"/>
    </row>
    <row r="32" spans="1:12" ht="15">
      <c r="A32" s="80"/>
      <c r="B32" s="80"/>
      <c r="C32" s="83"/>
      <c r="D32" s="88"/>
      <c r="F32" s="83"/>
      <c r="G32" s="83"/>
      <c r="H32" s="85"/>
      <c r="L32" s="125"/>
    </row>
    <row r="33" spans="1:12" ht="15">
      <c r="A33" s="80"/>
      <c r="B33" s="80"/>
      <c r="C33" s="83"/>
      <c r="D33" s="88"/>
      <c r="F33" s="83"/>
      <c r="G33" s="83"/>
      <c r="H33" s="85"/>
      <c r="L33" s="125"/>
    </row>
    <row r="34" spans="1:12" ht="15">
      <c r="A34" s="80"/>
      <c r="B34" s="80"/>
      <c r="C34" s="83"/>
      <c r="D34" s="88"/>
      <c r="F34" s="83"/>
      <c r="G34" s="83"/>
      <c r="H34" s="85"/>
      <c r="L34" s="125"/>
    </row>
    <row r="35" spans="1:12" ht="17.25" customHeight="1">
      <c r="A35" s="80"/>
      <c r="B35" s="80"/>
      <c r="C35" s="83"/>
      <c r="D35" s="88"/>
      <c r="F35" s="83"/>
      <c r="G35" s="83"/>
      <c r="H35" s="85"/>
      <c r="L35" s="125"/>
    </row>
    <row r="36" spans="1:12" ht="15.75" customHeight="1">
      <c r="A36" s="80"/>
      <c r="B36" s="80"/>
      <c r="C36" s="83"/>
      <c r="D36" s="88"/>
      <c r="F36" s="83"/>
      <c r="G36" s="83"/>
      <c r="H36" s="85"/>
      <c r="L36" s="125"/>
    </row>
    <row r="37" spans="1:12" ht="15">
      <c r="A37" s="80"/>
      <c r="B37" s="80"/>
      <c r="C37" s="83"/>
      <c r="D37" s="88"/>
      <c r="F37" s="83"/>
      <c r="G37" s="83"/>
      <c r="H37" s="85"/>
      <c r="L37" s="125"/>
    </row>
    <row r="38" spans="1:12" ht="15">
      <c r="A38" s="80"/>
      <c r="B38" s="80"/>
      <c r="C38" s="83"/>
      <c r="D38" s="88"/>
      <c r="F38" s="83"/>
      <c r="G38" s="83"/>
      <c r="H38" s="85"/>
      <c r="L38" s="125"/>
    </row>
    <row r="39" spans="1:12" ht="15">
      <c r="A39" s="80"/>
      <c r="B39" s="80"/>
      <c r="C39" s="83"/>
      <c r="D39" s="88"/>
      <c r="F39" s="83"/>
      <c r="G39" s="83"/>
      <c r="H39" s="85"/>
      <c r="L39" s="125"/>
    </row>
    <row r="40" spans="1:12" ht="15">
      <c r="A40" s="80"/>
      <c r="B40" s="80"/>
      <c r="C40" s="83"/>
      <c r="D40" s="88"/>
      <c r="F40" s="83"/>
      <c r="G40" s="83"/>
      <c r="H40" s="85"/>
      <c r="L40" s="125"/>
    </row>
    <row r="41" spans="1:12" ht="15">
      <c r="A41" s="80"/>
      <c r="B41" s="80"/>
      <c r="C41" s="83"/>
      <c r="D41" s="88"/>
      <c r="F41" s="83"/>
      <c r="G41" s="83"/>
      <c r="H41" s="85"/>
      <c r="L41" s="125"/>
    </row>
    <row r="42" spans="1:12" ht="15">
      <c r="A42" s="80"/>
      <c r="B42" s="80"/>
      <c r="C42" s="83"/>
      <c r="D42" s="88"/>
      <c r="F42" s="83"/>
      <c r="G42" s="83"/>
      <c r="H42" s="85"/>
      <c r="L42" s="125"/>
    </row>
    <row r="43" spans="1:12" ht="15">
      <c r="A43" s="80"/>
      <c r="B43" s="80"/>
      <c r="C43" s="83"/>
      <c r="D43" s="88"/>
      <c r="F43" s="83"/>
      <c r="G43" s="83"/>
      <c r="H43" s="85"/>
      <c r="L43" s="125"/>
    </row>
  </sheetData>
  <sheetProtection/>
  <mergeCells count="1">
    <mergeCell ref="A2:C2"/>
  </mergeCells>
  <printOptions/>
  <pageMargins left="0.5" right="0" top="1.073611111" bottom="0.573611111111111" header="0" footer="0"/>
  <pageSetup cellComments="asDisplayed" horizontalDpi="600" verticalDpi="600" orientation="landscape" r:id="rId1"/>
  <headerFooter alignWithMargins="0">
    <oddHeader>&amp;L&amp;C&amp;R</oddHeader>
    <oddFooter>&amp;L&amp;C&amp;R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S28"/>
  <sheetViews>
    <sheetView zoomScaleSheetLayoutView="1" zoomScalePageLayoutView="0" workbookViewId="0" topLeftCell="A7">
      <selection activeCell="A1" sqref="A1"/>
    </sheetView>
  </sheetViews>
  <sheetFormatPr defaultColWidth="11.421875" defaultRowHeight="12.75" outlineLevelCol="1"/>
  <cols>
    <col min="1" max="1" width="5.421875" style="81" customWidth="1"/>
    <col min="2" max="2" width="5.140625" style="81" customWidth="1"/>
    <col min="3" max="3" width="20.421875" style="80" customWidth="1"/>
    <col min="4" max="4" width="11.28125" style="81" customWidth="1"/>
    <col min="5" max="5" width="13.28125" style="80" customWidth="1"/>
    <col min="6" max="6" width="7.421875" style="80" customWidth="1"/>
    <col min="7" max="7" width="8.7109375" style="80" customWidth="1"/>
    <col min="8" max="8" width="8.00390625" style="82" customWidth="1"/>
    <col min="9" max="9" width="1.7109375" style="82" customWidth="1"/>
    <col min="10" max="15" width="6.7109375" style="80" customWidth="1" outlineLevel="1"/>
    <col min="16" max="16" width="6.8515625" style="89" customWidth="1"/>
    <col min="17" max="17" width="6.00390625" style="80" customWidth="1"/>
    <col min="18" max="18" width="32.28125" style="80" customWidth="1"/>
    <col min="19" max="16384" width="11.421875" style="80" customWidth="1"/>
  </cols>
  <sheetData>
    <row r="1" spans="1:7" ht="18.75" customHeight="1">
      <c r="A1" s="96" t="s">
        <v>57</v>
      </c>
      <c r="E1" s="83"/>
      <c r="F1" s="83"/>
      <c r="G1" s="83"/>
    </row>
    <row r="2" spans="1:7" ht="16.5" customHeight="1">
      <c r="A2" s="473">
        <v>40228</v>
      </c>
      <c r="B2" s="473"/>
      <c r="C2" s="473"/>
      <c r="D2" s="190" t="s">
        <v>58</v>
      </c>
      <c r="F2" s="190"/>
      <c r="G2" s="190"/>
    </row>
    <row r="3" spans="1:7" ht="16.5" customHeight="1">
      <c r="A3" s="99"/>
      <c r="B3" s="99"/>
      <c r="C3" s="99"/>
      <c r="D3" s="190"/>
      <c r="F3" s="190"/>
      <c r="G3" s="190"/>
    </row>
    <row r="4" spans="3:9" ht="18.75">
      <c r="C4" s="96" t="s">
        <v>576</v>
      </c>
      <c r="G4" s="87" t="s">
        <v>185</v>
      </c>
      <c r="H4" s="81">
        <v>7.44</v>
      </c>
      <c r="I4" s="189" t="s">
        <v>577</v>
      </c>
    </row>
    <row r="5" spans="6:9" ht="18.75" customHeight="1">
      <c r="F5" s="470" t="s">
        <v>60</v>
      </c>
      <c r="G5" s="470"/>
      <c r="H5" s="85">
        <v>8.13</v>
      </c>
      <c r="I5" s="85"/>
    </row>
    <row r="6" spans="5:15" ht="15.75" customHeight="1">
      <c r="E6" s="470" t="s">
        <v>62</v>
      </c>
      <c r="F6" s="470"/>
      <c r="G6" s="470"/>
      <c r="H6" s="85">
        <v>7.72</v>
      </c>
      <c r="I6" s="85"/>
      <c r="J6" s="483" t="s">
        <v>181</v>
      </c>
      <c r="K6" s="484"/>
      <c r="L6" s="484"/>
      <c r="M6" s="484"/>
      <c r="N6" s="484"/>
      <c r="O6" s="485"/>
    </row>
    <row r="7" spans="1:18" ht="15.75" customHeight="1" thickBot="1">
      <c r="A7" s="91" t="s">
        <v>30</v>
      </c>
      <c r="B7" s="91" t="s">
        <v>544</v>
      </c>
      <c r="C7" s="92" t="s">
        <v>64</v>
      </c>
      <c r="D7" s="94" t="s">
        <v>65</v>
      </c>
      <c r="E7" s="93" t="s">
        <v>25</v>
      </c>
      <c r="F7" s="92" t="s">
        <v>66</v>
      </c>
      <c r="G7" s="92" t="s">
        <v>67</v>
      </c>
      <c r="H7" s="314" t="s">
        <v>179</v>
      </c>
      <c r="I7" s="358"/>
      <c r="J7" s="91" t="s">
        <v>178</v>
      </c>
      <c r="K7" s="91" t="s">
        <v>177</v>
      </c>
      <c r="L7" s="91" t="s">
        <v>176</v>
      </c>
      <c r="M7" s="91" t="s">
        <v>175</v>
      </c>
      <c r="N7" s="91" t="s">
        <v>174</v>
      </c>
      <c r="O7" s="91" t="s">
        <v>173</v>
      </c>
      <c r="P7" s="330" t="s">
        <v>70</v>
      </c>
      <c r="Q7" s="91" t="s">
        <v>69</v>
      </c>
      <c r="R7" s="90" t="s">
        <v>71</v>
      </c>
    </row>
    <row r="8" spans="1:18" ht="15.75" customHeight="1" thickTop="1">
      <c r="A8" s="81">
        <v>1</v>
      </c>
      <c r="C8" s="83" t="s">
        <v>574</v>
      </c>
      <c r="D8" s="88">
        <v>32635</v>
      </c>
      <c r="E8" s="83" t="s">
        <v>573</v>
      </c>
      <c r="F8" s="83" t="s">
        <v>563</v>
      </c>
      <c r="G8" s="83" t="s">
        <v>381</v>
      </c>
      <c r="H8" s="86">
        <v>7.38</v>
      </c>
      <c r="I8" s="86"/>
      <c r="J8" s="85">
        <v>7.09</v>
      </c>
      <c r="K8" s="85" t="s">
        <v>140</v>
      </c>
      <c r="L8" s="85">
        <v>7.16</v>
      </c>
      <c r="M8" s="85" t="s">
        <v>140</v>
      </c>
      <c r="N8" s="85" t="s">
        <v>140</v>
      </c>
      <c r="O8" s="85">
        <v>7.38</v>
      </c>
      <c r="P8" s="89">
        <v>996</v>
      </c>
      <c r="Q8" s="81" t="s">
        <v>80</v>
      </c>
      <c r="R8" s="125" t="s">
        <v>572</v>
      </c>
    </row>
    <row r="9" spans="1:18" ht="15">
      <c r="A9" s="81">
        <v>2</v>
      </c>
      <c r="C9" s="83" t="s">
        <v>571</v>
      </c>
      <c r="D9" s="88">
        <v>31366</v>
      </c>
      <c r="E9" s="83" t="s">
        <v>570</v>
      </c>
      <c r="F9" s="83" t="s">
        <v>66</v>
      </c>
      <c r="G9" s="83" t="s">
        <v>99</v>
      </c>
      <c r="H9" s="86">
        <v>7.22</v>
      </c>
      <c r="I9" s="86"/>
      <c r="J9" s="85">
        <v>6.61</v>
      </c>
      <c r="K9" s="85">
        <v>6.46</v>
      </c>
      <c r="L9" s="85">
        <v>7.12</v>
      </c>
      <c r="M9" s="85">
        <v>7.07</v>
      </c>
      <c r="N9" s="85">
        <v>7.22</v>
      </c>
      <c r="O9" s="85" t="s">
        <v>140</v>
      </c>
      <c r="P9" s="89">
        <v>962</v>
      </c>
      <c r="Q9" s="81" t="s">
        <v>80</v>
      </c>
      <c r="R9" s="125" t="s">
        <v>569</v>
      </c>
    </row>
    <row r="10" spans="1:18" ht="15">
      <c r="A10" s="81">
        <v>3</v>
      </c>
      <c r="C10" s="83" t="s">
        <v>568</v>
      </c>
      <c r="D10" s="88">
        <v>32722</v>
      </c>
      <c r="E10" s="83" t="s">
        <v>123</v>
      </c>
      <c r="F10" s="83" t="s">
        <v>107</v>
      </c>
      <c r="G10" s="83" t="s">
        <v>567</v>
      </c>
      <c r="H10" s="86">
        <v>7.2</v>
      </c>
      <c r="I10" s="86"/>
      <c r="J10" s="85">
        <v>6.85</v>
      </c>
      <c r="K10" s="85">
        <v>6.87</v>
      </c>
      <c r="L10" s="85">
        <v>7.04</v>
      </c>
      <c r="M10" s="85">
        <v>7.07</v>
      </c>
      <c r="N10" s="85" t="s">
        <v>140</v>
      </c>
      <c r="O10" s="85">
        <v>7.2</v>
      </c>
      <c r="P10" s="89">
        <v>958</v>
      </c>
      <c r="Q10" s="81" t="s">
        <v>80</v>
      </c>
      <c r="R10" s="125" t="s">
        <v>566</v>
      </c>
    </row>
    <row r="11" spans="1:18" ht="15">
      <c r="A11" s="81">
        <v>4</v>
      </c>
      <c r="B11" s="81">
        <v>1</v>
      </c>
      <c r="C11" s="83" t="s">
        <v>565</v>
      </c>
      <c r="D11" s="88">
        <v>33606</v>
      </c>
      <c r="E11" s="83" t="s">
        <v>564</v>
      </c>
      <c r="F11" s="83" t="s">
        <v>563</v>
      </c>
      <c r="G11" s="83" t="s">
        <v>148</v>
      </c>
      <c r="H11" s="86">
        <v>7.18</v>
      </c>
      <c r="I11" s="86"/>
      <c r="J11" s="85">
        <v>7.13</v>
      </c>
      <c r="K11" s="85" t="s">
        <v>140</v>
      </c>
      <c r="L11" s="85">
        <v>7.18</v>
      </c>
      <c r="M11" s="85">
        <v>6.78</v>
      </c>
      <c r="N11" s="85">
        <v>6.92</v>
      </c>
      <c r="O11" s="85" t="s">
        <v>140</v>
      </c>
      <c r="P11" s="89">
        <v>954</v>
      </c>
      <c r="Q11" s="81" t="s">
        <v>80</v>
      </c>
      <c r="R11" s="125" t="s">
        <v>562</v>
      </c>
    </row>
    <row r="12" spans="1:18" ht="15">
      <c r="A12" s="81">
        <v>5</v>
      </c>
      <c r="C12" s="83" t="s">
        <v>323</v>
      </c>
      <c r="D12" s="88">
        <v>32615</v>
      </c>
      <c r="E12" s="83" t="s">
        <v>123</v>
      </c>
      <c r="F12" s="83" t="s">
        <v>107</v>
      </c>
      <c r="G12" s="83" t="s">
        <v>370</v>
      </c>
      <c r="H12" s="86">
        <v>7.08</v>
      </c>
      <c r="I12" s="86"/>
      <c r="J12" s="85">
        <v>7.08</v>
      </c>
      <c r="K12" s="85">
        <v>6.99</v>
      </c>
      <c r="L12" s="85">
        <v>6.83</v>
      </c>
      <c r="M12" s="85" t="s">
        <v>140</v>
      </c>
      <c r="N12" s="85">
        <v>5.7</v>
      </c>
      <c r="O12" s="85" t="s">
        <v>140</v>
      </c>
      <c r="P12" s="89">
        <v>933</v>
      </c>
      <c r="Q12" s="81" t="s">
        <v>90</v>
      </c>
      <c r="R12" s="125" t="s">
        <v>322</v>
      </c>
    </row>
    <row r="13" spans="1:18" ht="15">
      <c r="A13" s="81">
        <v>6</v>
      </c>
      <c r="C13" s="83" t="s">
        <v>338</v>
      </c>
      <c r="D13" s="88">
        <v>30674</v>
      </c>
      <c r="E13" s="83" t="s">
        <v>123</v>
      </c>
      <c r="F13" s="83" t="s">
        <v>107</v>
      </c>
      <c r="G13" s="83" t="s">
        <v>99</v>
      </c>
      <c r="H13" s="86">
        <v>7.07</v>
      </c>
      <c r="I13" s="86"/>
      <c r="J13" s="85">
        <v>6.86</v>
      </c>
      <c r="K13" s="85">
        <v>6.92</v>
      </c>
      <c r="L13" s="85">
        <v>6.99</v>
      </c>
      <c r="M13" s="85" t="s">
        <v>140</v>
      </c>
      <c r="N13" s="85">
        <v>7.07</v>
      </c>
      <c r="O13" s="85">
        <v>6.99</v>
      </c>
      <c r="P13" s="89">
        <v>931</v>
      </c>
      <c r="Q13" s="81" t="s">
        <v>90</v>
      </c>
      <c r="R13" s="125" t="s">
        <v>337</v>
      </c>
    </row>
    <row r="14" spans="1:18" ht="15">
      <c r="A14" s="81">
        <v>7</v>
      </c>
      <c r="B14" s="81">
        <v>2</v>
      </c>
      <c r="C14" s="83" t="s">
        <v>320</v>
      </c>
      <c r="D14" s="88">
        <v>33499</v>
      </c>
      <c r="E14" s="83" t="s">
        <v>123</v>
      </c>
      <c r="F14" s="83" t="s">
        <v>107</v>
      </c>
      <c r="G14" s="83" t="s">
        <v>99</v>
      </c>
      <c r="H14" s="86">
        <v>7.03</v>
      </c>
      <c r="I14" s="86"/>
      <c r="J14" s="85">
        <v>6.69</v>
      </c>
      <c r="K14" s="85">
        <v>6.97</v>
      </c>
      <c r="L14" s="85">
        <v>7.03</v>
      </c>
      <c r="M14" s="85">
        <v>6.83</v>
      </c>
      <c r="N14" s="85" t="s">
        <v>151</v>
      </c>
      <c r="O14" s="85">
        <v>7.03</v>
      </c>
      <c r="P14" s="89">
        <v>923</v>
      </c>
      <c r="Q14" s="81" t="s">
        <v>90</v>
      </c>
      <c r="R14" s="125" t="s">
        <v>319</v>
      </c>
    </row>
    <row r="15" spans="1:18" ht="15">
      <c r="A15" s="81">
        <v>8</v>
      </c>
      <c r="C15" s="83" t="s">
        <v>561</v>
      </c>
      <c r="D15" s="88">
        <v>30832</v>
      </c>
      <c r="E15" s="83" t="s">
        <v>560</v>
      </c>
      <c r="F15" s="83" t="s">
        <v>74</v>
      </c>
      <c r="G15" s="83" t="s">
        <v>148</v>
      </c>
      <c r="H15" s="86">
        <v>6.64</v>
      </c>
      <c r="I15" s="86"/>
      <c r="J15" s="85">
        <v>6.64</v>
      </c>
      <c r="K15" s="85">
        <v>6.37</v>
      </c>
      <c r="L15" s="85">
        <v>6.59</v>
      </c>
      <c r="M15" s="85">
        <v>6.52</v>
      </c>
      <c r="N15" s="85">
        <v>6.59</v>
      </c>
      <c r="O15" s="85">
        <v>6.56</v>
      </c>
      <c r="P15" s="89">
        <v>842</v>
      </c>
      <c r="Q15" s="81" t="s">
        <v>113</v>
      </c>
      <c r="R15" s="125" t="s">
        <v>559</v>
      </c>
    </row>
    <row r="16" spans="1:18" ht="15">
      <c r="A16" s="81">
        <v>9</v>
      </c>
      <c r="B16" s="81">
        <v>3</v>
      </c>
      <c r="C16" s="83" t="s">
        <v>558</v>
      </c>
      <c r="D16" s="88">
        <v>33370</v>
      </c>
      <c r="E16" s="83" t="s">
        <v>123</v>
      </c>
      <c r="F16" s="83" t="s">
        <v>107</v>
      </c>
      <c r="G16" s="83" t="s">
        <v>99</v>
      </c>
      <c r="H16" s="86">
        <v>6.521</v>
      </c>
      <c r="I16" s="86"/>
      <c r="J16" s="85" t="s">
        <v>140</v>
      </c>
      <c r="K16" s="85">
        <v>6.521</v>
      </c>
      <c r="L16" s="85" t="s">
        <v>140</v>
      </c>
      <c r="M16" s="85"/>
      <c r="N16" s="85"/>
      <c r="O16" s="85"/>
      <c r="Q16" s="81" t="s">
        <v>113</v>
      </c>
      <c r="R16" s="125" t="s">
        <v>557</v>
      </c>
    </row>
    <row r="17" spans="1:18" ht="15">
      <c r="A17" s="81">
        <v>9</v>
      </c>
      <c r="B17" s="81">
        <v>3</v>
      </c>
      <c r="C17" s="83" t="s">
        <v>556</v>
      </c>
      <c r="D17" s="88">
        <v>33714</v>
      </c>
      <c r="E17" s="83" t="s">
        <v>123</v>
      </c>
      <c r="F17" s="83" t="s">
        <v>107</v>
      </c>
      <c r="G17" s="83" t="s">
        <v>99</v>
      </c>
      <c r="H17" s="86">
        <v>6.52</v>
      </c>
      <c r="I17" s="86"/>
      <c r="J17" s="85" t="s">
        <v>140</v>
      </c>
      <c r="K17" s="85">
        <v>6.52</v>
      </c>
      <c r="L17" s="85" t="s">
        <v>140</v>
      </c>
      <c r="Q17" s="81" t="s">
        <v>113</v>
      </c>
      <c r="R17" s="125" t="s">
        <v>553</v>
      </c>
    </row>
    <row r="18" spans="1:18" ht="15">
      <c r="A18" s="81">
        <v>11</v>
      </c>
      <c r="B18" s="81">
        <v>5</v>
      </c>
      <c r="C18" s="83" t="s">
        <v>555</v>
      </c>
      <c r="D18" s="88">
        <v>33518</v>
      </c>
      <c r="E18" s="83" t="s">
        <v>123</v>
      </c>
      <c r="F18" s="83" t="s">
        <v>107</v>
      </c>
      <c r="G18" s="83" t="s">
        <v>99</v>
      </c>
      <c r="H18" s="86">
        <v>6.2</v>
      </c>
      <c r="I18" s="86"/>
      <c r="J18" s="85">
        <v>6.2</v>
      </c>
      <c r="K18" s="85" t="s">
        <v>140</v>
      </c>
      <c r="L18" s="85">
        <v>6.1</v>
      </c>
      <c r="Q18" s="81" t="s">
        <v>113</v>
      </c>
      <c r="R18" s="125" t="s">
        <v>553</v>
      </c>
    </row>
    <row r="19" spans="1:18" ht="15">
      <c r="A19" s="81">
        <v>12</v>
      </c>
      <c r="B19" s="81">
        <v>6</v>
      </c>
      <c r="C19" s="83" t="s">
        <v>554</v>
      </c>
      <c r="D19" s="88">
        <v>33395</v>
      </c>
      <c r="E19" s="83" t="s">
        <v>123</v>
      </c>
      <c r="F19" s="83" t="s">
        <v>107</v>
      </c>
      <c r="G19" s="83" t="s">
        <v>99</v>
      </c>
      <c r="H19" s="86">
        <v>6.1</v>
      </c>
      <c r="I19" s="86"/>
      <c r="J19" s="85">
        <v>6.1</v>
      </c>
      <c r="K19" s="85" t="s">
        <v>140</v>
      </c>
      <c r="L19" s="85" t="s">
        <v>140</v>
      </c>
      <c r="Q19" s="81" t="s">
        <v>125</v>
      </c>
      <c r="R19" s="125" t="s">
        <v>553</v>
      </c>
    </row>
    <row r="20" spans="1:19" ht="15">
      <c r="A20" s="81">
        <v>13</v>
      </c>
      <c r="B20" s="81">
        <v>7</v>
      </c>
      <c r="C20" s="83" t="s">
        <v>552</v>
      </c>
      <c r="D20" s="88">
        <v>34372</v>
      </c>
      <c r="E20" s="83" t="s">
        <v>387</v>
      </c>
      <c r="F20" s="83" t="s">
        <v>268</v>
      </c>
      <c r="G20" s="83" t="s">
        <v>99</v>
      </c>
      <c r="H20" s="86">
        <v>6.06</v>
      </c>
      <c r="I20" s="86"/>
      <c r="J20" s="85">
        <v>6.02</v>
      </c>
      <c r="K20" s="85">
        <v>6.06</v>
      </c>
      <c r="L20" s="85" t="s">
        <v>140</v>
      </c>
      <c r="P20" s="89" t="s">
        <v>81</v>
      </c>
      <c r="Q20" s="81" t="s">
        <v>125</v>
      </c>
      <c r="R20" s="125" t="s">
        <v>551</v>
      </c>
      <c r="S20" s="88"/>
    </row>
    <row r="21" spans="1:18" ht="15">
      <c r="A21" s="81">
        <v>14</v>
      </c>
      <c r="B21" s="81">
        <v>8</v>
      </c>
      <c r="C21" s="83" t="s">
        <v>550</v>
      </c>
      <c r="D21" s="88">
        <v>34338</v>
      </c>
      <c r="E21" s="83" t="s">
        <v>277</v>
      </c>
      <c r="F21" s="83" t="s">
        <v>276</v>
      </c>
      <c r="G21" s="83" t="s">
        <v>99</v>
      </c>
      <c r="H21" s="86">
        <v>6.04</v>
      </c>
      <c r="I21" s="86"/>
      <c r="J21" s="85">
        <v>5.88</v>
      </c>
      <c r="K21" s="85">
        <v>6.04</v>
      </c>
      <c r="L21" s="85">
        <v>6</v>
      </c>
      <c r="P21" s="89" t="s">
        <v>81</v>
      </c>
      <c r="Q21" s="81" t="s">
        <v>125</v>
      </c>
      <c r="R21" s="125" t="s">
        <v>549</v>
      </c>
    </row>
    <row r="22" spans="1:18" ht="15">
      <c r="A22" s="81">
        <v>15</v>
      </c>
      <c r="B22" s="81">
        <v>9</v>
      </c>
      <c r="C22" s="83" t="s">
        <v>331</v>
      </c>
      <c r="D22" s="88">
        <v>33467</v>
      </c>
      <c r="E22" s="83" t="s">
        <v>123</v>
      </c>
      <c r="F22" s="83" t="s">
        <v>107</v>
      </c>
      <c r="G22" s="83" t="s">
        <v>99</v>
      </c>
      <c r="H22" s="86">
        <v>5.95</v>
      </c>
      <c r="I22" s="86"/>
      <c r="J22" s="85" t="s">
        <v>140</v>
      </c>
      <c r="K22" s="85">
        <v>5.95</v>
      </c>
      <c r="L22" s="85" t="s">
        <v>140</v>
      </c>
      <c r="Q22" s="81" t="s">
        <v>125</v>
      </c>
      <c r="R22" s="125" t="s">
        <v>165</v>
      </c>
    </row>
    <row r="23" spans="3:18" ht="15">
      <c r="C23" s="83" t="s">
        <v>548</v>
      </c>
      <c r="D23" s="88">
        <v>32298</v>
      </c>
      <c r="E23" s="83" t="s">
        <v>123</v>
      </c>
      <c r="F23" s="83" t="s">
        <v>107</v>
      </c>
      <c r="G23" s="83"/>
      <c r="H23" s="85" t="s">
        <v>321</v>
      </c>
      <c r="I23" s="85"/>
      <c r="J23" s="85" t="s">
        <v>151</v>
      </c>
      <c r="K23" s="85" t="s">
        <v>151</v>
      </c>
      <c r="L23" s="85" t="s">
        <v>151</v>
      </c>
      <c r="Q23" s="81"/>
      <c r="R23" s="125" t="s">
        <v>547</v>
      </c>
    </row>
    <row r="24" spans="3:18" ht="15">
      <c r="C24" s="80" t="s">
        <v>335</v>
      </c>
      <c r="D24" s="88">
        <v>33283</v>
      </c>
      <c r="E24" s="80" t="s">
        <v>141</v>
      </c>
      <c r="F24" s="80" t="s">
        <v>153</v>
      </c>
      <c r="G24" s="80" t="s">
        <v>855</v>
      </c>
      <c r="H24" s="85" t="s">
        <v>321</v>
      </c>
      <c r="I24" s="85"/>
      <c r="J24" s="81" t="s">
        <v>140</v>
      </c>
      <c r="K24" s="81" t="s">
        <v>140</v>
      </c>
      <c r="L24" s="81" t="s">
        <v>140</v>
      </c>
      <c r="R24" s="80" t="s">
        <v>139</v>
      </c>
    </row>
    <row r="25" spans="3:18" ht="15">
      <c r="C25" s="80" t="s">
        <v>327</v>
      </c>
      <c r="D25" s="88">
        <v>33605</v>
      </c>
      <c r="E25" s="80" t="s">
        <v>256</v>
      </c>
      <c r="F25" s="80" t="s">
        <v>255</v>
      </c>
      <c r="G25" s="80" t="s">
        <v>99</v>
      </c>
      <c r="H25" s="85" t="s">
        <v>321</v>
      </c>
      <c r="I25" s="85"/>
      <c r="J25" s="81" t="s">
        <v>151</v>
      </c>
      <c r="K25" s="81" t="s">
        <v>151</v>
      </c>
      <c r="L25" s="81" t="s">
        <v>151</v>
      </c>
      <c r="P25" s="80"/>
      <c r="Q25" s="259"/>
      <c r="R25" s="80" t="s">
        <v>326</v>
      </c>
    </row>
    <row r="27" ht="15">
      <c r="D27" s="132"/>
    </row>
    <row r="28" ht="15">
      <c r="D28" s="132"/>
    </row>
  </sheetData>
  <sheetProtection/>
  <mergeCells count="4">
    <mergeCell ref="A2:C2"/>
    <mergeCell ref="F5:G5"/>
    <mergeCell ref="E6:G6"/>
    <mergeCell ref="J6:O6"/>
  </mergeCells>
  <printOptions/>
  <pageMargins left="0.5" right="0.25" top="0.823611111" bottom="0.573611111111111" header="0" footer="0"/>
  <pageSetup cellComments="asDisplayed" horizontalDpi="600" verticalDpi="600" orientation="landscape" r:id="rId1"/>
  <headerFooter alignWithMargins="0">
    <oddHeader>&amp;L&amp;C&amp;R</oddHeader>
    <oddFooter>&amp;L&amp;C&amp;R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R21"/>
  <sheetViews>
    <sheetView zoomScaleSheetLayoutView="1" zoomScalePageLayoutView="0" workbookViewId="0" topLeftCell="A1">
      <selection activeCell="A1" sqref="A1"/>
    </sheetView>
  </sheetViews>
  <sheetFormatPr defaultColWidth="11.421875" defaultRowHeight="12.75" outlineLevelCol="1"/>
  <cols>
    <col min="1" max="1" width="6.57421875" style="81" customWidth="1"/>
    <col min="2" max="2" width="5.00390625" style="81" customWidth="1"/>
    <col min="3" max="3" width="21.57421875" style="80" customWidth="1"/>
    <col min="4" max="4" width="11.28125" style="81" customWidth="1"/>
    <col min="5" max="5" width="11.8515625" style="80" customWidth="1"/>
    <col min="6" max="6" width="7.421875" style="80" customWidth="1"/>
    <col min="7" max="7" width="12.00390625" style="80" customWidth="1"/>
    <col min="8" max="8" width="9.8515625" style="82" customWidth="1"/>
    <col min="9" max="9" width="1.421875" style="82" customWidth="1"/>
    <col min="10" max="15" width="8.140625" style="80" customWidth="1" outlineLevel="1"/>
    <col min="16" max="16" width="8.421875" style="80" customWidth="1"/>
    <col min="17" max="17" width="6.00390625" style="81" customWidth="1"/>
    <col min="18" max="18" width="29.28125" style="80" customWidth="1"/>
    <col min="19" max="16384" width="11.421875" style="80" customWidth="1"/>
  </cols>
  <sheetData>
    <row r="1" spans="1:9" ht="18.75" customHeight="1">
      <c r="A1" s="96" t="s">
        <v>57</v>
      </c>
      <c r="C1" s="81"/>
      <c r="D1" s="83"/>
      <c r="E1" s="83"/>
      <c r="F1" s="83"/>
      <c r="G1" s="81"/>
      <c r="H1" s="81"/>
      <c r="I1" s="81"/>
    </row>
    <row r="2" spans="1:9" ht="16.5" customHeight="1">
      <c r="A2" s="473">
        <v>40229</v>
      </c>
      <c r="B2" s="473"/>
      <c r="C2" s="81"/>
      <c r="D2" s="98" t="s">
        <v>58</v>
      </c>
      <c r="E2" s="98"/>
      <c r="F2" s="98"/>
      <c r="G2" s="81"/>
      <c r="H2" s="81"/>
      <c r="I2" s="81"/>
    </row>
    <row r="3" spans="2:9" ht="15">
      <c r="B3" s="97"/>
      <c r="D3" s="80"/>
      <c r="E3" s="458" t="s">
        <v>185</v>
      </c>
      <c r="F3" s="458"/>
      <c r="G3" s="458"/>
      <c r="H3" s="81">
        <v>13.11</v>
      </c>
      <c r="I3" s="83" t="s">
        <v>184</v>
      </c>
    </row>
    <row r="4" spans="3:9" ht="18.75" customHeight="1">
      <c r="C4" s="96" t="s">
        <v>183</v>
      </c>
      <c r="D4" s="80"/>
      <c r="E4" s="470" t="s">
        <v>60</v>
      </c>
      <c r="F4" s="470"/>
      <c r="G4" s="470"/>
      <c r="H4" s="85">
        <v>13.77</v>
      </c>
      <c r="I4" s="85"/>
    </row>
    <row r="5" spans="2:16" ht="15.75" customHeight="1">
      <c r="B5" s="87" t="s">
        <v>182</v>
      </c>
      <c r="C5" s="95">
        <v>0.49999999999999933</v>
      </c>
      <c r="D5" s="80"/>
      <c r="E5" s="470" t="s">
        <v>62</v>
      </c>
      <c r="F5" s="470"/>
      <c r="G5" s="470"/>
      <c r="H5" s="85">
        <v>12.88</v>
      </c>
      <c r="I5" s="85"/>
      <c r="J5" s="483" t="s">
        <v>181</v>
      </c>
      <c r="K5" s="484"/>
      <c r="L5" s="484"/>
      <c r="M5" s="484"/>
      <c r="N5" s="484"/>
      <c r="O5" s="485"/>
      <c r="P5" s="81"/>
    </row>
    <row r="6" spans="1:18" ht="15.75" customHeight="1" thickBot="1">
      <c r="A6" s="91" t="s">
        <v>30</v>
      </c>
      <c r="B6" s="91" t="s">
        <v>180</v>
      </c>
      <c r="C6" s="92" t="s">
        <v>64</v>
      </c>
      <c r="D6" s="94" t="s">
        <v>65</v>
      </c>
      <c r="E6" s="93" t="s">
        <v>25</v>
      </c>
      <c r="F6" s="92" t="s">
        <v>66</v>
      </c>
      <c r="G6" s="92" t="s">
        <v>67</v>
      </c>
      <c r="H6" s="314" t="s">
        <v>179</v>
      </c>
      <c r="I6" s="315"/>
      <c r="J6" s="91" t="s">
        <v>178</v>
      </c>
      <c r="K6" s="91" t="s">
        <v>177</v>
      </c>
      <c r="L6" s="91" t="s">
        <v>176</v>
      </c>
      <c r="M6" s="91" t="s">
        <v>175</v>
      </c>
      <c r="N6" s="91" t="s">
        <v>174</v>
      </c>
      <c r="O6" s="91" t="s">
        <v>173</v>
      </c>
      <c r="P6" s="91" t="s">
        <v>70</v>
      </c>
      <c r="Q6" s="91" t="s">
        <v>69</v>
      </c>
      <c r="R6" s="90" t="s">
        <v>71</v>
      </c>
    </row>
    <row r="7" spans="1:18" ht="15.75" customHeight="1" thickTop="1">
      <c r="A7" s="81">
        <v>1</v>
      </c>
      <c r="C7" s="83" t="s">
        <v>172</v>
      </c>
      <c r="D7" s="88">
        <v>32182</v>
      </c>
      <c r="E7" s="83" t="s">
        <v>98</v>
      </c>
      <c r="F7" s="83" t="s">
        <v>79</v>
      </c>
      <c r="G7" s="83" t="s">
        <v>99</v>
      </c>
      <c r="H7" s="86">
        <v>13.35</v>
      </c>
      <c r="I7" s="83" t="s">
        <v>761</v>
      </c>
      <c r="J7" s="85">
        <v>13.01</v>
      </c>
      <c r="K7" s="85" t="s">
        <v>140</v>
      </c>
      <c r="L7" s="85" t="s">
        <v>140</v>
      </c>
      <c r="M7" s="85">
        <v>13.26</v>
      </c>
      <c r="N7" s="85">
        <v>13.35</v>
      </c>
      <c r="O7" s="85">
        <v>13.13</v>
      </c>
      <c r="P7" s="89">
        <v>1029</v>
      </c>
      <c r="Q7" s="85" t="s">
        <v>80</v>
      </c>
      <c r="R7" s="83" t="s">
        <v>171</v>
      </c>
    </row>
    <row r="8" spans="1:18" ht="15">
      <c r="A8" s="81">
        <v>2</v>
      </c>
      <c r="C8" s="83" t="s">
        <v>170</v>
      </c>
      <c r="D8" s="88">
        <v>32236</v>
      </c>
      <c r="E8" s="83" t="s">
        <v>141</v>
      </c>
      <c r="F8" s="83" t="s">
        <v>153</v>
      </c>
      <c r="G8" s="83" t="s">
        <v>152</v>
      </c>
      <c r="H8" s="86">
        <v>13.05</v>
      </c>
      <c r="I8" s="81"/>
      <c r="J8" s="85">
        <v>12.85</v>
      </c>
      <c r="K8" s="85">
        <v>12.67</v>
      </c>
      <c r="L8" s="85">
        <v>12.77</v>
      </c>
      <c r="M8" s="85" t="s">
        <v>140</v>
      </c>
      <c r="N8" s="85" t="s">
        <v>140</v>
      </c>
      <c r="O8" s="85">
        <v>13.05</v>
      </c>
      <c r="P8" s="89">
        <v>988</v>
      </c>
      <c r="Q8" s="85" t="s">
        <v>80</v>
      </c>
      <c r="R8" s="83" t="s">
        <v>150</v>
      </c>
    </row>
    <row r="9" spans="1:18" ht="15">
      <c r="A9" s="81">
        <v>3</v>
      </c>
      <c r="B9" s="81">
        <v>1</v>
      </c>
      <c r="C9" s="83" t="s">
        <v>169</v>
      </c>
      <c r="D9" s="88">
        <v>33250</v>
      </c>
      <c r="E9" s="83" t="s">
        <v>123</v>
      </c>
      <c r="F9" s="83" t="s">
        <v>166</v>
      </c>
      <c r="G9" s="83" t="s">
        <v>99</v>
      </c>
      <c r="H9" s="86">
        <v>12.24</v>
      </c>
      <c r="I9" s="81"/>
      <c r="J9" s="85" t="s">
        <v>140</v>
      </c>
      <c r="K9" s="85">
        <v>12.1</v>
      </c>
      <c r="L9" s="85">
        <v>12.23</v>
      </c>
      <c r="M9" s="85">
        <v>12.08</v>
      </c>
      <c r="N9" s="85">
        <v>12.24</v>
      </c>
      <c r="O9" s="85" t="s">
        <v>140</v>
      </c>
      <c r="P9" s="89">
        <v>914</v>
      </c>
      <c r="Q9" s="85" t="s">
        <v>90</v>
      </c>
      <c r="R9" s="83" t="s">
        <v>168</v>
      </c>
    </row>
    <row r="10" spans="1:18" ht="15">
      <c r="A10" s="81">
        <v>4</v>
      </c>
      <c r="B10" s="81">
        <v>2</v>
      </c>
      <c r="C10" s="83" t="s">
        <v>167</v>
      </c>
      <c r="D10" s="88">
        <v>33950</v>
      </c>
      <c r="E10" s="83" t="s">
        <v>123</v>
      </c>
      <c r="F10" s="83" t="s">
        <v>166</v>
      </c>
      <c r="G10" s="83" t="s">
        <v>99</v>
      </c>
      <c r="H10" s="86">
        <v>12.15</v>
      </c>
      <c r="I10" s="81"/>
      <c r="J10" s="85" t="s">
        <v>140</v>
      </c>
      <c r="K10" s="85" t="s">
        <v>140</v>
      </c>
      <c r="L10" s="85">
        <v>11.66</v>
      </c>
      <c r="M10" s="85">
        <v>11.62</v>
      </c>
      <c r="N10" s="85">
        <v>12.15</v>
      </c>
      <c r="O10" s="85">
        <v>12.04</v>
      </c>
      <c r="P10" s="89">
        <v>904</v>
      </c>
      <c r="Q10" s="85" t="s">
        <v>90</v>
      </c>
      <c r="R10" s="83" t="s">
        <v>165</v>
      </c>
    </row>
    <row r="11" spans="1:18" ht="15">
      <c r="A11" s="81">
        <v>5</v>
      </c>
      <c r="C11" s="83" t="s">
        <v>164</v>
      </c>
      <c r="D11" s="88">
        <v>32664</v>
      </c>
      <c r="E11" s="83" t="s">
        <v>98</v>
      </c>
      <c r="F11" s="83" t="s">
        <v>79</v>
      </c>
      <c r="G11" s="83" t="s">
        <v>148</v>
      </c>
      <c r="H11" s="86">
        <v>12.09</v>
      </c>
      <c r="I11" s="81"/>
      <c r="J11" s="85">
        <v>11.88</v>
      </c>
      <c r="K11" s="85" t="s">
        <v>140</v>
      </c>
      <c r="L11" s="85">
        <v>11.96</v>
      </c>
      <c r="M11" s="85" t="s">
        <v>140</v>
      </c>
      <c r="N11" s="85" t="s">
        <v>140</v>
      </c>
      <c r="O11" s="85">
        <v>12.09</v>
      </c>
      <c r="P11" s="89">
        <v>898</v>
      </c>
      <c r="Q11" s="85" t="s">
        <v>90</v>
      </c>
      <c r="R11" s="83" t="s">
        <v>147</v>
      </c>
    </row>
    <row r="12" spans="1:18" ht="15">
      <c r="A12" s="81">
        <v>6</v>
      </c>
      <c r="B12" s="81">
        <v>3</v>
      </c>
      <c r="C12" s="83" t="s">
        <v>163</v>
      </c>
      <c r="D12" s="88">
        <v>33239</v>
      </c>
      <c r="E12" s="83" t="s">
        <v>162</v>
      </c>
      <c r="F12" s="83" t="s">
        <v>161</v>
      </c>
      <c r="G12" s="83" t="s">
        <v>160</v>
      </c>
      <c r="H12" s="86">
        <v>11.71</v>
      </c>
      <c r="I12" s="81"/>
      <c r="J12" s="85">
        <v>11.08</v>
      </c>
      <c r="K12" s="85">
        <v>11.71</v>
      </c>
      <c r="L12" s="85">
        <v>11.23</v>
      </c>
      <c r="M12" s="85" t="s">
        <v>140</v>
      </c>
      <c r="N12" s="85">
        <v>11.5</v>
      </c>
      <c r="O12" s="85" t="s">
        <v>140</v>
      </c>
      <c r="P12" s="89">
        <v>859</v>
      </c>
      <c r="Q12" s="85" t="s">
        <v>113</v>
      </c>
      <c r="R12" s="83" t="s">
        <v>159</v>
      </c>
    </row>
    <row r="13" spans="1:18" ht="15">
      <c r="A13" s="81">
        <v>7</v>
      </c>
      <c r="B13" s="81">
        <v>4</v>
      </c>
      <c r="C13" s="83" t="s">
        <v>158</v>
      </c>
      <c r="D13" s="88">
        <v>33696</v>
      </c>
      <c r="E13" s="83" t="s">
        <v>157</v>
      </c>
      <c r="F13" s="83" t="s">
        <v>85</v>
      </c>
      <c r="G13" s="83" t="s">
        <v>156</v>
      </c>
      <c r="H13" s="86">
        <v>11.48</v>
      </c>
      <c r="I13" s="81"/>
      <c r="J13" s="85">
        <v>11.18</v>
      </c>
      <c r="K13" s="85">
        <v>11.25</v>
      </c>
      <c r="L13" s="85">
        <v>11.48</v>
      </c>
      <c r="M13" s="85">
        <v>11.48</v>
      </c>
      <c r="N13" s="85">
        <v>11.28</v>
      </c>
      <c r="O13" s="85" t="s">
        <v>140</v>
      </c>
      <c r="P13" s="89">
        <v>836</v>
      </c>
      <c r="Q13" s="85" t="s">
        <v>113</v>
      </c>
      <c r="R13" s="83" t="s">
        <v>155</v>
      </c>
    </row>
    <row r="14" spans="1:18" ht="15">
      <c r="A14" s="81">
        <v>8</v>
      </c>
      <c r="B14" s="81">
        <v>5</v>
      </c>
      <c r="C14" s="83" t="s">
        <v>154</v>
      </c>
      <c r="D14" s="88">
        <v>33270</v>
      </c>
      <c r="E14" s="83" t="s">
        <v>141</v>
      </c>
      <c r="F14" s="83" t="s">
        <v>153</v>
      </c>
      <c r="G14" s="83" t="s">
        <v>152</v>
      </c>
      <c r="H14" s="86">
        <v>11.35</v>
      </c>
      <c r="I14" s="81"/>
      <c r="J14" s="85" t="s">
        <v>140</v>
      </c>
      <c r="K14" s="85" t="s">
        <v>140</v>
      </c>
      <c r="L14" s="85">
        <v>11.35</v>
      </c>
      <c r="M14" s="85">
        <v>11.31</v>
      </c>
      <c r="N14" s="85" t="s">
        <v>151</v>
      </c>
      <c r="O14" s="85" t="s">
        <v>151</v>
      </c>
      <c r="P14" s="89">
        <v>822</v>
      </c>
      <c r="Q14" s="85" t="s">
        <v>125</v>
      </c>
      <c r="R14" s="83" t="s">
        <v>150</v>
      </c>
    </row>
    <row r="15" spans="1:18" ht="15">
      <c r="A15" s="81">
        <v>9</v>
      </c>
      <c r="B15" s="81">
        <v>6</v>
      </c>
      <c r="C15" s="83" t="s">
        <v>149</v>
      </c>
      <c r="D15" s="88">
        <v>34594</v>
      </c>
      <c r="E15" s="83" t="s">
        <v>98</v>
      </c>
      <c r="F15" s="83" t="s">
        <v>79</v>
      </c>
      <c r="G15" s="83" t="s">
        <v>148</v>
      </c>
      <c r="H15" s="86">
        <v>11.21</v>
      </c>
      <c r="I15" s="81"/>
      <c r="J15" s="85">
        <v>11.19</v>
      </c>
      <c r="K15" s="85">
        <v>11.21</v>
      </c>
      <c r="L15" s="85">
        <v>11.01</v>
      </c>
      <c r="M15" s="85"/>
      <c r="N15" s="85"/>
      <c r="O15" s="85"/>
      <c r="P15" s="89" t="s">
        <v>81</v>
      </c>
      <c r="Q15" s="85" t="s">
        <v>125</v>
      </c>
      <c r="R15" s="83" t="s">
        <v>147</v>
      </c>
    </row>
    <row r="16" spans="1:18" ht="15">
      <c r="A16" s="81">
        <v>10</v>
      </c>
      <c r="B16" s="81">
        <v>7</v>
      </c>
      <c r="C16" s="83" t="s">
        <v>146</v>
      </c>
      <c r="D16" s="88">
        <v>33272</v>
      </c>
      <c r="E16" s="83" t="s">
        <v>145</v>
      </c>
      <c r="F16" s="83" t="s">
        <v>66</v>
      </c>
      <c r="G16" s="83" t="s">
        <v>144</v>
      </c>
      <c r="H16" s="86">
        <v>10.75</v>
      </c>
      <c r="I16" s="81"/>
      <c r="J16" s="85">
        <v>10.75</v>
      </c>
      <c r="K16" s="85" t="s">
        <v>140</v>
      </c>
      <c r="L16" s="85">
        <v>10.46</v>
      </c>
      <c r="P16" s="84"/>
      <c r="Q16" s="85" t="s">
        <v>125</v>
      </c>
      <c r="R16" s="83" t="s">
        <v>143</v>
      </c>
    </row>
    <row r="17" spans="1:18" ht="15">
      <c r="A17" s="81">
        <v>11</v>
      </c>
      <c r="B17" s="81">
        <v>8</v>
      </c>
      <c r="C17" s="83" t="s">
        <v>142</v>
      </c>
      <c r="D17" s="88">
        <v>33722</v>
      </c>
      <c r="E17" s="83" t="s">
        <v>141</v>
      </c>
      <c r="F17" s="83" t="s">
        <v>99</v>
      </c>
      <c r="G17" s="83" t="s">
        <v>99</v>
      </c>
      <c r="H17" s="86">
        <v>10.72</v>
      </c>
      <c r="I17" s="81"/>
      <c r="J17" s="85">
        <v>10.54</v>
      </c>
      <c r="K17" s="85" t="s">
        <v>140</v>
      </c>
      <c r="L17" s="85">
        <v>10.72</v>
      </c>
      <c r="P17" s="84"/>
      <c r="Q17" s="85" t="s">
        <v>125</v>
      </c>
      <c r="R17" s="83" t="s">
        <v>139</v>
      </c>
    </row>
    <row r="18" spans="3:18" ht="15">
      <c r="C18" s="83"/>
      <c r="D18" s="88"/>
      <c r="E18" s="87"/>
      <c r="F18" s="83"/>
      <c r="G18" s="83"/>
      <c r="H18" s="86"/>
      <c r="I18" s="86"/>
      <c r="J18" s="85"/>
      <c r="K18" s="85"/>
      <c r="L18" s="85"/>
      <c r="P18" s="84"/>
      <c r="R18" s="83"/>
    </row>
    <row r="19" spans="8:16" ht="15">
      <c r="H19" s="87" t="s">
        <v>761</v>
      </c>
      <c r="I19" s="259" t="s">
        <v>760</v>
      </c>
      <c r="P19" s="259"/>
    </row>
    <row r="20" ht="15">
      <c r="H20" s="86"/>
    </row>
    <row r="21" ht="15">
      <c r="H21" s="86"/>
    </row>
  </sheetData>
  <sheetProtection/>
  <mergeCells count="5">
    <mergeCell ref="J5:O5"/>
    <mergeCell ref="A2:B2"/>
    <mergeCell ref="E3:G3"/>
    <mergeCell ref="E4:G4"/>
    <mergeCell ref="E5:G5"/>
  </mergeCells>
  <printOptions/>
  <pageMargins left="0.5" right="0.25" top="1.073611111" bottom="0.573611111111111" header="0" footer="0"/>
  <pageSetup cellComments="asDisplayed" horizontalDpi="600" verticalDpi="600" orientation="landscape" r:id="rId1"/>
  <headerFooter alignWithMargins="0">
    <oddHeader>&amp;L&amp;C&amp;R</oddHeader>
    <oddFooter>&amp;L&amp;C&amp;R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R22"/>
  <sheetViews>
    <sheetView zoomScaleSheetLayoutView="1" zoomScalePageLayoutView="0" workbookViewId="0" topLeftCell="A4">
      <selection activeCell="A25" sqref="A25"/>
    </sheetView>
  </sheetViews>
  <sheetFormatPr defaultColWidth="11.421875" defaultRowHeight="12.75" outlineLevelCol="1"/>
  <cols>
    <col min="1" max="1" width="6.140625" style="81" customWidth="1"/>
    <col min="2" max="2" width="5.8515625" style="81" customWidth="1"/>
    <col min="3" max="3" width="20.00390625" style="80" customWidth="1"/>
    <col min="4" max="4" width="11.28125" style="81" customWidth="1"/>
    <col min="5" max="5" width="10.421875" style="80" customWidth="1"/>
    <col min="6" max="6" width="12.140625" style="80" customWidth="1"/>
    <col min="7" max="7" width="15.00390625" style="80" customWidth="1"/>
    <col min="8" max="8" width="8.00390625" style="82" customWidth="1"/>
    <col min="9" max="9" width="1.7109375" style="82" customWidth="1"/>
    <col min="10" max="15" width="9.00390625" style="80" customWidth="1" outlineLevel="1"/>
    <col min="16" max="16" width="8.421875" style="80" customWidth="1"/>
    <col min="17" max="17" width="6.00390625" style="80" customWidth="1"/>
    <col min="18" max="18" width="27.140625" style="123" customWidth="1"/>
    <col min="19" max="16384" width="11.421875" style="80" customWidth="1"/>
  </cols>
  <sheetData>
    <row r="1" spans="1:9" ht="18.75" customHeight="1">
      <c r="A1" s="96" t="s">
        <v>57</v>
      </c>
      <c r="C1" s="81"/>
      <c r="D1" s="83"/>
      <c r="E1" s="83"/>
      <c r="F1" s="83"/>
      <c r="G1" s="81"/>
      <c r="H1" s="81"/>
      <c r="I1" s="81"/>
    </row>
    <row r="2" spans="1:9" ht="16.5" customHeight="1">
      <c r="A2" s="473">
        <v>40229</v>
      </c>
      <c r="B2" s="473"/>
      <c r="C2" s="81"/>
      <c r="D2" s="98" t="s">
        <v>58</v>
      </c>
      <c r="E2" s="98"/>
      <c r="F2" s="98"/>
      <c r="G2" s="81"/>
      <c r="H2" s="81"/>
      <c r="I2" s="81"/>
    </row>
    <row r="3" spans="2:9" ht="15">
      <c r="B3" s="97"/>
      <c r="D3" s="80"/>
      <c r="E3" s="458" t="s">
        <v>185</v>
      </c>
      <c r="F3" s="458"/>
      <c r="G3" s="458"/>
      <c r="H3" s="81">
        <v>16.23</v>
      </c>
      <c r="I3" s="83" t="s">
        <v>346</v>
      </c>
    </row>
    <row r="4" spans="3:9" ht="18.75" customHeight="1">
      <c r="C4" s="96" t="s">
        <v>345</v>
      </c>
      <c r="D4" s="80"/>
      <c r="E4" s="470" t="s">
        <v>60</v>
      </c>
      <c r="F4" s="470"/>
      <c r="G4" s="470"/>
      <c r="H4" s="85">
        <v>17.03</v>
      </c>
      <c r="I4" s="85"/>
    </row>
    <row r="5" spans="2:16" ht="15.75" customHeight="1">
      <c r="B5" s="87" t="s">
        <v>344</v>
      </c>
      <c r="C5" s="95">
        <v>0.49999999999999933</v>
      </c>
      <c r="D5" s="80"/>
      <c r="E5" s="459" t="s">
        <v>62</v>
      </c>
      <c r="F5" s="459"/>
      <c r="G5" s="459"/>
      <c r="H5" s="85">
        <v>16.07</v>
      </c>
      <c r="I5" s="85"/>
      <c r="J5" s="460" t="s">
        <v>181</v>
      </c>
      <c r="K5" s="461"/>
      <c r="L5" s="461"/>
      <c r="M5" s="461"/>
      <c r="N5" s="461"/>
      <c r="O5" s="462"/>
      <c r="P5" s="81"/>
    </row>
    <row r="6" spans="1:18" ht="15.75" customHeight="1" thickBot="1">
      <c r="A6" s="101" t="s">
        <v>30</v>
      </c>
      <c r="B6" s="101" t="s">
        <v>343</v>
      </c>
      <c r="C6" s="100" t="s">
        <v>64</v>
      </c>
      <c r="D6" s="105" t="s">
        <v>65</v>
      </c>
      <c r="E6" s="104" t="s">
        <v>25</v>
      </c>
      <c r="F6" s="100" t="s">
        <v>66</v>
      </c>
      <c r="G6" s="100" t="s">
        <v>67</v>
      </c>
      <c r="H6" s="314" t="s">
        <v>179</v>
      </c>
      <c r="I6" s="315"/>
      <c r="J6" s="102" t="s">
        <v>178</v>
      </c>
      <c r="K6" s="102" t="s">
        <v>177</v>
      </c>
      <c r="L6" s="102" t="s">
        <v>176</v>
      </c>
      <c r="M6" s="102" t="s">
        <v>175</v>
      </c>
      <c r="N6" s="102" t="s">
        <v>174</v>
      </c>
      <c r="O6" s="102" t="s">
        <v>173</v>
      </c>
      <c r="P6" s="101" t="s">
        <v>70</v>
      </c>
      <c r="Q6" s="101" t="s">
        <v>69</v>
      </c>
      <c r="R6" s="127" t="s">
        <v>71</v>
      </c>
    </row>
    <row r="7" spans="1:18" ht="15.75" customHeight="1" thickTop="1">
      <c r="A7" s="81">
        <v>1</v>
      </c>
      <c r="C7" s="133" t="s">
        <v>342</v>
      </c>
      <c r="D7" s="88">
        <v>30771</v>
      </c>
      <c r="E7" s="83" t="s">
        <v>123</v>
      </c>
      <c r="F7" s="83" t="s">
        <v>166</v>
      </c>
      <c r="G7" s="83" t="s">
        <v>341</v>
      </c>
      <c r="H7" s="86">
        <v>16.3</v>
      </c>
      <c r="I7" s="83" t="s">
        <v>761</v>
      </c>
      <c r="J7" s="85">
        <v>15.19</v>
      </c>
      <c r="K7" s="85">
        <v>15.34</v>
      </c>
      <c r="L7" s="85">
        <v>15.92</v>
      </c>
      <c r="M7" s="85">
        <v>15.97</v>
      </c>
      <c r="N7" s="85">
        <v>16.3</v>
      </c>
      <c r="O7" s="85">
        <v>15.35</v>
      </c>
      <c r="P7" s="81">
        <v>1079</v>
      </c>
      <c r="Q7" s="85" t="s">
        <v>66</v>
      </c>
      <c r="R7" s="125" t="s">
        <v>340</v>
      </c>
    </row>
    <row r="8" spans="1:18" ht="15">
      <c r="A8" s="81">
        <v>2</v>
      </c>
      <c r="C8" s="133" t="s">
        <v>339</v>
      </c>
      <c r="D8" s="88">
        <v>32373</v>
      </c>
      <c r="E8" s="83" t="s">
        <v>157</v>
      </c>
      <c r="F8" s="83" t="s">
        <v>85</v>
      </c>
      <c r="G8" s="83" t="s">
        <v>156</v>
      </c>
      <c r="H8" s="86">
        <v>15.15</v>
      </c>
      <c r="I8" s="81"/>
      <c r="J8" s="85" t="s">
        <v>140</v>
      </c>
      <c r="K8" s="85">
        <v>14.15</v>
      </c>
      <c r="L8" s="85">
        <v>14.82</v>
      </c>
      <c r="M8" s="85">
        <v>15.15</v>
      </c>
      <c r="N8" s="85">
        <v>14.95</v>
      </c>
      <c r="O8" s="85" t="s">
        <v>140</v>
      </c>
      <c r="P8" s="81">
        <v>956</v>
      </c>
      <c r="Q8" s="85" t="s">
        <v>90</v>
      </c>
      <c r="R8" s="125" t="s">
        <v>155</v>
      </c>
    </row>
    <row r="9" spans="1:18" ht="15">
      <c r="A9" s="81">
        <v>3</v>
      </c>
      <c r="C9" s="133" t="s">
        <v>338</v>
      </c>
      <c r="D9" s="88">
        <v>30674</v>
      </c>
      <c r="E9" s="83" t="s">
        <v>123</v>
      </c>
      <c r="F9" s="83" t="s">
        <v>166</v>
      </c>
      <c r="G9" s="83" t="s">
        <v>99</v>
      </c>
      <c r="H9" s="86">
        <v>15.15</v>
      </c>
      <c r="I9" s="81"/>
      <c r="J9" s="85">
        <v>14.27</v>
      </c>
      <c r="K9" s="85">
        <v>14.83</v>
      </c>
      <c r="L9" s="85">
        <v>14.19</v>
      </c>
      <c r="M9" s="85">
        <v>15.15</v>
      </c>
      <c r="N9" s="85">
        <v>14.39</v>
      </c>
      <c r="O9" s="85" t="s">
        <v>140</v>
      </c>
      <c r="P9" s="81">
        <v>956</v>
      </c>
      <c r="Q9" s="85" t="s">
        <v>90</v>
      </c>
      <c r="R9" s="125" t="s">
        <v>337</v>
      </c>
    </row>
    <row r="10" spans="1:18" ht="15">
      <c r="A10" s="81">
        <v>4</v>
      </c>
      <c r="C10" s="133" t="s">
        <v>336</v>
      </c>
      <c r="D10" s="88">
        <v>32658</v>
      </c>
      <c r="E10" s="83" t="s">
        <v>141</v>
      </c>
      <c r="F10" s="83" t="s">
        <v>153</v>
      </c>
      <c r="G10" s="83" t="s">
        <v>152</v>
      </c>
      <c r="H10" s="86">
        <v>14.68</v>
      </c>
      <c r="I10" s="81"/>
      <c r="J10" s="85" t="s">
        <v>140</v>
      </c>
      <c r="K10" s="85">
        <v>14.62</v>
      </c>
      <c r="L10" s="85">
        <v>14.68</v>
      </c>
      <c r="M10" s="85" t="s">
        <v>140</v>
      </c>
      <c r="N10" s="85" t="s">
        <v>140</v>
      </c>
      <c r="O10" s="85">
        <v>14.68</v>
      </c>
      <c r="P10" s="81">
        <v>907</v>
      </c>
      <c r="Q10" s="85" t="s">
        <v>90</v>
      </c>
      <c r="R10" s="125" t="s">
        <v>139</v>
      </c>
    </row>
    <row r="11" spans="1:18" ht="15">
      <c r="A11" s="81">
        <v>5</v>
      </c>
      <c r="B11" s="81">
        <v>1</v>
      </c>
      <c r="C11" s="133" t="s">
        <v>335</v>
      </c>
      <c r="D11" s="88">
        <v>33283</v>
      </c>
      <c r="E11" s="83" t="s">
        <v>141</v>
      </c>
      <c r="F11" s="83" t="s">
        <v>153</v>
      </c>
      <c r="G11" s="83" t="s">
        <v>152</v>
      </c>
      <c r="H11" s="86">
        <v>14.67</v>
      </c>
      <c r="I11" s="81"/>
      <c r="J11" s="85">
        <v>14.26</v>
      </c>
      <c r="K11" s="85">
        <v>14.67</v>
      </c>
      <c r="L11" s="85">
        <v>14.67</v>
      </c>
      <c r="M11" s="85">
        <v>14.59</v>
      </c>
      <c r="N11" s="85" t="s">
        <v>140</v>
      </c>
      <c r="O11" s="85" t="s">
        <v>140</v>
      </c>
      <c r="P11" s="81">
        <v>905</v>
      </c>
      <c r="Q11" s="85" t="s">
        <v>90</v>
      </c>
      <c r="R11" s="125" t="s">
        <v>139</v>
      </c>
    </row>
    <row r="12" spans="1:18" ht="15">
      <c r="A12" s="81">
        <v>6</v>
      </c>
      <c r="B12" s="81">
        <v>2</v>
      </c>
      <c r="C12" s="133" t="s">
        <v>334</v>
      </c>
      <c r="D12" s="88">
        <v>33351</v>
      </c>
      <c r="E12" s="83" t="s">
        <v>333</v>
      </c>
      <c r="F12" s="83" t="s">
        <v>66</v>
      </c>
      <c r="G12" s="83" t="s">
        <v>99</v>
      </c>
      <c r="H12" s="86">
        <v>14.29</v>
      </c>
      <c r="I12" s="81"/>
      <c r="J12" s="85">
        <v>13.88</v>
      </c>
      <c r="K12" s="85">
        <v>14.28</v>
      </c>
      <c r="L12" s="85">
        <v>14.01</v>
      </c>
      <c r="M12" s="85">
        <v>14.29</v>
      </c>
      <c r="N12" s="85">
        <v>14.19</v>
      </c>
      <c r="O12" s="85">
        <v>14.23</v>
      </c>
      <c r="P12" s="81">
        <v>864</v>
      </c>
      <c r="Q12" s="85" t="s">
        <v>90</v>
      </c>
      <c r="R12" s="125" t="s">
        <v>332</v>
      </c>
    </row>
    <row r="13" spans="1:18" ht="15">
      <c r="A13" s="81">
        <v>7</v>
      </c>
      <c r="B13" s="81">
        <v>3</v>
      </c>
      <c r="C13" s="133" t="s">
        <v>331</v>
      </c>
      <c r="D13" s="88">
        <v>33467</v>
      </c>
      <c r="E13" s="83" t="s">
        <v>123</v>
      </c>
      <c r="F13" s="83" t="s">
        <v>166</v>
      </c>
      <c r="G13" s="83" t="s">
        <v>99</v>
      </c>
      <c r="H13" s="86">
        <v>14.18</v>
      </c>
      <c r="I13" s="81"/>
      <c r="J13" s="85" t="s">
        <v>140</v>
      </c>
      <c r="K13" s="85">
        <v>14.15</v>
      </c>
      <c r="L13" s="85">
        <v>14</v>
      </c>
      <c r="M13" s="85">
        <v>13.96</v>
      </c>
      <c r="N13" s="85">
        <v>14.18</v>
      </c>
      <c r="O13" s="85" t="s">
        <v>140</v>
      </c>
      <c r="P13" s="81">
        <v>852</v>
      </c>
      <c r="Q13" s="85" t="s">
        <v>113</v>
      </c>
      <c r="R13" s="125" t="s">
        <v>165</v>
      </c>
    </row>
    <row r="14" spans="1:18" ht="15">
      <c r="A14" s="81">
        <v>8</v>
      </c>
      <c r="C14" s="133" t="s">
        <v>330</v>
      </c>
      <c r="D14" s="88">
        <v>30691</v>
      </c>
      <c r="E14" s="83" t="s">
        <v>141</v>
      </c>
      <c r="F14" s="83" t="s">
        <v>153</v>
      </c>
      <c r="G14" s="83" t="s">
        <v>152</v>
      </c>
      <c r="H14" s="86">
        <v>14.16</v>
      </c>
      <c r="I14" s="81"/>
      <c r="J14" s="85" t="s">
        <v>140</v>
      </c>
      <c r="K14" s="85">
        <v>14.09</v>
      </c>
      <c r="L14" s="85">
        <v>13.73</v>
      </c>
      <c r="M14" s="85">
        <v>14.16</v>
      </c>
      <c r="N14" s="85" t="s">
        <v>140</v>
      </c>
      <c r="O14" s="85" t="s">
        <v>140</v>
      </c>
      <c r="P14" s="81">
        <v>850</v>
      </c>
      <c r="Q14" s="85" t="s">
        <v>113</v>
      </c>
      <c r="R14" s="125" t="s">
        <v>139</v>
      </c>
    </row>
    <row r="15" spans="1:18" ht="15">
      <c r="A15" s="81">
        <v>9</v>
      </c>
      <c r="B15" s="81">
        <v>4</v>
      </c>
      <c r="C15" s="133" t="s">
        <v>329</v>
      </c>
      <c r="D15" s="88">
        <v>33810</v>
      </c>
      <c r="E15" s="83" t="s">
        <v>134</v>
      </c>
      <c r="F15" s="83" t="s">
        <v>94</v>
      </c>
      <c r="G15" s="83" t="s">
        <v>301</v>
      </c>
      <c r="H15" s="86">
        <v>13.72</v>
      </c>
      <c r="I15" s="81"/>
      <c r="J15" s="85">
        <v>13.43</v>
      </c>
      <c r="K15" s="85">
        <v>13.33</v>
      </c>
      <c r="L15" s="85">
        <v>13.72</v>
      </c>
      <c r="M15" s="85"/>
      <c r="N15" s="85"/>
      <c r="O15" s="85"/>
      <c r="P15" s="81"/>
      <c r="Q15" s="85" t="s">
        <v>113</v>
      </c>
      <c r="R15" s="125" t="s">
        <v>328</v>
      </c>
    </row>
    <row r="16" spans="1:18" ht="15">
      <c r="A16" s="81">
        <v>10</v>
      </c>
      <c r="B16" s="81">
        <v>5</v>
      </c>
      <c r="C16" s="133" t="s">
        <v>327</v>
      </c>
      <c r="D16" s="88">
        <v>33605</v>
      </c>
      <c r="E16" s="83" t="s">
        <v>256</v>
      </c>
      <c r="F16" s="83" t="s">
        <v>255</v>
      </c>
      <c r="G16" s="83" t="s">
        <v>99</v>
      </c>
      <c r="H16" s="86">
        <v>13.39</v>
      </c>
      <c r="I16" s="81"/>
      <c r="J16" s="85" t="s">
        <v>140</v>
      </c>
      <c r="K16" s="85" t="s">
        <v>140</v>
      </c>
      <c r="L16" s="85">
        <v>13.39</v>
      </c>
      <c r="P16" s="81"/>
      <c r="Q16" s="85" t="s">
        <v>113</v>
      </c>
      <c r="R16" s="125" t="s">
        <v>326</v>
      </c>
    </row>
    <row r="17" spans="1:18" ht="15">
      <c r="A17" s="81">
        <v>11</v>
      </c>
      <c r="B17" s="81">
        <v>6</v>
      </c>
      <c r="C17" s="133" t="s">
        <v>325</v>
      </c>
      <c r="D17" s="88">
        <v>33500</v>
      </c>
      <c r="E17" s="83" t="s">
        <v>98</v>
      </c>
      <c r="F17" s="83" t="s">
        <v>79</v>
      </c>
      <c r="G17" s="83" t="s">
        <v>148</v>
      </c>
      <c r="H17" s="86">
        <v>13.28</v>
      </c>
      <c r="I17" s="85"/>
      <c r="J17" s="85">
        <v>13.1</v>
      </c>
      <c r="K17" s="85">
        <v>13.28</v>
      </c>
      <c r="L17" s="85">
        <v>13.23</v>
      </c>
      <c r="P17" s="81"/>
      <c r="Q17" s="85" t="s">
        <v>113</v>
      </c>
      <c r="R17" s="125" t="s">
        <v>147</v>
      </c>
    </row>
    <row r="18" spans="3:18" ht="15">
      <c r="C18" s="133" t="s">
        <v>324</v>
      </c>
      <c r="D18" s="88">
        <v>33795</v>
      </c>
      <c r="E18" s="83" t="s">
        <v>141</v>
      </c>
      <c r="F18" s="83" t="s">
        <v>153</v>
      </c>
      <c r="G18" s="83" t="s">
        <v>152</v>
      </c>
      <c r="H18" s="81" t="s">
        <v>321</v>
      </c>
      <c r="I18" s="81"/>
      <c r="J18" s="85" t="s">
        <v>537</v>
      </c>
      <c r="K18" s="85" t="s">
        <v>537</v>
      </c>
      <c r="L18" s="85" t="s">
        <v>537</v>
      </c>
      <c r="P18" s="81"/>
      <c r="Q18" s="84"/>
      <c r="R18" s="125" t="s">
        <v>139</v>
      </c>
    </row>
    <row r="19" spans="3:18" ht="15">
      <c r="C19" s="80" t="s">
        <v>323</v>
      </c>
      <c r="D19" s="132">
        <v>32615</v>
      </c>
      <c r="E19" s="80" t="s">
        <v>123</v>
      </c>
      <c r="F19" s="80" t="s">
        <v>166</v>
      </c>
      <c r="G19" s="80" t="s">
        <v>99</v>
      </c>
      <c r="H19" s="81" t="s">
        <v>321</v>
      </c>
      <c r="I19" s="81"/>
      <c r="J19" s="85" t="s">
        <v>537</v>
      </c>
      <c r="K19" s="85" t="s">
        <v>537</v>
      </c>
      <c r="L19" s="85" t="s">
        <v>537</v>
      </c>
      <c r="R19" s="123" t="s">
        <v>322</v>
      </c>
    </row>
    <row r="20" spans="3:18" ht="15">
      <c r="C20" s="80" t="s">
        <v>320</v>
      </c>
      <c r="D20" s="132">
        <v>33499</v>
      </c>
      <c r="E20" s="80" t="s">
        <v>123</v>
      </c>
      <c r="F20" s="80" t="s">
        <v>166</v>
      </c>
      <c r="G20" s="80" t="s">
        <v>99</v>
      </c>
      <c r="H20" s="81" t="s">
        <v>321</v>
      </c>
      <c r="I20" s="81"/>
      <c r="J20" s="85" t="s">
        <v>537</v>
      </c>
      <c r="K20" s="85" t="s">
        <v>537</v>
      </c>
      <c r="L20" s="85" t="s">
        <v>537</v>
      </c>
      <c r="R20" s="123" t="s">
        <v>319</v>
      </c>
    </row>
    <row r="22" spans="8:9" ht="15">
      <c r="H22" s="87" t="s">
        <v>761</v>
      </c>
      <c r="I22" s="259" t="s">
        <v>760</v>
      </c>
    </row>
  </sheetData>
  <sheetProtection/>
  <mergeCells count="5">
    <mergeCell ref="J5:O5"/>
    <mergeCell ref="A2:B2"/>
    <mergeCell ref="E3:G3"/>
    <mergeCell ref="E4:G4"/>
    <mergeCell ref="E5:G5"/>
  </mergeCells>
  <printOptions/>
  <pageMargins left="0.5" right="0" top="1.073611111" bottom="0.573611111111111" header="0" footer="0"/>
  <pageSetup cellComments="asDisplayed" horizontalDpi="600" verticalDpi="600" orientation="landscape" r:id="rId1"/>
  <headerFooter alignWithMargins="0">
    <oddHeader>&amp;L&amp;C&amp;R</oddHeader>
    <oddFooter>&amp;L&amp;C&amp;R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H22"/>
  <sheetViews>
    <sheetView zoomScaleSheetLayoutView="1" zoomScalePageLayoutView="0" workbookViewId="0" topLeftCell="Q1">
      <selection activeCell="Q1" sqref="Q1"/>
    </sheetView>
  </sheetViews>
  <sheetFormatPr defaultColWidth="11.421875" defaultRowHeight="12.75" outlineLevelCol="1"/>
  <cols>
    <col min="1" max="2" width="6.00390625" style="194" hidden="1" customWidth="1"/>
    <col min="3" max="3" width="8.00390625" style="194" hidden="1" customWidth="1"/>
    <col min="4" max="4" width="20.7109375" style="195" hidden="1" customWidth="1"/>
    <col min="5" max="5" width="10.7109375" style="196" hidden="1" customWidth="1"/>
    <col min="6" max="6" width="15.7109375" style="195" hidden="1" customWidth="1"/>
    <col min="7" max="8" width="7.57421875" style="195" hidden="1" customWidth="1"/>
    <col min="9" max="9" width="7.421875" style="194" hidden="1" customWidth="1"/>
    <col min="10" max="12" width="7.28125" style="194" hidden="1" customWidth="1"/>
    <col min="13" max="16" width="7.28125" style="191" hidden="1" customWidth="1"/>
    <col min="17" max="17" width="6.57421875" style="194" customWidth="1"/>
    <col min="18" max="18" width="5.28125" style="194" customWidth="1"/>
    <col min="19" max="19" width="20.7109375" style="191" customWidth="1"/>
    <col min="20" max="20" width="10.140625" style="193" customWidth="1"/>
    <col min="21" max="21" width="17.7109375" style="191" customWidth="1"/>
    <col min="22" max="22" width="6.421875" style="191" customWidth="1"/>
    <col min="23" max="23" width="14.00390625" style="191" customWidth="1"/>
    <col min="24" max="24" width="8.8515625" style="192" customWidth="1"/>
    <col min="25" max="25" width="1.421875" style="192" customWidth="1"/>
    <col min="26" max="31" width="7.28125" style="191" customWidth="1" outlineLevel="1"/>
    <col min="32" max="32" width="5.421875" style="191" customWidth="1"/>
    <col min="33" max="33" width="6.00390625" style="191" customWidth="1"/>
    <col min="34" max="34" width="27.140625" style="337" customWidth="1"/>
    <col min="35" max="16384" width="11.421875" style="191" customWidth="1"/>
  </cols>
  <sheetData>
    <row r="1" spans="1:25" ht="18.75" customHeight="1">
      <c r="A1" s="220" t="str">
        <f>'[1]nbox'!B1</f>
        <v>Lietuvos čempionatas ir jaunimo iki 20 m. pirmenybės</v>
      </c>
      <c r="E1" s="193"/>
      <c r="Q1" s="220" t="str">
        <f>A1</f>
        <v>Lietuvos čempionatas ir jaunimo iki 20 m. pirmenybės</v>
      </c>
      <c r="S1" s="194"/>
      <c r="T1" s="191"/>
      <c r="U1" s="194"/>
      <c r="V1" s="195"/>
      <c r="W1" s="195"/>
      <c r="X1" s="195"/>
      <c r="Y1" s="195"/>
    </row>
    <row r="2" spans="1:23" ht="15.75">
      <c r="A2" s="474" t="e">
        <f>#N/A</f>
        <v>#N/A</v>
      </c>
      <c r="B2" s="474"/>
      <c r="C2" s="474"/>
      <c r="D2" s="474"/>
      <c r="E2" s="193"/>
      <c r="F2" s="224" t="str">
        <f>'[1]nbox'!$E$1</f>
        <v>Klaipėda, Lengvosios atletikos maniežas</v>
      </c>
      <c r="G2" s="224"/>
      <c r="H2" s="224"/>
      <c r="Q2" s="474">
        <v>40228</v>
      </c>
      <c r="R2" s="474"/>
      <c r="S2" s="474"/>
      <c r="T2" s="191" t="str">
        <f>F2</f>
        <v>Klaipėda, Lengvosios atletikos maniežas</v>
      </c>
      <c r="V2" s="222"/>
      <c r="W2" s="222"/>
    </row>
    <row r="3" spans="1:25" ht="16.5" customHeight="1">
      <c r="A3" s="199">
        <v>2</v>
      </c>
      <c r="B3" s="221"/>
      <c r="C3" s="191" t="str">
        <f>CONCATENATE(C4,C5)</f>
        <v>in_rut m</v>
      </c>
      <c r="D3" s="191"/>
      <c r="E3" s="193"/>
      <c r="F3" s="195" t="str">
        <f>'[1]nbox'!D2</f>
        <v>Geriausias sezono rezultatas : </v>
      </c>
      <c r="I3" s="194" t="e">
        <f>VLOOKUP(C3,sbest,2,FALSE)</f>
        <v>#NAME?</v>
      </c>
      <c r="J3" s="194" t="e">
        <f>VLOOKUP(C3,sbest,3,FALSE)</f>
        <v>#NAME?</v>
      </c>
      <c r="W3" s="197" t="str">
        <f>F3</f>
        <v>Geriausias sezono rezultatas : </v>
      </c>
      <c r="X3" s="194">
        <v>17.14</v>
      </c>
      <c r="Y3" s="191" t="s">
        <v>856</v>
      </c>
    </row>
    <row r="4" spans="1:25" ht="18.75" customHeight="1">
      <c r="A4" s="199" t="s">
        <v>608</v>
      </c>
      <c r="B4" s="199" t="s">
        <v>607</v>
      </c>
      <c r="C4" s="191" t="str">
        <f>'[1]nbox'!$D$3</f>
        <v>in_</v>
      </c>
      <c r="D4" s="220" t="e">
        <f>#N/A</f>
        <v>#N/A</v>
      </c>
      <c r="E4" s="193"/>
      <c r="F4" s="197" t="str">
        <f>'[1]nbox'!E2</f>
        <v>Lietuvos rekordas</v>
      </c>
      <c r="G4" s="197"/>
      <c r="H4" s="197"/>
      <c r="I4" s="198" t="e">
        <f>#N/A</f>
        <v>#N/A</v>
      </c>
      <c r="M4" s="201"/>
      <c r="N4" s="201"/>
      <c r="O4" s="201"/>
      <c r="P4" s="201"/>
      <c r="Q4" s="194" t="s">
        <v>99</v>
      </c>
      <c r="S4" s="220" t="s">
        <v>606</v>
      </c>
      <c r="W4" s="197" t="str">
        <f>F4</f>
        <v>Lietuvos rekordas</v>
      </c>
      <c r="X4" s="198">
        <v>19.6</v>
      </c>
      <c r="Y4" s="198"/>
    </row>
    <row r="5" spans="2:31" ht="15.75" customHeight="1">
      <c r="B5" s="197" t="s">
        <v>605</v>
      </c>
      <c r="C5" s="194" t="str">
        <f>CONCATENATE(A4," ",B4)</f>
        <v>rut m</v>
      </c>
      <c r="D5" s="219" t="e">
        <f>#N/A</f>
        <v>#N/A</v>
      </c>
      <c r="E5" s="463" t="str">
        <f>'[1]nbox'!E3</f>
        <v>Lietuvos (iki 20 m.) rekordas</v>
      </c>
      <c r="F5" s="463"/>
      <c r="G5" s="197"/>
      <c r="H5" s="197"/>
      <c r="I5" s="198" t="e">
        <f>#N/A</f>
        <v>#N/A</v>
      </c>
      <c r="M5" s="201"/>
      <c r="N5" s="201"/>
      <c r="O5" s="201"/>
      <c r="P5" s="201"/>
      <c r="V5" s="246"/>
      <c r="W5" s="340" t="str">
        <f>E5</f>
        <v>Lietuvos (iki 20 m.) rekordas</v>
      </c>
      <c r="X5" s="198">
        <v>16.64</v>
      </c>
      <c r="Y5" s="198"/>
      <c r="Z5" s="464" t="s">
        <v>181</v>
      </c>
      <c r="AA5" s="465"/>
      <c r="AB5" s="465"/>
      <c r="AC5" s="465"/>
      <c r="AD5" s="465"/>
      <c r="AE5" s="466"/>
    </row>
    <row r="6" spans="1:34" ht="15.75" customHeight="1" thickBot="1">
      <c r="A6" s="211" t="s">
        <v>30</v>
      </c>
      <c r="B6" s="216" t="s">
        <v>200</v>
      </c>
      <c r="C6" s="218" t="s">
        <v>575</v>
      </c>
      <c r="D6" s="213" t="s">
        <v>64</v>
      </c>
      <c r="E6" s="215" t="s">
        <v>65</v>
      </c>
      <c r="F6" s="213" t="s">
        <v>25</v>
      </c>
      <c r="G6" s="218" t="s">
        <v>604</v>
      </c>
      <c r="H6" s="218" t="s">
        <v>603</v>
      </c>
      <c r="I6" s="217" t="s">
        <v>179</v>
      </c>
      <c r="J6" s="216" t="s">
        <v>178</v>
      </c>
      <c r="K6" s="216" t="s">
        <v>177</v>
      </c>
      <c r="L6" s="216" t="s">
        <v>176</v>
      </c>
      <c r="M6" s="201" t="str">
        <f>$C$5</f>
        <v>rut m</v>
      </c>
      <c r="N6" s="201"/>
      <c r="O6" s="201"/>
      <c r="P6" s="201"/>
      <c r="Q6" s="211" t="s">
        <v>30</v>
      </c>
      <c r="R6" s="211" t="s">
        <v>544</v>
      </c>
      <c r="S6" s="213" t="s">
        <v>64</v>
      </c>
      <c r="T6" s="215" t="s">
        <v>65</v>
      </c>
      <c r="U6" s="214" t="s">
        <v>25</v>
      </c>
      <c r="V6" s="213" t="s">
        <v>66</v>
      </c>
      <c r="W6" s="213" t="s">
        <v>67</v>
      </c>
      <c r="X6" s="314" t="s">
        <v>179</v>
      </c>
      <c r="Y6" s="315"/>
      <c r="Z6" s="212" t="s">
        <v>178</v>
      </c>
      <c r="AA6" s="212" t="s">
        <v>177</v>
      </c>
      <c r="AB6" s="212" t="s">
        <v>176</v>
      </c>
      <c r="AC6" s="212" t="s">
        <v>175</v>
      </c>
      <c r="AD6" s="212" t="s">
        <v>174</v>
      </c>
      <c r="AE6" s="212" t="s">
        <v>173</v>
      </c>
      <c r="AF6" s="211" t="s">
        <v>69</v>
      </c>
      <c r="AG6" s="211" t="s">
        <v>70</v>
      </c>
      <c r="AH6" s="338" t="s">
        <v>71</v>
      </c>
    </row>
    <row r="7" spans="1:34" ht="15.75" customHeight="1" thickTop="1">
      <c r="A7" s="210">
        <v>5</v>
      </c>
      <c r="B7" s="210">
        <v>127</v>
      </c>
      <c r="C7" s="210" t="str">
        <f aca="true" t="shared" si="0" ref="C7:C14">IF(ISBLANK(B7)," ",CONCATENATE($B$4,B7))</f>
        <v>m127</v>
      </c>
      <c r="D7" s="204" t="s">
        <v>580</v>
      </c>
      <c r="E7" s="205">
        <v>32147</v>
      </c>
      <c r="F7" s="204" t="s">
        <v>157</v>
      </c>
      <c r="G7" s="208">
        <v>20</v>
      </c>
      <c r="H7" s="208">
        <v>20</v>
      </c>
      <c r="I7" s="209">
        <v>13.04</v>
      </c>
      <c r="J7" s="208">
        <v>12.95</v>
      </c>
      <c r="K7" s="208">
        <v>13.04</v>
      </c>
      <c r="L7" s="208" t="s">
        <v>140</v>
      </c>
      <c r="M7" s="201" t="s">
        <v>541</v>
      </c>
      <c r="N7" s="201" t="s">
        <v>540</v>
      </c>
      <c r="O7" s="201" t="s">
        <v>69</v>
      </c>
      <c r="P7" s="201"/>
      <c r="Q7" s="194">
        <v>1</v>
      </c>
      <c r="S7" s="195" t="s">
        <v>597</v>
      </c>
      <c r="T7" s="196">
        <v>29079</v>
      </c>
      <c r="U7" s="195" t="s">
        <v>123</v>
      </c>
      <c r="V7" s="195" t="s">
        <v>99</v>
      </c>
      <c r="W7" s="195" t="s">
        <v>99</v>
      </c>
      <c r="X7" s="86">
        <v>17.63</v>
      </c>
      <c r="Y7" s="80" t="s">
        <v>761</v>
      </c>
      <c r="Z7" s="198">
        <v>16.81</v>
      </c>
      <c r="AA7" s="198" t="s">
        <v>140</v>
      </c>
      <c r="AB7" s="198">
        <v>17.63</v>
      </c>
      <c r="AC7" s="198">
        <v>16.9</v>
      </c>
      <c r="AD7" s="198" t="s">
        <v>140</v>
      </c>
      <c r="AE7" s="198">
        <v>17.12</v>
      </c>
      <c r="AF7" s="194" t="s">
        <v>602</v>
      </c>
      <c r="AG7" s="194">
        <v>1034</v>
      </c>
      <c r="AH7" s="339" t="s">
        <v>601</v>
      </c>
    </row>
    <row r="8" spans="1:34" ht="15.75">
      <c r="A8" s="206">
        <v>7</v>
      </c>
      <c r="B8" s="206">
        <v>46</v>
      </c>
      <c r="C8" s="206" t="str">
        <f t="shared" si="0"/>
        <v>m46</v>
      </c>
      <c r="D8" s="204" t="s">
        <v>596</v>
      </c>
      <c r="E8" s="205">
        <v>30328</v>
      </c>
      <c r="F8" s="204" t="s">
        <v>98</v>
      </c>
      <c r="G8" s="202">
        <v>20</v>
      </c>
      <c r="H8" s="202">
        <v>20</v>
      </c>
      <c r="I8" s="203">
        <v>12.28</v>
      </c>
      <c r="J8" s="202">
        <v>12.28</v>
      </c>
      <c r="K8" s="202" t="s">
        <v>140</v>
      </c>
      <c r="L8" s="202">
        <v>11.92</v>
      </c>
      <c r="M8" s="201" t="str">
        <f aca="true" t="shared" si="1" ref="M8:M14">CONCATENATE($M$6,P8)</f>
        <v>rut m1</v>
      </c>
      <c r="N8" s="200" t="e">
        <f>#N/A</f>
        <v>#N/A</v>
      </c>
      <c r="O8" s="207"/>
      <c r="P8" s="199">
        <v>1</v>
      </c>
      <c r="Q8" s="194">
        <v>2</v>
      </c>
      <c r="S8" s="195" t="s">
        <v>583</v>
      </c>
      <c r="T8" s="196" t="s">
        <v>582</v>
      </c>
      <c r="U8" s="195" t="s">
        <v>581</v>
      </c>
      <c r="V8" s="195" t="s">
        <v>563</v>
      </c>
      <c r="W8" s="195" t="s">
        <v>250</v>
      </c>
      <c r="X8" s="86">
        <v>14.28</v>
      </c>
      <c r="Y8" s="81"/>
      <c r="Z8" s="198">
        <v>13.33</v>
      </c>
      <c r="AA8" s="198" t="s">
        <v>140</v>
      </c>
      <c r="AB8" s="198">
        <v>13.06</v>
      </c>
      <c r="AC8" s="198">
        <v>12.73</v>
      </c>
      <c r="AD8" s="198">
        <v>14.28</v>
      </c>
      <c r="AE8" s="198" t="s">
        <v>140</v>
      </c>
      <c r="AF8" s="194" t="s">
        <v>80</v>
      </c>
      <c r="AG8" s="194">
        <v>820</v>
      </c>
      <c r="AH8" s="339" t="s">
        <v>600</v>
      </c>
    </row>
    <row r="9" spans="1:34" ht="15.75">
      <c r="A9" s="206">
        <v>8</v>
      </c>
      <c r="B9" s="206">
        <v>53</v>
      </c>
      <c r="C9" s="206" t="str">
        <f t="shared" si="0"/>
        <v>m53</v>
      </c>
      <c r="D9" s="204" t="s">
        <v>587</v>
      </c>
      <c r="E9" s="205" t="s">
        <v>599</v>
      </c>
      <c r="F9" s="204" t="s">
        <v>586</v>
      </c>
      <c r="G9" s="202">
        <v>20</v>
      </c>
      <c r="H9" s="202">
        <v>20</v>
      </c>
      <c r="I9" s="203">
        <v>11.83</v>
      </c>
      <c r="J9" s="202">
        <v>11.29</v>
      </c>
      <c r="K9" s="202">
        <v>11.65</v>
      </c>
      <c r="L9" s="202">
        <v>11.83</v>
      </c>
      <c r="M9" s="201" t="str">
        <f t="shared" si="1"/>
        <v>rut m2</v>
      </c>
      <c r="N9" s="200" t="e">
        <f>#N/A</f>
        <v>#N/A</v>
      </c>
      <c r="O9" s="199" t="s">
        <v>529</v>
      </c>
      <c r="P9" s="199">
        <v>2</v>
      </c>
      <c r="Q9" s="194">
        <v>3</v>
      </c>
      <c r="S9" s="195" t="s">
        <v>593</v>
      </c>
      <c r="T9" s="196">
        <v>31117</v>
      </c>
      <c r="U9" s="195" t="s">
        <v>123</v>
      </c>
      <c r="V9" s="195" t="s">
        <v>166</v>
      </c>
      <c r="W9" s="195" t="s">
        <v>99</v>
      </c>
      <c r="X9" s="86">
        <v>13.89</v>
      </c>
      <c r="Y9" s="81"/>
      <c r="Z9" s="198">
        <v>13.18</v>
      </c>
      <c r="AA9" s="198">
        <v>13.13</v>
      </c>
      <c r="AB9" s="198">
        <v>13.44</v>
      </c>
      <c r="AC9" s="198">
        <v>13.89</v>
      </c>
      <c r="AD9" s="198">
        <v>13.58</v>
      </c>
      <c r="AE9" s="198">
        <v>13.4</v>
      </c>
      <c r="AF9" s="194" t="s">
        <v>90</v>
      </c>
      <c r="AG9" s="194">
        <v>796</v>
      </c>
      <c r="AH9" s="339" t="s">
        <v>340</v>
      </c>
    </row>
    <row r="10" spans="1:34" ht="15.75">
      <c r="A10" s="206">
        <v>6</v>
      </c>
      <c r="B10" s="206">
        <v>84</v>
      </c>
      <c r="C10" s="206" t="str">
        <f t="shared" si="0"/>
        <v>m84</v>
      </c>
      <c r="D10" s="204" t="s">
        <v>592</v>
      </c>
      <c r="E10" s="205">
        <v>33672</v>
      </c>
      <c r="F10" s="204" t="s">
        <v>591</v>
      </c>
      <c r="G10" s="202">
        <v>20</v>
      </c>
      <c r="H10" s="202">
        <v>20</v>
      </c>
      <c r="I10" s="203">
        <v>12.62</v>
      </c>
      <c r="J10" s="202">
        <v>12.62</v>
      </c>
      <c r="K10" s="202" t="s">
        <v>140</v>
      </c>
      <c r="L10" s="202">
        <v>12.52</v>
      </c>
      <c r="M10" s="201" t="str">
        <f t="shared" si="1"/>
        <v>rut m3</v>
      </c>
      <c r="N10" s="200" t="e">
        <f>#N/A</f>
        <v>#N/A</v>
      </c>
      <c r="O10" s="199" t="s">
        <v>525</v>
      </c>
      <c r="P10" s="199">
        <v>3</v>
      </c>
      <c r="Q10" s="194">
        <v>4</v>
      </c>
      <c r="R10" s="194">
        <v>1</v>
      </c>
      <c r="S10" s="195" t="s">
        <v>589</v>
      </c>
      <c r="T10" s="196">
        <v>34089</v>
      </c>
      <c r="U10" s="195" t="s">
        <v>588</v>
      </c>
      <c r="V10" s="195" t="s">
        <v>563</v>
      </c>
      <c r="W10" s="195" t="s">
        <v>250</v>
      </c>
      <c r="X10" s="86">
        <v>13.58</v>
      </c>
      <c r="Y10" s="81"/>
      <c r="Z10" s="198">
        <v>13.36</v>
      </c>
      <c r="AA10" s="198">
        <v>13.26</v>
      </c>
      <c r="AB10" s="198">
        <v>13.53</v>
      </c>
      <c r="AC10" s="198">
        <v>13.58</v>
      </c>
      <c r="AD10" s="198">
        <v>12.99</v>
      </c>
      <c r="AE10" s="198">
        <v>13.5</v>
      </c>
      <c r="AF10" s="194" t="s">
        <v>90</v>
      </c>
      <c r="AG10" s="194" t="s">
        <v>81</v>
      </c>
      <c r="AH10" s="339" t="s">
        <v>598</v>
      </c>
    </row>
    <row r="11" spans="1:34" ht="15.75">
      <c r="A11" s="206">
        <v>1</v>
      </c>
      <c r="B11" s="206">
        <v>89</v>
      </c>
      <c r="C11" s="206" t="str">
        <f t="shared" si="0"/>
        <v>m89</v>
      </c>
      <c r="D11" s="204" t="s">
        <v>597</v>
      </c>
      <c r="E11" s="205">
        <v>29079</v>
      </c>
      <c r="F11" s="204" t="s">
        <v>123</v>
      </c>
      <c r="G11" s="202">
        <v>20</v>
      </c>
      <c r="H11" s="202">
        <v>20</v>
      </c>
      <c r="I11" s="203">
        <v>17.63</v>
      </c>
      <c r="J11" s="202">
        <v>16.81</v>
      </c>
      <c r="K11" s="202" t="s">
        <v>140</v>
      </c>
      <c r="L11" s="202">
        <v>17.63</v>
      </c>
      <c r="M11" s="201" t="str">
        <f t="shared" si="1"/>
        <v>rut m4</v>
      </c>
      <c r="N11" s="200" t="e">
        <f>#N/A</f>
        <v>#N/A</v>
      </c>
      <c r="O11" s="199" t="s">
        <v>128</v>
      </c>
      <c r="P11" s="199">
        <v>4</v>
      </c>
      <c r="Q11" s="194">
        <v>5</v>
      </c>
      <c r="S11" s="195" t="s">
        <v>596</v>
      </c>
      <c r="T11" s="196">
        <v>30328</v>
      </c>
      <c r="U11" s="195" t="s">
        <v>98</v>
      </c>
      <c r="V11" s="195" t="s">
        <v>99</v>
      </c>
      <c r="W11" s="195" t="s">
        <v>595</v>
      </c>
      <c r="X11" s="86">
        <v>12.89</v>
      </c>
      <c r="Y11" s="81"/>
      <c r="Z11" s="198">
        <v>12.28</v>
      </c>
      <c r="AA11" s="198" t="s">
        <v>140</v>
      </c>
      <c r="AB11" s="198">
        <v>11.92</v>
      </c>
      <c r="AC11" s="198">
        <v>12.16</v>
      </c>
      <c r="AD11" s="198">
        <v>12.28</v>
      </c>
      <c r="AE11" s="198">
        <v>12.89</v>
      </c>
      <c r="AF11" s="194" t="s">
        <v>90</v>
      </c>
      <c r="AG11" s="194">
        <v>732</v>
      </c>
      <c r="AH11" s="339" t="s">
        <v>594</v>
      </c>
    </row>
    <row r="12" spans="1:34" ht="15.75">
      <c r="A12" s="206">
        <v>3</v>
      </c>
      <c r="B12" s="206">
        <v>102</v>
      </c>
      <c r="C12" s="206" t="str">
        <f t="shared" si="0"/>
        <v>m102</v>
      </c>
      <c r="D12" s="204" t="s">
        <v>593</v>
      </c>
      <c r="E12" s="205">
        <v>31117</v>
      </c>
      <c r="F12" s="204" t="s">
        <v>123</v>
      </c>
      <c r="G12" s="202">
        <v>20</v>
      </c>
      <c r="H12" s="202">
        <v>20</v>
      </c>
      <c r="I12" s="203">
        <v>13.44</v>
      </c>
      <c r="J12" s="202">
        <v>13.18</v>
      </c>
      <c r="K12" s="202">
        <v>13.13</v>
      </c>
      <c r="L12" s="202">
        <v>13.44</v>
      </c>
      <c r="M12" s="201" t="str">
        <f t="shared" si="1"/>
        <v>rut m5</v>
      </c>
      <c r="N12" s="200" t="e">
        <f>#N/A</f>
        <v>#N/A</v>
      </c>
      <c r="O12" s="199" t="s">
        <v>125</v>
      </c>
      <c r="P12" s="199">
        <v>5</v>
      </c>
      <c r="Q12" s="194">
        <v>6</v>
      </c>
      <c r="R12" s="194">
        <v>2</v>
      </c>
      <c r="S12" s="195" t="s">
        <v>592</v>
      </c>
      <c r="T12" s="196">
        <v>33672</v>
      </c>
      <c r="U12" s="195" t="s">
        <v>591</v>
      </c>
      <c r="V12" s="195" t="s">
        <v>585</v>
      </c>
      <c r="W12" s="195" t="s">
        <v>99</v>
      </c>
      <c r="X12" s="86">
        <v>12.62</v>
      </c>
      <c r="Y12" s="81"/>
      <c r="Z12" s="198">
        <v>12.62</v>
      </c>
      <c r="AA12" s="198" t="s">
        <v>140</v>
      </c>
      <c r="AB12" s="198">
        <v>12.52</v>
      </c>
      <c r="AC12" s="198">
        <v>12.58</v>
      </c>
      <c r="AD12" s="198">
        <v>12</v>
      </c>
      <c r="AE12" s="198">
        <v>12.48</v>
      </c>
      <c r="AF12" s="194" t="s">
        <v>90</v>
      </c>
      <c r="AG12" s="194">
        <v>715</v>
      </c>
      <c r="AH12" s="339" t="s">
        <v>590</v>
      </c>
    </row>
    <row r="13" spans="1:34" ht="15.75">
      <c r="A13" s="206">
        <v>2</v>
      </c>
      <c r="B13" s="206">
        <v>137</v>
      </c>
      <c r="C13" s="206" t="str">
        <f t="shared" si="0"/>
        <v>m137</v>
      </c>
      <c r="D13" s="204" t="s">
        <v>589</v>
      </c>
      <c r="E13" s="205">
        <v>34089</v>
      </c>
      <c r="F13" s="204" t="s">
        <v>588</v>
      </c>
      <c r="G13" s="202">
        <v>20</v>
      </c>
      <c r="H13" s="202">
        <v>20</v>
      </c>
      <c r="I13" s="203">
        <v>13.53</v>
      </c>
      <c r="J13" s="202">
        <v>13.36</v>
      </c>
      <c r="K13" s="202">
        <v>13.26</v>
      </c>
      <c r="L13" s="202">
        <v>13.53</v>
      </c>
      <c r="M13" s="201" t="str">
        <f t="shared" si="1"/>
        <v>rut m6</v>
      </c>
      <c r="N13" s="200" t="e">
        <f>#N/A</f>
        <v>#N/A</v>
      </c>
      <c r="O13" s="199" t="s">
        <v>113</v>
      </c>
      <c r="P13" s="199">
        <v>6</v>
      </c>
      <c r="Q13" s="194">
        <v>7</v>
      </c>
      <c r="R13" s="194">
        <v>3</v>
      </c>
      <c r="S13" s="195" t="s">
        <v>587</v>
      </c>
      <c r="T13" s="196">
        <v>34661</v>
      </c>
      <c r="U13" s="195" t="s">
        <v>586</v>
      </c>
      <c r="V13" s="195" t="s">
        <v>585</v>
      </c>
      <c r="W13" s="195" t="s">
        <v>436</v>
      </c>
      <c r="X13" s="86">
        <v>11.83</v>
      </c>
      <c r="Y13" s="81"/>
      <c r="Z13" s="198">
        <v>11.29</v>
      </c>
      <c r="AA13" s="198">
        <v>11.65</v>
      </c>
      <c r="AB13" s="198">
        <v>11.83</v>
      </c>
      <c r="AC13" s="198" t="s">
        <v>140</v>
      </c>
      <c r="AD13" s="198" t="s">
        <v>140</v>
      </c>
      <c r="AE13" s="198" t="s">
        <v>140</v>
      </c>
      <c r="AF13" s="194" t="s">
        <v>113</v>
      </c>
      <c r="AG13" s="194" t="s">
        <v>81</v>
      </c>
      <c r="AH13" s="339" t="s">
        <v>584</v>
      </c>
    </row>
    <row r="14" spans="1:34" ht="15.75">
      <c r="A14" s="206">
        <v>4</v>
      </c>
      <c r="B14" s="206">
        <v>138</v>
      </c>
      <c r="C14" s="206" t="str">
        <f t="shared" si="0"/>
        <v>m138</v>
      </c>
      <c r="D14" s="204" t="s">
        <v>583</v>
      </c>
      <c r="E14" s="205" t="s">
        <v>582</v>
      </c>
      <c r="F14" s="204" t="s">
        <v>581</v>
      </c>
      <c r="G14" s="202">
        <v>20</v>
      </c>
      <c r="H14" s="202">
        <v>20</v>
      </c>
      <c r="I14" s="203">
        <v>13.33</v>
      </c>
      <c r="J14" s="202">
        <v>13.33</v>
      </c>
      <c r="K14" s="202" t="s">
        <v>140</v>
      </c>
      <c r="L14" s="202">
        <v>13.06</v>
      </c>
      <c r="M14" s="201" t="str">
        <f t="shared" si="1"/>
        <v>rut m7</v>
      </c>
      <c r="N14" s="200" t="e">
        <f>#N/A</f>
        <v>#N/A</v>
      </c>
      <c r="O14" s="199" t="s">
        <v>90</v>
      </c>
      <c r="P14" s="199">
        <v>7</v>
      </c>
      <c r="Q14" s="194" t="s">
        <v>926</v>
      </c>
      <c r="S14" s="195" t="s">
        <v>580</v>
      </c>
      <c r="T14" s="196">
        <v>32147</v>
      </c>
      <c r="U14" s="195" t="s">
        <v>157</v>
      </c>
      <c r="V14" s="195" t="s">
        <v>85</v>
      </c>
      <c r="W14" s="195" t="s">
        <v>156</v>
      </c>
      <c r="X14" s="86">
        <v>13.04</v>
      </c>
      <c r="Y14" s="81"/>
      <c r="Z14" s="198">
        <v>12.95</v>
      </c>
      <c r="AA14" s="198">
        <v>13.04</v>
      </c>
      <c r="AB14" s="198" t="s">
        <v>140</v>
      </c>
      <c r="AC14" s="198">
        <v>0</v>
      </c>
      <c r="AD14" s="198">
        <v>0</v>
      </c>
      <c r="AE14" s="198">
        <v>0</v>
      </c>
      <c r="AF14" s="194" t="s">
        <v>90</v>
      </c>
      <c r="AG14" s="194" t="s">
        <v>579</v>
      </c>
      <c r="AH14" s="339" t="s">
        <v>578</v>
      </c>
    </row>
    <row r="15" spans="19:23" ht="6.75" customHeight="1">
      <c r="S15" s="195">
        <f>IF(ISBLANK(Q15),"",VLOOKUP(#REF!,id,2,FALSE))</f>
      </c>
      <c r="T15" s="196" t="str">
        <f>IF(ISBLANK(Q15)," ",VLOOKUP(#REF!,id,3,FALSE))</f>
        <v> </v>
      </c>
      <c r="U15" s="197" t="str">
        <f>IF(ISBLANK(Q15)," ",VLOOKUP(#REF!,id,4,FALSE))</f>
        <v> </v>
      </c>
      <c r="V15" s="195" t="str">
        <f>IF(ISBLANK(Q15)," ",VLOOKUP(#REF!,id,5,FALSE))</f>
        <v> </v>
      </c>
      <c r="W15" s="195" t="str">
        <f>IF(ISBLANK(Q15)," ",VLOOKUP(#REF!,id,6,FALSE))</f>
        <v> </v>
      </c>
    </row>
    <row r="16" spans="1:32" ht="15.75">
      <c r="A16" s="191"/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Q16" s="191"/>
      <c r="R16" s="191"/>
      <c r="S16" s="195">
        <f>IF(ISBLANK(Q16),"",VLOOKUP(#REF!,id,2,FALSE))</f>
      </c>
      <c r="T16" s="196" t="str">
        <f>IF(ISBLANK(Q16)," ",VLOOKUP(#REF!,id,3,FALSE))</f>
        <v> </v>
      </c>
      <c r="U16" s="197" t="str">
        <f>IF(ISBLANK(Q16)," ",VLOOKUP(#REF!,id,4,FALSE))</f>
        <v> </v>
      </c>
      <c r="V16" s="195" t="str">
        <f>IF(ISBLANK(Q16)," ",VLOOKUP(#REF!,id,5,FALSE))</f>
        <v> </v>
      </c>
      <c r="W16" s="195" t="str">
        <f>IF(ISBLANK(Q16)," ",VLOOKUP(#REF!,id,6,FALSE))</f>
        <v> </v>
      </c>
      <c r="X16" s="197" t="s">
        <v>761</v>
      </c>
      <c r="Y16" s="259" t="s">
        <v>760</v>
      </c>
      <c r="AF16" s="259"/>
    </row>
    <row r="17" spans="1:25" ht="15.75">
      <c r="A17" s="191"/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Q17" s="191"/>
      <c r="R17" s="191"/>
      <c r="S17" s="195">
        <f>IF(ISBLANK(Q17),"",VLOOKUP(#REF!,id,2,FALSE))</f>
      </c>
      <c r="T17" s="196" t="str">
        <f>IF(ISBLANK(Q17)," ",VLOOKUP(#REF!,id,3,FALSE))</f>
        <v> </v>
      </c>
      <c r="U17" s="197" t="str">
        <f>IF(ISBLANK(Q17)," ",VLOOKUP(#REF!,id,4,FALSE))</f>
        <v> </v>
      </c>
      <c r="V17" s="195" t="str">
        <f>IF(ISBLANK(Q17)," ",VLOOKUP(#REF!,id,5,FALSE))</f>
        <v> </v>
      </c>
      <c r="W17" s="195" t="str">
        <f>IF(ISBLANK(Q17)," ",VLOOKUP(#REF!,id,6,FALSE))</f>
        <v> </v>
      </c>
      <c r="X17" s="191"/>
      <c r="Y17" s="191"/>
    </row>
    <row r="18" spans="1:25" ht="15.75">
      <c r="A18" s="191"/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Q18" s="191"/>
      <c r="R18" s="191"/>
      <c r="S18" s="195">
        <f>IF(ISBLANK(Q18),"",VLOOKUP(#REF!,id,2,FALSE))</f>
      </c>
      <c r="T18" s="196" t="str">
        <f>IF(ISBLANK(Q18)," ",VLOOKUP(#REF!,id,3,FALSE))</f>
        <v> </v>
      </c>
      <c r="U18" s="197" t="str">
        <f>IF(ISBLANK(Q18)," ",VLOOKUP(#REF!,id,4,FALSE))</f>
        <v> </v>
      </c>
      <c r="V18" s="195" t="str">
        <f>IF(ISBLANK(Q18)," ",VLOOKUP(#REF!,id,5,FALSE))</f>
        <v> </v>
      </c>
      <c r="W18" s="195" t="str">
        <f>IF(ISBLANK(Q18)," ",VLOOKUP(#REF!,id,6,FALSE))</f>
        <v> </v>
      </c>
      <c r="X18" s="191"/>
      <c r="Y18" s="191"/>
    </row>
    <row r="19" spans="1:25" ht="15.75">
      <c r="A19" s="191"/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Q19" s="191"/>
      <c r="R19" s="191"/>
      <c r="S19" s="195">
        <f>IF(ISBLANK(Q19),"",VLOOKUP(#REF!,id,2,FALSE))</f>
      </c>
      <c r="T19" s="196" t="str">
        <f>IF(ISBLANK(Q19)," ",VLOOKUP(#REF!,id,3,FALSE))</f>
        <v> </v>
      </c>
      <c r="U19" s="197" t="str">
        <f>IF(ISBLANK(Q19)," ",VLOOKUP(#REF!,id,4,FALSE))</f>
        <v> </v>
      </c>
      <c r="V19" s="195" t="str">
        <f>IF(ISBLANK(Q19)," ",VLOOKUP(#REF!,id,5,FALSE))</f>
        <v> </v>
      </c>
      <c r="W19" s="195" t="str">
        <f>IF(ISBLANK(Q19)," ",VLOOKUP(#REF!,id,6,FALSE))</f>
        <v> </v>
      </c>
      <c r="X19" s="191"/>
      <c r="Y19" s="191"/>
    </row>
    <row r="20" spans="1:25" ht="15.75">
      <c r="A20" s="191"/>
      <c r="B20" s="191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Q20" s="191"/>
      <c r="R20" s="191"/>
      <c r="S20" s="195">
        <f>IF(ISBLANK(Q20),"",VLOOKUP(#REF!,id,2,FALSE))</f>
      </c>
      <c r="T20" s="196" t="str">
        <f>IF(ISBLANK(Q20)," ",VLOOKUP(#REF!,id,3,FALSE))</f>
        <v> </v>
      </c>
      <c r="U20" s="197" t="str">
        <f>IF(ISBLANK(Q20)," ",VLOOKUP(#REF!,id,4,FALSE))</f>
        <v> </v>
      </c>
      <c r="V20" s="195" t="str">
        <f>IF(ISBLANK(Q20)," ",VLOOKUP(#REF!,id,5,FALSE))</f>
        <v> </v>
      </c>
      <c r="W20" s="195" t="str">
        <f>IF(ISBLANK(Q20)," ",VLOOKUP(#REF!,id,6,FALSE))</f>
        <v> </v>
      </c>
      <c r="X20" s="191"/>
      <c r="Y20" s="191"/>
    </row>
    <row r="21" spans="1:25" ht="15.75">
      <c r="A21" s="191"/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Q21" s="191"/>
      <c r="R21" s="191"/>
      <c r="S21" s="195">
        <f>IF(ISBLANK(Q21),"",VLOOKUP(#REF!,id,2,FALSE))</f>
      </c>
      <c r="T21" s="196" t="str">
        <f>IF(ISBLANK(Q21)," ",VLOOKUP(#REF!,id,3,FALSE))</f>
        <v> </v>
      </c>
      <c r="U21" s="197" t="str">
        <f>IF(ISBLANK(Q21)," ",VLOOKUP(#REF!,id,4,FALSE))</f>
        <v> </v>
      </c>
      <c r="V21" s="195" t="str">
        <f>IF(ISBLANK(Q21)," ",VLOOKUP(#REF!,id,5,FALSE))</f>
        <v> </v>
      </c>
      <c r="W21" s="195" t="str">
        <f>IF(ISBLANK(Q21)," ",VLOOKUP(#REF!,id,6,FALSE))</f>
        <v> </v>
      </c>
      <c r="X21" s="191"/>
      <c r="Y21" s="191"/>
    </row>
    <row r="22" spans="1:25" ht="15.75">
      <c r="A22" s="191"/>
      <c r="B22" s="191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Q22" s="191"/>
      <c r="R22" s="191"/>
      <c r="S22" s="195">
        <f>IF(ISBLANK(Q22),"",VLOOKUP(#REF!,id,2,FALSE))</f>
      </c>
      <c r="T22" s="196" t="str">
        <f>IF(ISBLANK(Q22)," ",VLOOKUP(#REF!,id,3,FALSE))</f>
        <v> </v>
      </c>
      <c r="U22" s="197" t="str">
        <f>IF(ISBLANK(Q22)," ",VLOOKUP(#REF!,id,4,FALSE))</f>
        <v> </v>
      </c>
      <c r="V22" s="195" t="str">
        <f>IF(ISBLANK(Q22)," ",VLOOKUP(#REF!,id,5,FALSE))</f>
        <v> </v>
      </c>
      <c r="W22" s="195" t="str">
        <f>IF(ISBLANK(Q22)," ",VLOOKUP(#REF!,id,6,FALSE))</f>
        <v> </v>
      </c>
      <c r="X22" s="191"/>
      <c r="Y22" s="191"/>
    </row>
  </sheetData>
  <sheetProtection/>
  <mergeCells count="4">
    <mergeCell ref="A2:D2"/>
    <mergeCell ref="Q2:S2"/>
    <mergeCell ref="E5:F5"/>
    <mergeCell ref="Z5:AE5"/>
  </mergeCells>
  <printOptions/>
  <pageMargins left="0.75" right="0" top="0.823611111" bottom="0.573611111111111" header="0" footer="0"/>
  <pageSetup cellComments="asDisplayed" horizontalDpi="600" verticalDpi="600" orientation="landscape" r:id="rId1"/>
  <headerFooter alignWithMargins="0">
    <oddHeader>&amp;L&amp;C&amp;R</oddHeader>
    <oddFooter>&amp;L&amp;C&amp;R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A1" sqref="A1"/>
    </sheetView>
  </sheetViews>
  <sheetFormatPr defaultColWidth="9.140625" defaultRowHeight="12.75" outlineLevelCol="1"/>
  <cols>
    <col min="1" max="1" width="7.140625" style="194" customWidth="1"/>
    <col min="2" max="2" width="20.7109375" style="191" customWidth="1"/>
    <col min="3" max="3" width="10.140625" style="193" customWidth="1"/>
    <col min="4" max="4" width="17.7109375" style="191" customWidth="1"/>
    <col min="5" max="5" width="6.421875" style="191" customWidth="1"/>
    <col min="6" max="6" width="14.00390625" style="191" customWidth="1"/>
    <col min="7" max="7" width="8.8515625" style="192" customWidth="1"/>
    <col min="8" max="8" width="1.8515625" style="192" customWidth="1"/>
    <col min="9" max="14" width="7.28125" style="191" customWidth="1" outlineLevel="1"/>
    <col min="15" max="15" width="5.421875" style="191" customWidth="1"/>
    <col min="16" max="16" width="6.00390625" style="191" customWidth="1"/>
    <col min="17" max="17" width="25.00390625" style="337" customWidth="1"/>
    <col min="18" max="16384" width="9.140625" style="226" customWidth="1"/>
  </cols>
  <sheetData>
    <row r="1" spans="1:8" ht="18.75">
      <c r="A1" s="220" t="s">
        <v>57</v>
      </c>
      <c r="B1" s="194"/>
      <c r="C1" s="191"/>
      <c r="D1" s="194"/>
      <c r="E1" s="195"/>
      <c r="F1" s="195"/>
      <c r="G1" s="195"/>
      <c r="H1" s="195"/>
    </row>
    <row r="2" spans="1:6" ht="15.75">
      <c r="A2" s="474">
        <v>40228</v>
      </c>
      <c r="B2" s="474"/>
      <c r="C2" s="191" t="s">
        <v>58</v>
      </c>
      <c r="E2" s="222"/>
      <c r="F2" s="222"/>
    </row>
    <row r="3" spans="1:6" ht="15.75">
      <c r="A3" s="223"/>
      <c r="B3" s="223"/>
      <c r="C3" s="191"/>
      <c r="E3" s="222"/>
      <c r="F3" s="222"/>
    </row>
    <row r="4" spans="2:8" ht="18.75">
      <c r="B4" s="220" t="s">
        <v>697</v>
      </c>
      <c r="D4" s="226"/>
      <c r="F4" s="197" t="s">
        <v>60</v>
      </c>
      <c r="G4" s="198">
        <v>20.69</v>
      </c>
      <c r="H4" s="198"/>
    </row>
    <row r="5" spans="2:14" ht="15.75">
      <c r="B5" s="226"/>
      <c r="D5" s="226"/>
      <c r="F5" s="197" t="s">
        <v>62</v>
      </c>
      <c r="G5" s="198">
        <v>18.27</v>
      </c>
      <c r="H5" s="198"/>
      <c r="I5" s="486" t="s">
        <v>181</v>
      </c>
      <c r="J5" s="487"/>
      <c r="K5" s="487"/>
      <c r="L5" s="487"/>
      <c r="M5" s="487"/>
      <c r="N5" s="488"/>
    </row>
    <row r="6" spans="4:15" ht="15.75">
      <c r="D6" s="226"/>
      <c r="F6" s="197" t="s">
        <v>185</v>
      </c>
      <c r="G6" s="198">
        <v>17.9</v>
      </c>
      <c r="H6" s="198"/>
      <c r="I6" s="191" t="s">
        <v>698</v>
      </c>
      <c r="O6" s="195" t="s">
        <v>847</v>
      </c>
    </row>
    <row r="7" spans="1:17" ht="16.5" thickBot="1">
      <c r="A7" s="341" t="s">
        <v>30</v>
      </c>
      <c r="B7" s="342" t="s">
        <v>64</v>
      </c>
      <c r="C7" s="343" t="s">
        <v>65</v>
      </c>
      <c r="D7" s="344" t="s">
        <v>25</v>
      </c>
      <c r="E7" s="342" t="s">
        <v>66</v>
      </c>
      <c r="F7" s="342" t="s">
        <v>67</v>
      </c>
      <c r="G7" s="347" t="s">
        <v>179</v>
      </c>
      <c r="H7" s="347"/>
      <c r="I7" s="345" t="s">
        <v>178</v>
      </c>
      <c r="J7" s="345" t="s">
        <v>177</v>
      </c>
      <c r="K7" s="345" t="s">
        <v>176</v>
      </c>
      <c r="L7" s="345" t="s">
        <v>175</v>
      </c>
      <c r="M7" s="345" t="s">
        <v>174</v>
      </c>
      <c r="N7" s="345" t="s">
        <v>173</v>
      </c>
      <c r="O7" s="341" t="s">
        <v>69</v>
      </c>
      <c r="P7" s="341" t="s">
        <v>70</v>
      </c>
      <c r="Q7" s="346" t="s">
        <v>71</v>
      </c>
    </row>
    <row r="8" spans="1:17" ht="16.5" thickTop="1">
      <c r="A8" s="194">
        <v>1</v>
      </c>
      <c r="B8" s="195" t="s">
        <v>696</v>
      </c>
      <c r="C8" s="196">
        <v>32845</v>
      </c>
      <c r="D8" s="195" t="s">
        <v>98</v>
      </c>
      <c r="E8" s="195" t="s">
        <v>563</v>
      </c>
      <c r="F8" s="195" t="s">
        <v>241</v>
      </c>
      <c r="G8" s="85">
        <v>18</v>
      </c>
      <c r="H8" s="336" t="s">
        <v>761</v>
      </c>
      <c r="I8" s="198">
        <v>16.64</v>
      </c>
      <c r="J8" s="198" t="s">
        <v>140</v>
      </c>
      <c r="K8" s="198" t="s">
        <v>140</v>
      </c>
      <c r="L8" s="198">
        <v>17.22</v>
      </c>
      <c r="M8" s="198">
        <v>18</v>
      </c>
      <c r="N8" s="198" t="s">
        <v>140</v>
      </c>
      <c r="O8" s="194" t="s">
        <v>66</v>
      </c>
      <c r="P8" s="194">
        <v>1000</v>
      </c>
      <c r="Q8" s="339" t="s">
        <v>695</v>
      </c>
    </row>
    <row r="9" spans="1:17" ht="15.75">
      <c r="A9" s="194">
        <v>2</v>
      </c>
      <c r="B9" s="195" t="s">
        <v>694</v>
      </c>
      <c r="C9" s="196">
        <v>32028</v>
      </c>
      <c r="D9" s="195" t="s">
        <v>98</v>
      </c>
      <c r="E9" s="195" t="s">
        <v>563</v>
      </c>
      <c r="F9" s="195" t="s">
        <v>241</v>
      </c>
      <c r="G9" s="85">
        <v>17.28</v>
      </c>
      <c r="H9" s="85"/>
      <c r="I9" s="198" t="s">
        <v>140</v>
      </c>
      <c r="J9" s="198" t="s">
        <v>140</v>
      </c>
      <c r="K9" s="198">
        <v>1</v>
      </c>
      <c r="L9" s="198">
        <v>17.28</v>
      </c>
      <c r="M9" s="198" t="s">
        <v>140</v>
      </c>
      <c r="N9" s="198" t="s">
        <v>140</v>
      </c>
      <c r="O9" s="194" t="s">
        <v>80</v>
      </c>
      <c r="P9" s="194">
        <v>956</v>
      </c>
      <c r="Q9" s="339" t="s">
        <v>693</v>
      </c>
    </row>
    <row r="10" spans="1:17" ht="15.75">
      <c r="A10" s="194">
        <v>3</v>
      </c>
      <c r="B10" s="195" t="s">
        <v>692</v>
      </c>
      <c r="C10" s="196">
        <v>32909</v>
      </c>
      <c r="D10" s="195" t="s">
        <v>123</v>
      </c>
      <c r="E10" s="195" t="s">
        <v>166</v>
      </c>
      <c r="F10" s="195" t="s">
        <v>99</v>
      </c>
      <c r="G10" s="85">
        <v>15.8</v>
      </c>
      <c r="H10" s="85"/>
      <c r="I10" s="198">
        <v>14.55</v>
      </c>
      <c r="J10" s="198">
        <v>15.58</v>
      </c>
      <c r="K10" s="198" t="s">
        <v>140</v>
      </c>
      <c r="L10" s="198">
        <v>15.5</v>
      </c>
      <c r="M10" s="198" t="s">
        <v>140</v>
      </c>
      <c r="N10" s="198">
        <v>15.8</v>
      </c>
      <c r="O10" s="194" t="s">
        <v>80</v>
      </c>
      <c r="P10" s="194">
        <v>868</v>
      </c>
      <c r="Q10" s="339" t="s">
        <v>691</v>
      </c>
    </row>
    <row r="11" spans="1:17" ht="15.75">
      <c r="A11" s="194">
        <v>4</v>
      </c>
      <c r="B11" s="195" t="s">
        <v>690</v>
      </c>
      <c r="C11" s="196">
        <v>32113</v>
      </c>
      <c r="D11" s="195" t="s">
        <v>387</v>
      </c>
      <c r="E11" s="195" t="s">
        <v>268</v>
      </c>
      <c r="F11" s="195" t="s">
        <v>99</v>
      </c>
      <c r="G11" s="85">
        <v>14.59</v>
      </c>
      <c r="H11" s="85"/>
      <c r="I11" s="198">
        <v>14.04</v>
      </c>
      <c r="J11" s="198">
        <v>14.45</v>
      </c>
      <c r="K11" s="198">
        <v>14.59</v>
      </c>
      <c r="L11" s="198">
        <v>14.21</v>
      </c>
      <c r="M11" s="198" t="s">
        <v>140</v>
      </c>
      <c r="N11" s="198" t="s">
        <v>140</v>
      </c>
      <c r="O11" s="194" t="s">
        <v>90</v>
      </c>
      <c r="P11" s="194">
        <v>795</v>
      </c>
      <c r="Q11" s="339" t="s">
        <v>689</v>
      </c>
    </row>
    <row r="12" spans="1:17" ht="15.75">
      <c r="A12" s="194">
        <v>5</v>
      </c>
      <c r="B12" s="195" t="s">
        <v>688</v>
      </c>
      <c r="C12" s="196">
        <v>31090</v>
      </c>
      <c r="D12" s="195" t="s">
        <v>157</v>
      </c>
      <c r="E12" s="195" t="s">
        <v>85</v>
      </c>
      <c r="F12" s="195" t="s">
        <v>156</v>
      </c>
      <c r="G12" s="85">
        <v>14.16</v>
      </c>
      <c r="H12" s="85"/>
      <c r="I12" s="198">
        <v>14.16</v>
      </c>
      <c r="J12" s="198" t="s">
        <v>140</v>
      </c>
      <c r="K12" s="198" t="s">
        <v>140</v>
      </c>
      <c r="L12" s="198" t="s">
        <v>140</v>
      </c>
      <c r="M12" s="198" t="s">
        <v>140</v>
      </c>
      <c r="N12" s="198" t="s">
        <v>140</v>
      </c>
      <c r="O12" s="194" t="s">
        <v>90</v>
      </c>
      <c r="P12" s="194">
        <v>769</v>
      </c>
      <c r="Q12" s="339" t="s">
        <v>578</v>
      </c>
    </row>
    <row r="13" ht="12.75" customHeight="1"/>
    <row r="14" spans="8:15" ht="15.75">
      <c r="H14" s="195" t="s">
        <v>761</v>
      </c>
      <c r="I14" s="226"/>
      <c r="O14" s="259" t="s">
        <v>760</v>
      </c>
    </row>
  </sheetData>
  <sheetProtection/>
  <mergeCells count="2">
    <mergeCell ref="A2:B2"/>
    <mergeCell ref="I5:N5"/>
  </mergeCells>
  <printOptions/>
  <pageMargins left="0.7" right="0" top="1.25" bottom="0.75" header="0.3" footer="0.3"/>
  <pageSetup horizontalDpi="600" verticalDpi="60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14"/>
  <sheetViews>
    <sheetView zoomScaleSheetLayoutView="1" zoomScalePageLayoutView="0" workbookViewId="0" topLeftCell="A1">
      <selection activeCell="A1" sqref="A1"/>
    </sheetView>
  </sheetViews>
  <sheetFormatPr defaultColWidth="11.421875" defaultRowHeight="12.75" outlineLevelCol="1"/>
  <cols>
    <col min="1" max="1" width="6.28125" style="81" customWidth="1"/>
    <col min="2" max="2" width="5.8515625" style="81" customWidth="1"/>
    <col min="3" max="3" width="21.57421875" style="80" customWidth="1"/>
    <col min="4" max="4" width="11.28125" style="81" customWidth="1"/>
    <col min="5" max="5" width="23.57421875" style="80" customWidth="1"/>
    <col min="6" max="6" width="7.421875" style="80" customWidth="1"/>
    <col min="7" max="7" width="15.140625" style="80" customWidth="1"/>
    <col min="8" max="8" width="8.00390625" style="82" customWidth="1"/>
    <col min="9" max="9" width="1.421875" style="82" customWidth="1"/>
    <col min="10" max="15" width="6.7109375" style="80" customWidth="1" outlineLevel="1"/>
    <col min="16" max="16" width="6.00390625" style="80" customWidth="1"/>
    <col min="17" max="17" width="25.00390625" style="125" customWidth="1"/>
    <col min="18" max="16384" width="11.421875" style="80" customWidth="1"/>
  </cols>
  <sheetData>
    <row r="1" spans="1:9" ht="18.75" customHeight="1">
      <c r="A1" s="96" t="s">
        <v>57</v>
      </c>
      <c r="C1" s="81"/>
      <c r="D1" s="83"/>
      <c r="E1" s="83"/>
      <c r="F1" s="81"/>
      <c r="G1" s="81"/>
      <c r="H1" s="81"/>
      <c r="I1" s="81"/>
    </row>
    <row r="2" spans="1:9" ht="16.5" customHeight="1">
      <c r="A2" s="473">
        <v>40229</v>
      </c>
      <c r="B2" s="473"/>
      <c r="C2" s="81"/>
      <c r="D2" s="98" t="s">
        <v>58</v>
      </c>
      <c r="E2" s="98"/>
      <c r="F2" s="81"/>
      <c r="G2" s="81"/>
      <c r="H2" s="81"/>
      <c r="I2" s="81"/>
    </row>
    <row r="3" spans="2:16" ht="15">
      <c r="B3" s="97"/>
      <c r="D3" s="80"/>
      <c r="P3" s="81"/>
    </row>
    <row r="4" spans="2:9" ht="18.75" customHeight="1">
      <c r="B4" s="107" t="s">
        <v>201</v>
      </c>
      <c r="C4" s="107"/>
      <c r="D4" s="107"/>
      <c r="E4" s="470" t="s">
        <v>185</v>
      </c>
      <c r="F4" s="470"/>
      <c r="G4" s="470"/>
      <c r="H4" s="81">
        <v>17.27</v>
      </c>
      <c r="I4" s="83" t="s">
        <v>928</v>
      </c>
    </row>
    <row r="5" spans="2:15" ht="15.75" customHeight="1">
      <c r="B5" s="87"/>
      <c r="C5" s="95">
        <v>0.49999999999999933</v>
      </c>
      <c r="D5" s="80"/>
      <c r="E5" s="470" t="s">
        <v>62</v>
      </c>
      <c r="F5" s="470"/>
      <c r="G5" s="470"/>
      <c r="H5" s="85">
        <v>18.76</v>
      </c>
      <c r="I5" s="85"/>
      <c r="J5" s="483" t="s">
        <v>181</v>
      </c>
      <c r="K5" s="484"/>
      <c r="L5" s="484"/>
      <c r="M5" s="484"/>
      <c r="N5" s="484"/>
      <c r="O5" s="485"/>
    </row>
    <row r="6" spans="1:17" ht="15.75" customHeight="1" thickBot="1">
      <c r="A6" s="101" t="s">
        <v>30</v>
      </c>
      <c r="B6" s="101" t="s">
        <v>200</v>
      </c>
      <c r="C6" s="100" t="s">
        <v>64</v>
      </c>
      <c r="D6" s="105" t="s">
        <v>65</v>
      </c>
      <c r="E6" s="93" t="s">
        <v>25</v>
      </c>
      <c r="F6" s="92" t="s">
        <v>66</v>
      </c>
      <c r="G6" s="348" t="s">
        <v>67</v>
      </c>
      <c r="H6" s="359" t="s">
        <v>179</v>
      </c>
      <c r="I6" s="360"/>
      <c r="J6" s="316" t="s">
        <v>178</v>
      </c>
      <c r="K6" s="91" t="s">
        <v>177</v>
      </c>
      <c r="L6" s="91" t="s">
        <v>176</v>
      </c>
      <c r="M6" s="91" t="s">
        <v>175</v>
      </c>
      <c r="N6" s="91" t="s">
        <v>174</v>
      </c>
      <c r="O6" s="91" t="s">
        <v>173</v>
      </c>
      <c r="P6" s="91" t="s">
        <v>69</v>
      </c>
      <c r="Q6" s="349" t="s">
        <v>71</v>
      </c>
    </row>
    <row r="7" spans="1:17" ht="15.75" customHeight="1" thickTop="1">
      <c r="A7" s="81">
        <v>1</v>
      </c>
      <c r="B7" s="81">
        <v>118</v>
      </c>
      <c r="C7" s="83" t="s">
        <v>199</v>
      </c>
      <c r="D7" s="88">
        <v>33562</v>
      </c>
      <c r="E7" s="83" t="s">
        <v>198</v>
      </c>
      <c r="F7" s="83" t="s">
        <v>85</v>
      </c>
      <c r="G7" s="83" t="s">
        <v>156</v>
      </c>
      <c r="H7" s="85">
        <v>17.69</v>
      </c>
      <c r="I7" s="85" t="s">
        <v>761</v>
      </c>
      <c r="J7" s="85">
        <v>16.83</v>
      </c>
      <c r="K7" s="85">
        <v>17.4</v>
      </c>
      <c r="L7" s="85" t="s">
        <v>140</v>
      </c>
      <c r="M7" s="85" t="s">
        <v>140</v>
      </c>
      <c r="N7" s="85">
        <v>17.69</v>
      </c>
      <c r="O7" s="85">
        <v>17.22</v>
      </c>
      <c r="P7" s="85" t="s">
        <v>80</v>
      </c>
      <c r="Q7" s="125" t="s">
        <v>197</v>
      </c>
    </row>
    <row r="8" spans="1:17" ht="15">
      <c r="A8" s="81">
        <v>2</v>
      </c>
      <c r="B8" s="81">
        <v>207</v>
      </c>
      <c r="C8" s="83" t="s">
        <v>196</v>
      </c>
      <c r="D8" s="88">
        <v>33265</v>
      </c>
      <c r="E8" s="83" t="s">
        <v>98</v>
      </c>
      <c r="F8" s="83" t="s">
        <v>79</v>
      </c>
      <c r="G8" s="83" t="s">
        <v>99</v>
      </c>
      <c r="H8" s="85">
        <v>16.27</v>
      </c>
      <c r="I8" s="85"/>
      <c r="J8" s="85">
        <v>15.18</v>
      </c>
      <c r="K8" s="85">
        <v>16.27</v>
      </c>
      <c r="L8" s="85" t="s">
        <v>140</v>
      </c>
      <c r="M8" s="85" t="s">
        <v>140</v>
      </c>
      <c r="N8" s="85" t="s">
        <v>140</v>
      </c>
      <c r="O8" s="85" t="s">
        <v>140</v>
      </c>
      <c r="P8" s="85" t="s">
        <v>90</v>
      </c>
      <c r="Q8" s="125" t="s">
        <v>192</v>
      </c>
    </row>
    <row r="9" spans="1:17" ht="15">
      <c r="A9" s="81">
        <v>3</v>
      </c>
      <c r="B9" s="81">
        <v>114</v>
      </c>
      <c r="C9" s="83" t="s">
        <v>195</v>
      </c>
      <c r="D9" s="88">
        <v>33829</v>
      </c>
      <c r="E9" s="83" t="s">
        <v>157</v>
      </c>
      <c r="F9" s="83" t="s">
        <v>85</v>
      </c>
      <c r="G9" s="83" t="s">
        <v>99</v>
      </c>
      <c r="H9" s="85">
        <v>15.42</v>
      </c>
      <c r="I9" s="85"/>
      <c r="J9" s="85" t="s">
        <v>140</v>
      </c>
      <c r="K9" s="85">
        <v>15.06</v>
      </c>
      <c r="L9" s="85">
        <v>15.42</v>
      </c>
      <c r="M9" s="85" t="s">
        <v>140</v>
      </c>
      <c r="N9" s="85" t="s">
        <v>140</v>
      </c>
      <c r="O9" s="85" t="s">
        <v>140</v>
      </c>
      <c r="P9" s="85" t="s">
        <v>90</v>
      </c>
      <c r="Q9" s="125" t="s">
        <v>194</v>
      </c>
    </row>
    <row r="10" spans="1:17" ht="15">
      <c r="A10" s="81">
        <v>4</v>
      </c>
      <c r="B10" s="81">
        <v>200</v>
      </c>
      <c r="C10" s="83" t="s">
        <v>193</v>
      </c>
      <c r="D10" s="88">
        <v>33937</v>
      </c>
      <c r="E10" s="83" t="s">
        <v>98</v>
      </c>
      <c r="F10" s="83" t="s">
        <v>79</v>
      </c>
      <c r="G10" s="83" t="s">
        <v>99</v>
      </c>
      <c r="H10" s="85">
        <v>15.08</v>
      </c>
      <c r="I10" s="85"/>
      <c r="J10" s="85" t="s">
        <v>140</v>
      </c>
      <c r="K10" s="85" t="s">
        <v>140</v>
      </c>
      <c r="L10" s="85">
        <v>15.08</v>
      </c>
      <c r="M10" s="85" t="s">
        <v>140</v>
      </c>
      <c r="N10" s="85">
        <v>14.24</v>
      </c>
      <c r="O10" s="85">
        <v>14.96</v>
      </c>
      <c r="P10" s="85" t="s">
        <v>113</v>
      </c>
      <c r="Q10" s="125" t="s">
        <v>192</v>
      </c>
    </row>
    <row r="11" spans="1:17" ht="15">
      <c r="A11" s="81">
        <v>5</v>
      </c>
      <c r="B11" s="81">
        <v>198</v>
      </c>
      <c r="C11" s="83" t="s">
        <v>191</v>
      </c>
      <c r="D11" s="88">
        <v>33330</v>
      </c>
      <c r="E11" s="83" t="s">
        <v>98</v>
      </c>
      <c r="F11" s="83" t="s">
        <v>79</v>
      </c>
      <c r="G11" s="83" t="s">
        <v>187</v>
      </c>
      <c r="H11" s="85">
        <v>14.53</v>
      </c>
      <c r="I11" s="85"/>
      <c r="J11" s="85">
        <v>13.88</v>
      </c>
      <c r="K11" s="85">
        <v>14.53</v>
      </c>
      <c r="L11" s="85" t="s">
        <v>140</v>
      </c>
      <c r="M11" s="85" t="s">
        <v>140</v>
      </c>
      <c r="N11" s="85" t="s">
        <v>140</v>
      </c>
      <c r="O11" s="85" t="s">
        <v>140</v>
      </c>
      <c r="P11" s="85" t="s">
        <v>113</v>
      </c>
      <c r="Q11" s="125" t="s">
        <v>186</v>
      </c>
    </row>
    <row r="12" spans="1:17" ht="15">
      <c r="A12" s="81">
        <v>6</v>
      </c>
      <c r="B12" s="81">
        <v>244</v>
      </c>
      <c r="C12" s="83" t="s">
        <v>190</v>
      </c>
      <c r="D12" s="88">
        <v>33658</v>
      </c>
      <c r="E12" s="83" t="s">
        <v>141</v>
      </c>
      <c r="F12" s="83" t="s">
        <v>153</v>
      </c>
      <c r="G12" s="83" t="s">
        <v>152</v>
      </c>
      <c r="H12" s="85">
        <v>14.21</v>
      </c>
      <c r="I12" s="85"/>
      <c r="J12" s="85">
        <v>14.21</v>
      </c>
      <c r="K12" s="85">
        <v>13.32</v>
      </c>
      <c r="L12" s="85">
        <v>14.04</v>
      </c>
      <c r="M12" s="85" t="s">
        <v>140</v>
      </c>
      <c r="N12" s="85" t="s">
        <v>140</v>
      </c>
      <c r="O12" s="85">
        <v>12.95</v>
      </c>
      <c r="P12" s="85" t="s">
        <v>113</v>
      </c>
      <c r="Q12" s="125" t="s">
        <v>189</v>
      </c>
    </row>
    <row r="13" spans="1:17" ht="15">
      <c r="A13" s="81">
        <v>7</v>
      </c>
      <c r="B13" s="81">
        <v>197</v>
      </c>
      <c r="C13" s="83" t="s">
        <v>188</v>
      </c>
      <c r="D13" s="88">
        <v>33688</v>
      </c>
      <c r="E13" s="83" t="s">
        <v>98</v>
      </c>
      <c r="F13" s="83" t="s">
        <v>79</v>
      </c>
      <c r="G13" s="83" t="s">
        <v>187</v>
      </c>
      <c r="H13" s="85">
        <v>13.95</v>
      </c>
      <c r="I13" s="85"/>
      <c r="J13" s="85" t="s">
        <v>140</v>
      </c>
      <c r="K13" s="85">
        <v>13.05</v>
      </c>
      <c r="L13" s="85">
        <v>13.89</v>
      </c>
      <c r="M13" s="85" t="s">
        <v>140</v>
      </c>
      <c r="N13" s="85">
        <v>13.95</v>
      </c>
      <c r="O13" s="85" t="s">
        <v>140</v>
      </c>
      <c r="P13" s="85" t="s">
        <v>113</v>
      </c>
      <c r="Q13" s="125" t="s">
        <v>186</v>
      </c>
    </row>
    <row r="14" spans="3:16" ht="15">
      <c r="C14" s="83"/>
      <c r="D14" s="88"/>
      <c r="E14" s="83"/>
      <c r="F14" s="83"/>
      <c r="G14" s="83"/>
      <c r="H14" s="84" t="s">
        <v>761</v>
      </c>
      <c r="I14" s="336" t="s">
        <v>760</v>
      </c>
      <c r="J14" s="85"/>
      <c r="K14" s="85"/>
      <c r="L14" s="85"/>
      <c r="P14" s="81"/>
    </row>
  </sheetData>
  <sheetProtection/>
  <mergeCells count="4">
    <mergeCell ref="A2:B2"/>
    <mergeCell ref="E4:G4"/>
    <mergeCell ref="E5:G5"/>
    <mergeCell ref="J5:O5"/>
  </mergeCells>
  <printOptions/>
  <pageMargins left="0.75" right="0" top="1.073611111" bottom="0.573611111111111" header="0" footer="0"/>
  <pageSetup cellComments="asDisplayed" horizontalDpi="600" verticalDpi="600" orientation="landscape" r:id="rId1"/>
  <headerFooter alignWithMargins="0">
    <oddHeader>&amp;L&amp;C&amp;R</oddHeader>
    <oddFooter>&amp;L&amp;C&amp;R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J56"/>
  <sheetViews>
    <sheetView zoomScaleSheetLayoutView="1" zoomScalePageLayoutView="0" workbookViewId="0" topLeftCell="A1">
      <selection activeCell="A42" sqref="A42:J42"/>
    </sheetView>
  </sheetViews>
  <sheetFormatPr defaultColWidth="9.140625" defaultRowHeight="12.75"/>
  <cols>
    <col min="1" max="2" width="5.00390625" style="390" customWidth="1"/>
    <col min="3" max="3" width="14.57421875" style="385" customWidth="1"/>
    <col min="4" max="4" width="10.421875" style="385" customWidth="1"/>
    <col min="5" max="5" width="13.57421875" style="385" customWidth="1"/>
    <col min="6" max="6" width="11.8515625" style="385" customWidth="1"/>
    <col min="7" max="7" width="20.421875" style="385" customWidth="1"/>
    <col min="8" max="8" width="6.57421875" style="390" customWidth="1"/>
    <col min="9" max="9" width="7.00390625" style="390" customWidth="1"/>
    <col min="10" max="10" width="9.140625" style="390" customWidth="1"/>
    <col min="11" max="16384" width="9.140625" style="365" customWidth="1"/>
  </cols>
  <sheetData>
    <row r="1" spans="1:10" ht="18.75">
      <c r="A1" s="361" t="s">
        <v>57</v>
      </c>
      <c r="B1" s="362"/>
      <c r="C1" s="363"/>
      <c r="D1" s="363"/>
      <c r="E1" s="363"/>
      <c r="F1" s="363"/>
      <c r="G1" s="363"/>
      <c r="H1" s="364"/>
      <c r="I1" s="363"/>
      <c r="J1" s="363"/>
    </row>
    <row r="2" spans="1:10" ht="18.75">
      <c r="A2" s="366" t="s">
        <v>860</v>
      </c>
      <c r="B2" s="362"/>
      <c r="C2" s="363"/>
      <c r="D2" s="363"/>
      <c r="E2" s="363"/>
      <c r="F2" s="363"/>
      <c r="G2" s="489">
        <v>40229</v>
      </c>
      <c r="H2" s="489"/>
      <c r="I2" s="363"/>
      <c r="J2" s="363"/>
    </row>
    <row r="3" spans="1:10" ht="9.75" customHeight="1">
      <c r="A3" s="367"/>
      <c r="B3" s="362"/>
      <c r="C3" s="363"/>
      <c r="D3" s="363"/>
      <c r="E3" s="363"/>
      <c r="F3" s="363"/>
      <c r="G3" s="368"/>
      <c r="H3" s="363"/>
      <c r="I3" s="363"/>
      <c r="J3" s="363"/>
    </row>
    <row r="4" spans="1:10" ht="18.75">
      <c r="A4" s="367"/>
      <c r="B4" s="362"/>
      <c r="C4" s="363" t="s">
        <v>861</v>
      </c>
      <c r="D4" s="363"/>
      <c r="E4" s="363"/>
      <c r="F4" s="363"/>
      <c r="G4" s="368"/>
      <c r="H4" s="363"/>
      <c r="I4" s="363"/>
      <c r="J4" s="363"/>
    </row>
    <row r="6" spans="1:10" ht="13.5" customHeight="1" thickBot="1">
      <c r="A6" s="369"/>
      <c r="B6" s="369"/>
      <c r="C6" s="370" t="s">
        <v>862</v>
      </c>
      <c r="D6" s="371" t="s">
        <v>863</v>
      </c>
      <c r="E6" s="371" t="s">
        <v>864</v>
      </c>
      <c r="F6" s="371" t="s">
        <v>865</v>
      </c>
      <c r="G6" s="371" t="s">
        <v>866</v>
      </c>
      <c r="H6" s="369"/>
      <c r="I6" s="372"/>
      <c r="J6" s="369"/>
    </row>
    <row r="7" spans="1:10" ht="14.25" customHeight="1" thickBot="1">
      <c r="A7" s="373" t="s">
        <v>30</v>
      </c>
      <c r="B7" s="374" t="s">
        <v>63</v>
      </c>
      <c r="C7" s="375" t="s">
        <v>64</v>
      </c>
      <c r="D7" s="376"/>
      <c r="E7" s="377" t="s">
        <v>868</v>
      </c>
      <c r="F7" s="378" t="s">
        <v>25</v>
      </c>
      <c r="G7" s="378" t="s">
        <v>71</v>
      </c>
      <c r="H7" s="376" t="s">
        <v>869</v>
      </c>
      <c r="I7" s="376" t="s">
        <v>870</v>
      </c>
      <c r="J7" s="379" t="s">
        <v>69</v>
      </c>
    </row>
    <row r="8" spans="1:10" ht="6" customHeight="1" thickBot="1">
      <c r="A8" s="380"/>
      <c r="B8" s="380"/>
      <c r="C8" s="381"/>
      <c r="D8" s="382"/>
      <c r="E8" s="382"/>
      <c r="F8" s="382"/>
      <c r="G8" s="382"/>
      <c r="H8" s="380"/>
      <c r="I8" s="380"/>
      <c r="J8" s="380"/>
    </row>
    <row r="9" spans="1:10" ht="15.75" thickTop="1">
      <c r="A9" s="383">
        <v>1</v>
      </c>
      <c r="B9" s="383">
        <v>1</v>
      </c>
      <c r="C9" s="384" t="s">
        <v>871</v>
      </c>
      <c r="E9" s="386">
        <v>33474</v>
      </c>
      <c r="F9" s="387" t="s">
        <v>218</v>
      </c>
      <c r="G9" s="388" t="s">
        <v>520</v>
      </c>
      <c r="H9" s="389">
        <v>3649</v>
      </c>
      <c r="I9" s="383">
        <v>906</v>
      </c>
      <c r="J9" s="385" t="s">
        <v>80</v>
      </c>
    </row>
    <row r="10" spans="3:7" ht="12.75">
      <c r="C10" s="391">
        <v>9.55</v>
      </c>
      <c r="D10" s="391">
        <v>1.74</v>
      </c>
      <c r="E10" s="391">
        <v>11.77</v>
      </c>
      <c r="F10" s="391">
        <v>5.62</v>
      </c>
      <c r="G10" s="392">
        <v>0.0018576388888888887</v>
      </c>
    </row>
    <row r="11" spans="1:10" ht="12.75">
      <c r="A11" s="393"/>
      <c r="B11" s="393"/>
      <c r="C11" s="395">
        <v>798</v>
      </c>
      <c r="D11" s="395">
        <v>903</v>
      </c>
      <c r="E11" s="395">
        <v>646</v>
      </c>
      <c r="F11" s="395">
        <v>735</v>
      </c>
      <c r="G11" s="393">
        <v>567</v>
      </c>
      <c r="H11" s="395"/>
      <c r="I11" s="396"/>
      <c r="J11" s="396"/>
    </row>
    <row r="12" spans="1:10" ht="15">
      <c r="A12" s="383">
        <v>2</v>
      </c>
      <c r="B12" s="383"/>
      <c r="C12" s="384" t="s">
        <v>872</v>
      </c>
      <c r="E12" s="386">
        <v>33110</v>
      </c>
      <c r="F12" s="387" t="s">
        <v>218</v>
      </c>
      <c r="G12" s="388" t="s">
        <v>165</v>
      </c>
      <c r="H12" s="389">
        <v>3614</v>
      </c>
      <c r="I12" s="383">
        <v>896</v>
      </c>
      <c r="J12" s="385" t="s">
        <v>80</v>
      </c>
    </row>
    <row r="13" spans="3:7" ht="12.75">
      <c r="C13" s="391">
        <v>9.12</v>
      </c>
      <c r="D13" s="391">
        <v>1.68</v>
      </c>
      <c r="E13" s="391">
        <v>9.28</v>
      </c>
      <c r="F13" s="391">
        <v>5.36</v>
      </c>
      <c r="G13" s="392">
        <v>0.0016780092592592593</v>
      </c>
    </row>
    <row r="14" spans="1:10" ht="12.75">
      <c r="A14" s="393"/>
      <c r="B14" s="393"/>
      <c r="C14" s="394">
        <v>885</v>
      </c>
      <c r="D14" s="394">
        <v>830</v>
      </c>
      <c r="E14" s="395">
        <v>482</v>
      </c>
      <c r="F14" s="395">
        <v>660</v>
      </c>
      <c r="G14" s="397">
        <v>757</v>
      </c>
      <c r="H14" s="395"/>
      <c r="I14" s="396"/>
      <c r="J14" s="396"/>
    </row>
    <row r="15" spans="1:10" ht="13.5" customHeight="1">
      <c r="A15" s="383">
        <v>3</v>
      </c>
      <c r="B15" s="383"/>
      <c r="C15" s="384" t="s">
        <v>873</v>
      </c>
      <c r="E15" s="386">
        <v>31681</v>
      </c>
      <c r="F15" s="387" t="s">
        <v>218</v>
      </c>
      <c r="G15" s="388" t="s">
        <v>340</v>
      </c>
      <c r="H15" s="389">
        <v>3535</v>
      </c>
      <c r="I15" s="383">
        <v>876</v>
      </c>
      <c r="J15" s="385" t="s">
        <v>80</v>
      </c>
    </row>
    <row r="16" spans="3:7" ht="12.75">
      <c r="C16" s="391">
        <v>8.87</v>
      </c>
      <c r="D16" s="391">
        <v>1.62</v>
      </c>
      <c r="E16" s="391">
        <v>9.69</v>
      </c>
      <c r="F16" s="391">
        <v>5.37</v>
      </c>
      <c r="G16" s="392">
        <v>0.0017603009259259258</v>
      </c>
    </row>
    <row r="17" spans="1:10" ht="12.75">
      <c r="A17" s="393"/>
      <c r="B17" s="393"/>
      <c r="C17" s="395">
        <v>937</v>
      </c>
      <c r="D17" s="395">
        <v>759</v>
      </c>
      <c r="E17" s="395">
        <v>509</v>
      </c>
      <c r="F17" s="395">
        <v>663</v>
      </c>
      <c r="G17" s="393">
        <v>667</v>
      </c>
      <c r="H17" s="395"/>
      <c r="I17" s="396"/>
      <c r="J17" s="396"/>
    </row>
    <row r="18" spans="1:10" ht="15">
      <c r="A18" s="383">
        <v>4</v>
      </c>
      <c r="B18" s="383">
        <v>2</v>
      </c>
      <c r="C18" s="384" t="s">
        <v>874</v>
      </c>
      <c r="E18" s="386">
        <v>33831</v>
      </c>
      <c r="F18" s="387" t="s">
        <v>218</v>
      </c>
      <c r="G18" s="388" t="s">
        <v>168</v>
      </c>
      <c r="H18" s="389">
        <v>3470</v>
      </c>
      <c r="I18" s="383">
        <v>859</v>
      </c>
      <c r="J18" s="385" t="s">
        <v>80</v>
      </c>
    </row>
    <row r="19" spans="3:7" ht="12.75">
      <c r="C19" s="391">
        <v>9.44</v>
      </c>
      <c r="D19" s="391">
        <v>1.77</v>
      </c>
      <c r="E19" s="391">
        <v>11.24</v>
      </c>
      <c r="F19" s="391">
        <v>5.2</v>
      </c>
      <c r="G19" s="392">
        <v>0.0019445601851851852</v>
      </c>
    </row>
    <row r="20" spans="1:10" ht="12.75">
      <c r="A20" s="393"/>
      <c r="B20" s="393"/>
      <c r="C20" s="395">
        <v>820</v>
      </c>
      <c r="D20" s="395">
        <v>941</v>
      </c>
      <c r="E20" s="395">
        <v>611</v>
      </c>
      <c r="F20" s="395">
        <v>614</v>
      </c>
      <c r="G20" s="393">
        <v>484</v>
      </c>
      <c r="H20" s="395"/>
      <c r="I20" s="396"/>
      <c r="J20" s="396"/>
    </row>
    <row r="21" spans="1:10" ht="15">
      <c r="A21" s="383">
        <v>5</v>
      </c>
      <c r="B21" s="383">
        <v>3</v>
      </c>
      <c r="C21" s="384" t="s">
        <v>875</v>
      </c>
      <c r="E21" s="386">
        <v>33830</v>
      </c>
      <c r="F21" s="387" t="s">
        <v>205</v>
      </c>
      <c r="G21" s="388" t="s">
        <v>708</v>
      </c>
      <c r="H21" s="389">
        <v>3255</v>
      </c>
      <c r="I21" s="383">
        <v>803</v>
      </c>
      <c r="J21" s="385" t="s">
        <v>876</v>
      </c>
    </row>
    <row r="22" spans="3:7" ht="12.75">
      <c r="C22" s="391">
        <v>10.04</v>
      </c>
      <c r="D22" s="391">
        <v>1.62</v>
      </c>
      <c r="E22" s="391">
        <v>11.26</v>
      </c>
      <c r="F22" s="391">
        <v>5.09</v>
      </c>
      <c r="G22" s="392">
        <v>0.0018297453703703705</v>
      </c>
    </row>
    <row r="23" spans="1:10" ht="12.75">
      <c r="A23" s="393"/>
      <c r="B23" s="393"/>
      <c r="C23" s="395">
        <v>705</v>
      </c>
      <c r="D23" s="395">
        <v>759</v>
      </c>
      <c r="E23" s="395">
        <v>612</v>
      </c>
      <c r="F23" s="395">
        <v>584</v>
      </c>
      <c r="G23" s="393">
        <v>595</v>
      </c>
      <c r="H23" s="395"/>
      <c r="I23" s="396"/>
      <c r="J23" s="396"/>
    </row>
    <row r="24" spans="1:10" ht="15">
      <c r="A24" s="383">
        <v>6</v>
      </c>
      <c r="B24" s="383">
        <v>4</v>
      </c>
      <c r="C24" s="384" t="s">
        <v>877</v>
      </c>
      <c r="E24" s="386">
        <v>33700</v>
      </c>
      <c r="F24" s="387" t="s">
        <v>235</v>
      </c>
      <c r="G24" s="388" t="s">
        <v>878</v>
      </c>
      <c r="H24" s="389">
        <v>3056</v>
      </c>
      <c r="I24" s="383">
        <v>751</v>
      </c>
      <c r="J24" s="385" t="s">
        <v>876</v>
      </c>
    </row>
    <row r="25" spans="3:7" ht="12.75">
      <c r="C25" s="391">
        <v>9.78</v>
      </c>
      <c r="D25" s="391">
        <v>1.56</v>
      </c>
      <c r="E25" s="391">
        <v>7.32</v>
      </c>
      <c r="F25" s="391">
        <v>5.12</v>
      </c>
      <c r="G25" s="392">
        <v>0.0017618055555555555</v>
      </c>
    </row>
    <row r="26" spans="1:10" ht="12.75">
      <c r="A26" s="393"/>
      <c r="B26" s="393"/>
      <c r="C26" s="395">
        <v>754</v>
      </c>
      <c r="D26" s="395">
        <v>689</v>
      </c>
      <c r="E26" s="395">
        <v>356</v>
      </c>
      <c r="F26" s="395">
        <v>592</v>
      </c>
      <c r="G26" s="393">
        <v>665</v>
      </c>
      <c r="H26" s="395"/>
      <c r="I26" s="396"/>
      <c r="J26" s="396"/>
    </row>
    <row r="27" spans="1:10" ht="15">
      <c r="A27" s="383">
        <v>7</v>
      </c>
      <c r="B27" s="383"/>
      <c r="C27" s="384" t="s">
        <v>879</v>
      </c>
      <c r="E27" s="386">
        <v>31722</v>
      </c>
      <c r="F27" s="387" t="s">
        <v>235</v>
      </c>
      <c r="G27" s="388" t="s">
        <v>349</v>
      </c>
      <c r="H27" s="389">
        <v>3039</v>
      </c>
      <c r="I27" s="383">
        <v>747</v>
      </c>
      <c r="J27" s="385" t="s">
        <v>876</v>
      </c>
    </row>
    <row r="28" spans="3:7" ht="12.75">
      <c r="C28" s="391">
        <v>9.59</v>
      </c>
      <c r="D28" s="391">
        <v>1.41</v>
      </c>
      <c r="E28" s="391">
        <v>8.35</v>
      </c>
      <c r="F28" s="391">
        <v>5.2</v>
      </c>
      <c r="G28" s="392">
        <v>0.001739699074074074</v>
      </c>
    </row>
    <row r="29" spans="1:10" ht="12.75">
      <c r="A29" s="393"/>
      <c r="B29" s="393"/>
      <c r="C29" s="395">
        <v>791</v>
      </c>
      <c r="D29" s="395">
        <v>523</v>
      </c>
      <c r="E29" s="395">
        <v>422</v>
      </c>
      <c r="F29" s="395">
        <v>614</v>
      </c>
      <c r="G29" s="393">
        <v>689</v>
      </c>
      <c r="H29" s="395"/>
      <c r="I29" s="396"/>
      <c r="J29" s="396"/>
    </row>
    <row r="30" spans="1:10" ht="15">
      <c r="A30" s="383">
        <v>8</v>
      </c>
      <c r="B30" s="383">
        <v>5</v>
      </c>
      <c r="C30" s="384" t="s">
        <v>880</v>
      </c>
      <c r="E30" s="386">
        <v>33653</v>
      </c>
      <c r="F30" s="387" t="s">
        <v>205</v>
      </c>
      <c r="G30" s="388" t="s">
        <v>480</v>
      </c>
      <c r="H30" s="389">
        <v>2761</v>
      </c>
      <c r="I30" s="383">
        <v>675</v>
      </c>
      <c r="J30" s="385" t="s">
        <v>881</v>
      </c>
    </row>
    <row r="31" spans="3:7" ht="12.75">
      <c r="C31" s="391">
        <v>10</v>
      </c>
      <c r="D31" s="391">
        <v>1.5</v>
      </c>
      <c r="E31" s="391">
        <v>8.93</v>
      </c>
      <c r="F31" s="391">
        <v>4.62</v>
      </c>
      <c r="G31" s="392">
        <v>0.0019185185185185184</v>
      </c>
    </row>
    <row r="32" spans="1:10" ht="12.75">
      <c r="A32" s="393"/>
      <c r="B32" s="393"/>
      <c r="C32" s="395">
        <v>712</v>
      </c>
      <c r="D32" s="395">
        <v>621</v>
      </c>
      <c r="E32" s="395">
        <v>460</v>
      </c>
      <c r="F32" s="395">
        <v>459</v>
      </c>
      <c r="G32" s="393">
        <v>509</v>
      </c>
      <c r="H32" s="395"/>
      <c r="I32" s="396"/>
      <c r="J32" s="396"/>
    </row>
    <row r="33" spans="1:10" ht="15">
      <c r="A33" s="383">
        <v>9</v>
      </c>
      <c r="B33" s="383"/>
      <c r="C33" s="384" t="s">
        <v>882</v>
      </c>
      <c r="E33" s="386">
        <v>32139</v>
      </c>
      <c r="F33" s="387" t="s">
        <v>235</v>
      </c>
      <c r="G33" s="388" t="s">
        <v>349</v>
      </c>
      <c r="H33" s="389">
        <v>2604</v>
      </c>
      <c r="I33" s="385"/>
      <c r="J33" s="385" t="s">
        <v>881</v>
      </c>
    </row>
    <row r="34" spans="3:7" ht="12.75">
      <c r="C34" s="391">
        <v>10.34</v>
      </c>
      <c r="D34" s="391">
        <v>1.47</v>
      </c>
      <c r="E34" s="391">
        <v>9.77</v>
      </c>
      <c r="F34" s="391">
        <v>4.66</v>
      </c>
      <c r="G34" s="392">
        <v>0.0020614583333333335</v>
      </c>
    </row>
    <row r="35" spans="1:10" ht="12.75">
      <c r="A35" s="393"/>
      <c r="B35" s="393"/>
      <c r="C35" s="395">
        <v>650</v>
      </c>
      <c r="D35" s="395">
        <v>588</v>
      </c>
      <c r="E35" s="395">
        <v>514</v>
      </c>
      <c r="F35" s="395">
        <v>469</v>
      </c>
      <c r="G35" s="393">
        <v>383</v>
      </c>
      <c r="H35" s="395"/>
      <c r="I35" s="396"/>
      <c r="J35" s="396"/>
    </row>
    <row r="36" spans="1:10" ht="15">
      <c r="A36" s="383">
        <v>10</v>
      </c>
      <c r="B36" s="383">
        <v>6</v>
      </c>
      <c r="C36" s="384" t="s">
        <v>883</v>
      </c>
      <c r="E36" s="386">
        <v>33887</v>
      </c>
      <c r="F36" s="387" t="s">
        <v>205</v>
      </c>
      <c r="G36" s="388" t="s">
        <v>354</v>
      </c>
      <c r="H36" s="389">
        <v>2558</v>
      </c>
      <c r="I36" s="385"/>
      <c r="J36" s="385" t="s">
        <v>881</v>
      </c>
    </row>
    <row r="37" spans="3:7" ht="12.75">
      <c r="C37" s="391">
        <v>11.58</v>
      </c>
      <c r="D37" s="391">
        <v>1.47</v>
      </c>
      <c r="E37" s="391">
        <v>7.63</v>
      </c>
      <c r="F37" s="391">
        <v>5.1</v>
      </c>
      <c r="G37" s="392">
        <v>0.0018618055555555556</v>
      </c>
    </row>
    <row r="38" spans="1:8" ht="12.75">
      <c r="A38" s="383"/>
      <c r="B38" s="383"/>
      <c r="C38" s="395">
        <v>445</v>
      </c>
      <c r="D38" s="395">
        <v>588</v>
      </c>
      <c r="E38" s="395">
        <v>375</v>
      </c>
      <c r="F38" s="395">
        <v>587</v>
      </c>
      <c r="G38" s="393">
        <v>563</v>
      </c>
      <c r="H38" s="389"/>
    </row>
    <row r="39" spans="1:10" ht="15">
      <c r="A39" s="398">
        <v>11</v>
      </c>
      <c r="B39" s="398">
        <v>7</v>
      </c>
      <c r="C39" s="399" t="s">
        <v>884</v>
      </c>
      <c r="D39" s="400"/>
      <c r="E39" s="401">
        <v>33320</v>
      </c>
      <c r="F39" s="402" t="s">
        <v>235</v>
      </c>
      <c r="G39" s="403" t="s">
        <v>349</v>
      </c>
      <c r="H39" s="404">
        <v>2473</v>
      </c>
      <c r="I39" s="400"/>
      <c r="J39" s="400" t="s">
        <v>885</v>
      </c>
    </row>
    <row r="40" spans="3:7" ht="12.75">
      <c r="C40" s="391">
        <v>10.68</v>
      </c>
      <c r="D40" s="391">
        <v>1.53</v>
      </c>
      <c r="E40" s="391">
        <v>8.25</v>
      </c>
      <c r="F40" s="391">
        <v>4.8</v>
      </c>
      <c r="G40" s="392">
        <v>0.002160185185185185</v>
      </c>
    </row>
    <row r="41" spans="1:8" ht="12.75">
      <c r="A41" s="383"/>
      <c r="B41" s="383"/>
      <c r="C41" s="389">
        <v>590</v>
      </c>
      <c r="D41" s="389">
        <v>655</v>
      </c>
      <c r="E41" s="389">
        <v>416</v>
      </c>
      <c r="F41" s="389">
        <v>506</v>
      </c>
      <c r="G41" s="383">
        <v>306</v>
      </c>
      <c r="H41" s="389"/>
    </row>
    <row r="42" spans="1:10" ht="15">
      <c r="A42" s="398">
        <v>12</v>
      </c>
      <c r="B42" s="398"/>
      <c r="C42" s="399" t="s">
        <v>580</v>
      </c>
      <c r="D42" s="400"/>
      <c r="E42" s="401" t="s">
        <v>886</v>
      </c>
      <c r="F42" s="402" t="s">
        <v>205</v>
      </c>
      <c r="G42" s="403" t="s">
        <v>578</v>
      </c>
      <c r="H42" s="404">
        <v>2459</v>
      </c>
      <c r="I42" s="400"/>
      <c r="J42" s="400" t="s">
        <v>885</v>
      </c>
    </row>
    <row r="43" spans="3:7" ht="12.75">
      <c r="C43" s="391">
        <v>10</v>
      </c>
      <c r="D43" s="391">
        <v>1.53</v>
      </c>
      <c r="E43" s="391">
        <v>13.15</v>
      </c>
      <c r="F43" s="391">
        <v>4.2</v>
      </c>
      <c r="G43" s="392" t="s">
        <v>887</v>
      </c>
    </row>
    <row r="44" spans="1:10" ht="12.75">
      <c r="A44" s="393"/>
      <c r="B44" s="393"/>
      <c r="C44" s="395">
        <v>712</v>
      </c>
      <c r="D44" s="395">
        <v>655</v>
      </c>
      <c r="E44" s="395">
        <v>737</v>
      </c>
      <c r="F44" s="395">
        <v>355</v>
      </c>
      <c r="G44" s="393" t="s">
        <v>138</v>
      </c>
      <c r="H44" s="395"/>
      <c r="I44" s="396"/>
      <c r="J44" s="396"/>
    </row>
    <row r="45" spans="1:10" ht="15">
      <c r="A45" s="383">
        <v>13</v>
      </c>
      <c r="B45" s="383">
        <v>8</v>
      </c>
      <c r="C45" s="384" t="s">
        <v>888</v>
      </c>
      <c r="E45" s="386">
        <v>33655</v>
      </c>
      <c r="F45" s="387" t="s">
        <v>235</v>
      </c>
      <c r="G45" s="388" t="s">
        <v>878</v>
      </c>
      <c r="H45" s="389">
        <v>2439</v>
      </c>
      <c r="I45" s="385"/>
      <c r="J45" s="385" t="s">
        <v>885</v>
      </c>
    </row>
    <row r="46" spans="3:7" ht="12.75">
      <c r="C46" s="391">
        <v>10.65</v>
      </c>
      <c r="D46" s="391">
        <v>1.44</v>
      </c>
      <c r="E46" s="391">
        <v>8.46</v>
      </c>
      <c r="F46" s="391">
        <v>4.56</v>
      </c>
      <c r="G46" s="392">
        <v>0.0020202546296296297</v>
      </c>
    </row>
    <row r="47" spans="1:10" ht="12.75">
      <c r="A47" s="393"/>
      <c r="B47" s="393"/>
      <c r="C47" s="395">
        <v>595</v>
      </c>
      <c r="D47" s="395">
        <v>555</v>
      </c>
      <c r="E47" s="395">
        <v>429</v>
      </c>
      <c r="F47" s="395">
        <v>443</v>
      </c>
      <c r="G47" s="393">
        <v>417</v>
      </c>
      <c r="H47" s="395"/>
      <c r="I47" s="396"/>
      <c r="J47" s="396"/>
    </row>
    <row r="48" spans="1:10" ht="15">
      <c r="A48" s="389"/>
      <c r="B48" s="383"/>
      <c r="C48" s="384" t="s">
        <v>891</v>
      </c>
      <c r="E48" s="386">
        <v>32769</v>
      </c>
      <c r="F48" s="387" t="s">
        <v>218</v>
      </c>
      <c r="G48" s="388" t="s">
        <v>322</v>
      </c>
      <c r="H48" s="389" t="s">
        <v>887</v>
      </c>
      <c r="I48" s="385"/>
      <c r="J48" s="385"/>
    </row>
    <row r="49" spans="3:7" ht="12.75">
      <c r="C49" s="391">
        <v>9.83</v>
      </c>
      <c r="D49" s="391">
        <v>1.62</v>
      </c>
      <c r="E49" s="391">
        <v>9.38</v>
      </c>
      <c r="F49" s="391" t="s">
        <v>321</v>
      </c>
      <c r="G49" s="392" t="s">
        <v>0</v>
      </c>
    </row>
    <row r="50" spans="1:10" ht="12.75">
      <c r="A50" s="393"/>
      <c r="B50" s="393"/>
      <c r="C50" s="395">
        <v>744</v>
      </c>
      <c r="D50" s="395">
        <v>759</v>
      </c>
      <c r="E50" s="395">
        <v>489</v>
      </c>
      <c r="F50" s="395"/>
      <c r="G50" s="393" t="s">
        <v>138</v>
      </c>
      <c r="H50" s="393"/>
      <c r="I50" s="396"/>
      <c r="J50" s="396"/>
    </row>
    <row r="51" spans="1:10" ht="15">
      <c r="A51" s="389"/>
      <c r="B51" s="383"/>
      <c r="C51" s="384" t="s">
        <v>889</v>
      </c>
      <c r="E51" s="386">
        <v>33812</v>
      </c>
      <c r="F51" s="387" t="s">
        <v>890</v>
      </c>
      <c r="G51" s="388" t="s">
        <v>254</v>
      </c>
      <c r="H51" s="389" t="s">
        <v>887</v>
      </c>
      <c r="I51" s="385"/>
      <c r="J51" s="385"/>
    </row>
    <row r="52" spans="3:7" ht="12.75">
      <c r="C52" s="391" t="s">
        <v>887</v>
      </c>
      <c r="D52" s="391"/>
      <c r="E52" s="391"/>
      <c r="F52" s="391"/>
      <c r="G52" s="392"/>
    </row>
    <row r="53" spans="1:10" ht="12.75">
      <c r="A53" s="393"/>
      <c r="B53" s="393"/>
      <c r="C53" s="394" t="s">
        <v>138</v>
      </c>
      <c r="D53" s="394"/>
      <c r="E53" s="395"/>
      <c r="F53" s="395"/>
      <c r="G53" s="397"/>
      <c r="H53" s="393"/>
      <c r="I53" s="396"/>
      <c r="J53" s="396"/>
    </row>
    <row r="54" spans="1:10" ht="15">
      <c r="A54" s="389"/>
      <c r="B54" s="383"/>
      <c r="C54" s="384" t="s">
        <v>892</v>
      </c>
      <c r="E54" s="386">
        <v>33215</v>
      </c>
      <c r="F54" s="387" t="s">
        <v>205</v>
      </c>
      <c r="G54" s="388" t="s">
        <v>893</v>
      </c>
      <c r="H54" s="389" t="s">
        <v>887</v>
      </c>
      <c r="I54" s="385"/>
      <c r="J54" s="385"/>
    </row>
    <row r="55" spans="3:7" ht="12.75">
      <c r="C55" s="391" t="s">
        <v>0</v>
      </c>
      <c r="D55" s="391"/>
      <c r="E55" s="391"/>
      <c r="F55" s="391"/>
      <c r="G55" s="392"/>
    </row>
    <row r="56" spans="1:10" ht="12.75">
      <c r="A56" s="393"/>
      <c r="B56" s="393"/>
      <c r="C56" s="394"/>
      <c r="D56" s="394"/>
      <c r="E56" s="395"/>
      <c r="F56" s="395"/>
      <c r="G56" s="397"/>
      <c r="H56" s="395"/>
      <c r="I56" s="396"/>
      <c r="J56" s="396"/>
    </row>
  </sheetData>
  <sheetProtection/>
  <mergeCells count="1">
    <mergeCell ref="G2:H2"/>
  </mergeCells>
  <printOptions/>
  <pageMargins left="1.13" right="0.24" top="0.77" bottom="0.17" header="0" footer="0"/>
  <pageSetup cellComments="asDisplayed" horizontalDpi="600" verticalDpi="600" orientation="landscape" r:id="rId1"/>
  <headerFooter alignWithMargins="0">
    <oddHeader>&amp;L&amp;C&amp;R</oddHeader>
    <oddFooter>&amp;L&amp;C&amp;R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L68"/>
  <sheetViews>
    <sheetView zoomScaleSheetLayoutView="1" zoomScalePageLayoutView="0" workbookViewId="0" topLeftCell="A1">
      <selection activeCell="A1" sqref="A1"/>
    </sheetView>
  </sheetViews>
  <sheetFormatPr defaultColWidth="9.140625" defaultRowHeight="12.75"/>
  <cols>
    <col min="1" max="1" width="5.00390625" style="413" customWidth="1"/>
    <col min="2" max="2" width="4.28125" style="413" customWidth="1"/>
    <col min="3" max="3" width="9.28125" style="429" customWidth="1"/>
    <col min="4" max="9" width="11.7109375" style="429" customWidth="1"/>
    <col min="10" max="12" width="7.7109375" style="413" customWidth="1"/>
    <col min="13" max="16384" width="9.140625" style="409" customWidth="1"/>
  </cols>
  <sheetData>
    <row r="1" spans="1:12" ht="18.75">
      <c r="A1" s="405" t="s">
        <v>57</v>
      </c>
      <c r="B1" s="406"/>
      <c r="C1" s="407"/>
      <c r="D1" s="407"/>
      <c r="E1" s="407"/>
      <c r="F1" s="407"/>
      <c r="G1" s="407"/>
      <c r="H1" s="407"/>
      <c r="I1" s="407"/>
      <c r="J1" s="408"/>
      <c r="K1" s="407"/>
      <c r="L1" s="407"/>
    </row>
    <row r="2" spans="1:12" ht="18.75">
      <c r="A2" s="410" t="s">
        <v>860</v>
      </c>
      <c r="B2" s="406"/>
      <c r="C2" s="407"/>
      <c r="D2" s="407"/>
      <c r="E2" s="407"/>
      <c r="F2" s="407"/>
      <c r="G2" s="407"/>
      <c r="H2" s="490" t="s">
        <v>894</v>
      </c>
      <c r="I2" s="490"/>
      <c r="J2" s="490"/>
      <c r="K2" s="407"/>
      <c r="L2" s="407"/>
    </row>
    <row r="3" spans="1:12" ht="9.75" customHeight="1">
      <c r="A3" s="411"/>
      <c r="B3" s="406"/>
      <c r="C3" s="407"/>
      <c r="D3" s="407"/>
      <c r="E3" s="407"/>
      <c r="F3" s="407"/>
      <c r="G3" s="407"/>
      <c r="H3" s="407"/>
      <c r="I3" s="412"/>
      <c r="J3" s="407"/>
      <c r="K3" s="407"/>
      <c r="L3" s="407"/>
    </row>
    <row r="4" spans="1:12" ht="18.75">
      <c r="A4" s="411"/>
      <c r="B4" s="406"/>
      <c r="C4" s="407" t="s">
        <v>895</v>
      </c>
      <c r="D4" s="407"/>
      <c r="E4" s="407"/>
      <c r="F4" s="407"/>
      <c r="G4" s="407"/>
      <c r="H4" s="407"/>
      <c r="I4" s="412"/>
      <c r="J4" s="407"/>
      <c r="K4" s="407"/>
      <c r="L4" s="407"/>
    </row>
    <row r="5" spans="3:10" ht="13.5" thickBot="1">
      <c r="C5" s="414"/>
      <c r="D5" s="414"/>
      <c r="E5" s="414"/>
      <c r="F5" s="414"/>
      <c r="G5" s="414"/>
      <c r="H5" s="414"/>
      <c r="I5" s="414"/>
      <c r="J5" s="406"/>
    </row>
    <row r="6" spans="1:12" ht="14.25" customHeight="1" thickBot="1">
      <c r="A6" s="415" t="s">
        <v>30</v>
      </c>
      <c r="B6" s="416" t="s">
        <v>867</v>
      </c>
      <c r="C6" s="417" t="s">
        <v>64</v>
      </c>
      <c r="D6" s="418"/>
      <c r="E6" s="418" t="s">
        <v>868</v>
      </c>
      <c r="F6" s="418" t="s">
        <v>25</v>
      </c>
      <c r="G6" s="418"/>
      <c r="H6" s="418" t="s">
        <v>71</v>
      </c>
      <c r="I6" s="419"/>
      <c r="J6" s="418" t="s">
        <v>869</v>
      </c>
      <c r="K6" s="418" t="s">
        <v>870</v>
      </c>
      <c r="L6" s="420" t="s">
        <v>69</v>
      </c>
    </row>
    <row r="7" spans="1:12" ht="13.5" customHeight="1">
      <c r="A7" s="421"/>
      <c r="B7" s="421"/>
      <c r="C7" s="414" t="s">
        <v>896</v>
      </c>
      <c r="D7" s="422" t="s">
        <v>865</v>
      </c>
      <c r="E7" s="422" t="s">
        <v>897</v>
      </c>
      <c r="F7" s="422" t="s">
        <v>863</v>
      </c>
      <c r="G7" s="422" t="s">
        <v>898</v>
      </c>
      <c r="H7" s="422" t="s">
        <v>899</v>
      </c>
      <c r="I7" s="422" t="s">
        <v>900</v>
      </c>
      <c r="J7" s="421"/>
      <c r="K7" s="423"/>
      <c r="L7" s="421"/>
    </row>
    <row r="8" spans="1:12" ht="3.75" customHeight="1" thickBot="1">
      <c r="A8" s="424"/>
      <c r="B8" s="424"/>
      <c r="C8" s="425"/>
      <c r="D8" s="426"/>
      <c r="E8" s="426"/>
      <c r="F8" s="426"/>
      <c r="G8" s="426"/>
      <c r="H8" s="426"/>
      <c r="I8" s="426"/>
      <c r="J8" s="424"/>
      <c r="K8" s="424"/>
      <c r="L8" s="424"/>
    </row>
    <row r="9" spans="1:12" ht="15.75" thickTop="1">
      <c r="A9" s="427">
        <v>1</v>
      </c>
      <c r="B9" s="427">
        <v>120</v>
      </c>
      <c r="C9" s="428" t="s">
        <v>901</v>
      </c>
      <c r="E9" s="430">
        <v>33911</v>
      </c>
      <c r="F9" s="431" t="s">
        <v>205</v>
      </c>
      <c r="G9" s="446" t="s">
        <v>615</v>
      </c>
      <c r="H9" s="432"/>
      <c r="I9" s="433"/>
      <c r="J9" s="434">
        <v>4634</v>
      </c>
      <c r="K9" s="429"/>
      <c r="L9" s="429"/>
    </row>
    <row r="10" spans="1:9" ht="12.75">
      <c r="A10" s="429"/>
      <c r="B10" s="429"/>
      <c r="C10" s="435">
        <v>7.29</v>
      </c>
      <c r="D10" s="435">
        <v>6.45</v>
      </c>
      <c r="E10" s="435">
        <v>12.48</v>
      </c>
      <c r="F10" s="435">
        <v>1.78</v>
      </c>
      <c r="G10" s="435">
        <v>8.7</v>
      </c>
      <c r="H10" s="435">
        <v>3.5</v>
      </c>
      <c r="I10" s="436">
        <v>0.0021304398148148146</v>
      </c>
    </row>
    <row r="11" spans="1:12" ht="12.75">
      <c r="A11" s="437"/>
      <c r="B11" s="438"/>
      <c r="C11" s="440">
        <v>782</v>
      </c>
      <c r="D11" s="440">
        <v>686</v>
      </c>
      <c r="E11" s="440">
        <v>636</v>
      </c>
      <c r="F11" s="440">
        <v>610</v>
      </c>
      <c r="G11" s="440">
        <v>813</v>
      </c>
      <c r="H11" s="440">
        <v>482</v>
      </c>
      <c r="I11" s="438">
        <v>625</v>
      </c>
      <c r="J11" s="440"/>
      <c r="K11" s="441"/>
      <c r="L11" s="441"/>
    </row>
    <row r="12" spans="1:12" ht="15">
      <c r="A12" s="427">
        <v>2</v>
      </c>
      <c r="B12" s="427">
        <v>156</v>
      </c>
      <c r="C12" s="428" t="s">
        <v>902</v>
      </c>
      <c r="E12" s="430">
        <v>33469</v>
      </c>
      <c r="F12" s="431" t="s">
        <v>218</v>
      </c>
      <c r="G12" s="446" t="s">
        <v>903</v>
      </c>
      <c r="H12" s="432"/>
      <c r="I12" s="433"/>
      <c r="J12" s="434">
        <v>4316</v>
      </c>
      <c r="K12" s="429"/>
      <c r="L12" s="429"/>
    </row>
    <row r="13" spans="1:9" ht="12.75">
      <c r="A13" s="429"/>
      <c r="B13" s="429"/>
      <c r="C13" s="435">
        <v>7.65</v>
      </c>
      <c r="D13" s="435">
        <v>6.01</v>
      </c>
      <c r="E13" s="435">
        <v>11.38</v>
      </c>
      <c r="F13" s="435">
        <v>1.75</v>
      </c>
      <c r="G13" s="435">
        <v>9.13</v>
      </c>
      <c r="H13" s="435">
        <v>3.8</v>
      </c>
      <c r="I13" s="436">
        <v>0.0021259259259259256</v>
      </c>
    </row>
    <row r="14" spans="1:12" ht="12.75">
      <c r="A14" s="437"/>
      <c r="B14" s="438"/>
      <c r="C14" s="440">
        <v>665</v>
      </c>
      <c r="D14" s="440">
        <v>589</v>
      </c>
      <c r="E14" s="440">
        <v>569</v>
      </c>
      <c r="F14" s="440">
        <v>585</v>
      </c>
      <c r="G14" s="440">
        <v>717</v>
      </c>
      <c r="H14" s="440">
        <v>562</v>
      </c>
      <c r="I14" s="438">
        <v>629</v>
      </c>
      <c r="J14" s="440"/>
      <c r="K14" s="441"/>
      <c r="L14" s="441"/>
    </row>
    <row r="15" spans="1:12" ht="15">
      <c r="A15" s="427">
        <v>3</v>
      </c>
      <c r="B15" s="427">
        <v>258</v>
      </c>
      <c r="C15" s="428" t="s">
        <v>904</v>
      </c>
      <c r="E15" s="430">
        <v>33846</v>
      </c>
      <c r="F15" s="431" t="s">
        <v>905</v>
      </c>
      <c r="G15" s="446" t="s">
        <v>906</v>
      </c>
      <c r="H15" s="432"/>
      <c r="I15" s="433"/>
      <c r="J15" s="434">
        <v>4064</v>
      </c>
      <c r="K15" s="429"/>
      <c r="L15" s="429"/>
    </row>
    <row r="16" spans="1:9" ht="12.75">
      <c r="A16" s="429"/>
      <c r="B16" s="429"/>
      <c r="C16" s="435">
        <v>7.37</v>
      </c>
      <c r="D16" s="435">
        <v>6.35</v>
      </c>
      <c r="E16" s="435">
        <v>10.64</v>
      </c>
      <c r="F16" s="435" t="s">
        <v>321</v>
      </c>
      <c r="G16" s="435">
        <v>8.6</v>
      </c>
      <c r="H16" s="435">
        <v>3.7</v>
      </c>
      <c r="I16" s="436">
        <v>0.001984837962962963</v>
      </c>
    </row>
    <row r="17" spans="1:12" ht="12.75">
      <c r="A17" s="437"/>
      <c r="B17" s="438"/>
      <c r="C17" s="440">
        <v>755</v>
      </c>
      <c r="D17" s="440">
        <v>664</v>
      </c>
      <c r="E17" s="440">
        <v>524</v>
      </c>
      <c r="F17" s="440">
        <v>0</v>
      </c>
      <c r="G17" s="440">
        <v>836</v>
      </c>
      <c r="H17" s="440">
        <v>535</v>
      </c>
      <c r="I17" s="438">
        <v>750</v>
      </c>
      <c r="J17" s="440"/>
      <c r="K17" s="441"/>
      <c r="L17" s="441"/>
    </row>
    <row r="18" spans="1:12" ht="15">
      <c r="A18" s="427">
        <v>4</v>
      </c>
      <c r="B18" s="427">
        <v>259</v>
      </c>
      <c r="C18" s="428" t="s">
        <v>907</v>
      </c>
      <c r="E18" s="430">
        <v>33848</v>
      </c>
      <c r="F18" s="431" t="s">
        <v>235</v>
      </c>
      <c r="G18" s="446" t="s">
        <v>878</v>
      </c>
      <c r="H18" s="432"/>
      <c r="I18" s="433"/>
      <c r="J18" s="434">
        <v>3986</v>
      </c>
      <c r="K18" s="429"/>
      <c r="L18" s="429"/>
    </row>
    <row r="19" spans="1:9" ht="12.75">
      <c r="A19" s="429"/>
      <c r="B19" s="429"/>
      <c r="C19" s="435">
        <v>7.67</v>
      </c>
      <c r="D19" s="435">
        <v>6.36</v>
      </c>
      <c r="E19" s="435">
        <v>13.79</v>
      </c>
      <c r="F19" s="435">
        <v>1.87</v>
      </c>
      <c r="G19" s="435">
        <v>8.87</v>
      </c>
      <c r="H19" s="435" t="s">
        <v>321</v>
      </c>
      <c r="I19" s="436">
        <v>0.0023120370370370374</v>
      </c>
    </row>
    <row r="20" spans="1:12" ht="12.75">
      <c r="A20" s="437"/>
      <c r="B20" s="438"/>
      <c r="C20" s="440">
        <v>659</v>
      </c>
      <c r="D20" s="440">
        <v>666</v>
      </c>
      <c r="E20" s="440">
        <v>715</v>
      </c>
      <c r="F20" s="440">
        <v>687</v>
      </c>
      <c r="G20" s="440">
        <v>775</v>
      </c>
      <c r="H20" s="440">
        <v>0</v>
      </c>
      <c r="I20" s="438">
        <v>484</v>
      </c>
      <c r="J20" s="440"/>
      <c r="K20" s="441"/>
      <c r="L20" s="441"/>
    </row>
    <row r="21" spans="1:12" ht="15">
      <c r="A21" s="427">
        <v>5</v>
      </c>
      <c r="B21" s="427">
        <v>280</v>
      </c>
      <c r="C21" s="428" t="s">
        <v>908</v>
      </c>
      <c r="E21" s="430">
        <v>33808</v>
      </c>
      <c r="F21" s="431" t="s">
        <v>235</v>
      </c>
      <c r="G21" s="446" t="s">
        <v>349</v>
      </c>
      <c r="H21" s="432"/>
      <c r="I21" s="433"/>
      <c r="J21" s="434">
        <v>3476</v>
      </c>
      <c r="K21" s="429"/>
      <c r="L21" s="429"/>
    </row>
    <row r="22" spans="1:9" ht="12.75">
      <c r="A22" s="429"/>
      <c r="B22" s="429"/>
      <c r="C22" s="435">
        <v>7.79</v>
      </c>
      <c r="D22" s="435">
        <v>6.09</v>
      </c>
      <c r="E22" s="435">
        <v>11.59</v>
      </c>
      <c r="F22" s="435">
        <v>1.69</v>
      </c>
      <c r="G22" s="435">
        <v>9.48</v>
      </c>
      <c r="H22" s="435" t="s">
        <v>321</v>
      </c>
      <c r="I22" s="436">
        <v>0.0023083333333333332</v>
      </c>
    </row>
    <row r="23" spans="1:12" ht="12.75">
      <c r="A23" s="437"/>
      <c r="B23" s="438"/>
      <c r="C23" s="440">
        <v>622</v>
      </c>
      <c r="D23" s="440">
        <v>606</v>
      </c>
      <c r="E23" s="440">
        <v>582</v>
      </c>
      <c r="F23" s="440">
        <v>536</v>
      </c>
      <c r="G23" s="440">
        <v>644</v>
      </c>
      <c r="H23" s="440">
        <v>0</v>
      </c>
      <c r="I23" s="438">
        <v>486</v>
      </c>
      <c r="J23" s="440"/>
      <c r="K23" s="441"/>
      <c r="L23" s="441"/>
    </row>
    <row r="24" spans="1:12" ht="13.5" customHeight="1">
      <c r="A24" s="427">
        <v>6</v>
      </c>
      <c r="B24" s="427">
        <v>281</v>
      </c>
      <c r="C24" s="428" t="s">
        <v>909</v>
      </c>
      <c r="E24" s="430">
        <v>33732</v>
      </c>
      <c r="F24" s="431" t="s">
        <v>235</v>
      </c>
      <c r="G24" s="446" t="s">
        <v>349</v>
      </c>
      <c r="H24" s="432"/>
      <c r="I24" s="433"/>
      <c r="J24" s="434">
        <v>3134</v>
      </c>
      <c r="K24" s="429"/>
      <c r="L24" s="429"/>
    </row>
    <row r="25" spans="1:9" ht="12.75">
      <c r="A25" s="429"/>
      <c r="B25" s="429"/>
      <c r="C25" s="435">
        <v>8.02</v>
      </c>
      <c r="D25" s="435">
        <v>5.63</v>
      </c>
      <c r="E25" s="435">
        <v>9.38</v>
      </c>
      <c r="F25" s="435">
        <v>1.57</v>
      </c>
      <c r="G25" s="435">
        <v>10.45</v>
      </c>
      <c r="H25" s="435">
        <v>3.1</v>
      </c>
      <c r="I25" s="436">
        <v>0.0025193287037037037</v>
      </c>
    </row>
    <row r="26" spans="1:12" ht="12.75">
      <c r="A26" s="437"/>
      <c r="B26" s="438"/>
      <c r="C26" s="440">
        <v>554</v>
      </c>
      <c r="D26" s="440">
        <v>508</v>
      </c>
      <c r="E26" s="440">
        <v>448</v>
      </c>
      <c r="F26" s="440">
        <v>441</v>
      </c>
      <c r="G26" s="440">
        <v>459</v>
      </c>
      <c r="H26" s="440">
        <v>381</v>
      </c>
      <c r="I26" s="438">
        <v>343</v>
      </c>
      <c r="J26" s="440"/>
      <c r="K26" s="441"/>
      <c r="L26" s="441"/>
    </row>
    <row r="27" spans="1:12" ht="15">
      <c r="A27" s="427"/>
      <c r="B27" s="427">
        <v>204</v>
      </c>
      <c r="C27" s="428" t="s">
        <v>910</v>
      </c>
      <c r="E27" s="430">
        <v>33241</v>
      </c>
      <c r="F27" s="431" t="s">
        <v>911</v>
      </c>
      <c r="G27" s="446" t="s">
        <v>912</v>
      </c>
      <c r="H27" s="432"/>
      <c r="I27" s="433"/>
      <c r="J27" s="434" t="s">
        <v>887</v>
      </c>
      <c r="K27" s="429"/>
      <c r="L27" s="429"/>
    </row>
    <row r="28" spans="1:9" ht="12.75">
      <c r="A28" s="429"/>
      <c r="B28" s="429"/>
      <c r="C28" s="435">
        <v>7.91</v>
      </c>
      <c r="D28" s="435">
        <v>5.14</v>
      </c>
      <c r="E28" s="435">
        <v>11.98</v>
      </c>
      <c r="F28" s="435" t="s">
        <v>321</v>
      </c>
      <c r="G28" s="435" t="s">
        <v>0</v>
      </c>
      <c r="H28" s="435"/>
      <c r="I28" s="436"/>
    </row>
    <row r="29" spans="1:12" ht="12.75">
      <c r="A29" s="437"/>
      <c r="B29" s="438"/>
      <c r="C29" s="440">
        <v>586</v>
      </c>
      <c r="D29" s="440">
        <v>409</v>
      </c>
      <c r="E29" s="440">
        <v>605</v>
      </c>
      <c r="F29" s="440"/>
      <c r="G29" s="440" t="s">
        <v>138</v>
      </c>
      <c r="H29" s="440" t="s">
        <v>138</v>
      </c>
      <c r="I29" s="438"/>
      <c r="J29" s="440"/>
      <c r="K29" s="441"/>
      <c r="L29" s="441"/>
    </row>
    <row r="40" spans="1:12" ht="18.75">
      <c r="A40" s="405" t="s">
        <v>57</v>
      </c>
      <c r="B40" s="406"/>
      <c r="C40" s="407"/>
      <c r="D40" s="407"/>
      <c r="E40" s="407"/>
      <c r="F40" s="407"/>
      <c r="G40" s="407"/>
      <c r="H40" s="407"/>
      <c r="I40" s="407"/>
      <c r="J40" s="408"/>
      <c r="K40" s="407"/>
      <c r="L40" s="407"/>
    </row>
    <row r="41" spans="1:12" ht="18.75">
      <c r="A41" s="410" t="s">
        <v>860</v>
      </c>
      <c r="B41" s="406"/>
      <c r="C41" s="407"/>
      <c r="D41" s="407"/>
      <c r="E41" s="407"/>
      <c r="F41" s="407"/>
      <c r="G41" s="407"/>
      <c r="H41" s="490" t="s">
        <v>894</v>
      </c>
      <c r="I41" s="490"/>
      <c r="J41" s="490"/>
      <c r="K41" s="407"/>
      <c r="L41" s="407"/>
    </row>
    <row r="42" spans="1:12" ht="9.75" customHeight="1">
      <c r="A42" s="411"/>
      <c r="B42" s="406"/>
      <c r="C42" s="407"/>
      <c r="D42" s="407"/>
      <c r="E42" s="407"/>
      <c r="F42" s="407"/>
      <c r="G42" s="407"/>
      <c r="H42" s="407"/>
      <c r="I42" s="412"/>
      <c r="J42" s="407"/>
      <c r="K42" s="407"/>
      <c r="L42" s="407"/>
    </row>
    <row r="43" spans="1:12" ht="18.75">
      <c r="A43" s="411"/>
      <c r="B43" s="406"/>
      <c r="C43" s="407" t="s">
        <v>913</v>
      </c>
      <c r="D43" s="407"/>
      <c r="E43" s="407"/>
      <c r="F43" s="407"/>
      <c r="G43" s="407"/>
      <c r="H43" s="407"/>
      <c r="I43" s="412"/>
      <c r="J43" s="407"/>
      <c r="K43" s="407"/>
      <c r="L43" s="407"/>
    </row>
    <row r="44" spans="3:10" ht="13.5" thickBot="1">
      <c r="C44" s="414"/>
      <c r="D44" s="414"/>
      <c r="E44" s="414"/>
      <c r="F44" s="414"/>
      <c r="G44" s="414"/>
      <c r="H44" s="414"/>
      <c r="I44" s="414"/>
      <c r="J44" s="406"/>
    </row>
    <row r="45" spans="1:12" ht="14.25" customHeight="1" thickBot="1">
      <c r="A45" s="415" t="s">
        <v>30</v>
      </c>
      <c r="B45" s="416" t="s">
        <v>867</v>
      </c>
      <c r="C45" s="417" t="s">
        <v>64</v>
      </c>
      <c r="D45" s="418"/>
      <c r="E45" s="418" t="s">
        <v>868</v>
      </c>
      <c r="F45" s="418" t="s">
        <v>25</v>
      </c>
      <c r="G45" s="418"/>
      <c r="H45" s="418" t="s">
        <v>71</v>
      </c>
      <c r="I45" s="419"/>
      <c r="J45" s="418" t="s">
        <v>869</v>
      </c>
      <c r="K45" s="418" t="s">
        <v>870</v>
      </c>
      <c r="L45" s="420" t="s">
        <v>69</v>
      </c>
    </row>
    <row r="46" spans="1:12" ht="13.5" customHeight="1">
      <c r="A46" s="421"/>
      <c r="B46" s="421"/>
      <c r="C46" s="442" t="s">
        <v>896</v>
      </c>
      <c r="D46" s="422" t="s">
        <v>865</v>
      </c>
      <c r="E46" s="422" t="s">
        <v>897</v>
      </c>
      <c r="F46" s="422" t="s">
        <v>863</v>
      </c>
      <c r="G46" s="422" t="s">
        <v>898</v>
      </c>
      <c r="H46" s="422" t="s">
        <v>899</v>
      </c>
      <c r="I46" s="422" t="s">
        <v>900</v>
      </c>
      <c r="J46" s="421"/>
      <c r="K46" s="423"/>
      <c r="L46" s="421"/>
    </row>
    <row r="47" spans="1:12" ht="3.75" customHeight="1" thickBot="1">
      <c r="A47" s="424"/>
      <c r="B47" s="424"/>
      <c r="C47" s="425"/>
      <c r="D47" s="426"/>
      <c r="E47" s="426"/>
      <c r="F47" s="426"/>
      <c r="G47" s="426"/>
      <c r="H47" s="426"/>
      <c r="I47" s="426"/>
      <c r="J47" s="424"/>
      <c r="K47" s="424"/>
      <c r="L47" s="424"/>
    </row>
    <row r="48" spans="1:12" ht="15.75" thickTop="1">
      <c r="A48" s="427">
        <v>1</v>
      </c>
      <c r="B48" s="427">
        <v>260</v>
      </c>
      <c r="C48" s="428" t="s">
        <v>914</v>
      </c>
      <c r="E48" s="430">
        <v>31864</v>
      </c>
      <c r="F48" s="431" t="s">
        <v>235</v>
      </c>
      <c r="G48" s="446" t="s">
        <v>878</v>
      </c>
      <c r="H48" s="432"/>
      <c r="I48" s="433"/>
      <c r="J48" s="434">
        <v>5161</v>
      </c>
      <c r="K48" s="429">
        <v>971</v>
      </c>
      <c r="L48" s="429" t="s">
        <v>80</v>
      </c>
    </row>
    <row r="49" spans="1:9" ht="12.75">
      <c r="A49" s="429"/>
      <c r="B49" s="429"/>
      <c r="C49" s="443">
        <v>7.28</v>
      </c>
      <c r="D49" s="435">
        <v>6.8</v>
      </c>
      <c r="E49" s="435">
        <v>13.09</v>
      </c>
      <c r="F49" s="435">
        <v>1.99</v>
      </c>
      <c r="G49" s="435">
        <v>8.5</v>
      </c>
      <c r="H49" s="435">
        <v>3.9</v>
      </c>
      <c r="I49" s="436">
        <v>0.0020510416666666667</v>
      </c>
    </row>
    <row r="50" spans="1:12" ht="12.75">
      <c r="A50" s="437"/>
      <c r="B50" s="438"/>
      <c r="C50" s="445">
        <v>785</v>
      </c>
      <c r="D50" s="440">
        <v>767</v>
      </c>
      <c r="E50" s="440">
        <v>673</v>
      </c>
      <c r="F50" s="440">
        <v>794</v>
      </c>
      <c r="G50" s="440">
        <v>860</v>
      </c>
      <c r="H50" s="440">
        <v>590</v>
      </c>
      <c r="I50" s="438">
        <v>692</v>
      </c>
      <c r="J50" s="440"/>
      <c r="K50" s="441"/>
      <c r="L50" s="441"/>
    </row>
    <row r="51" spans="1:12" ht="15">
      <c r="A51" s="427">
        <v>2</v>
      </c>
      <c r="B51" s="427">
        <v>166</v>
      </c>
      <c r="C51" s="428" t="s">
        <v>915</v>
      </c>
      <c r="E51" s="430">
        <v>32584</v>
      </c>
      <c r="F51" s="431" t="s">
        <v>218</v>
      </c>
      <c r="G51" s="446" t="s">
        <v>916</v>
      </c>
      <c r="H51" s="432"/>
      <c r="I51" s="433"/>
      <c r="J51" s="434">
        <v>4981</v>
      </c>
      <c r="K51" s="429">
        <v>933</v>
      </c>
      <c r="L51" s="429" t="s">
        <v>876</v>
      </c>
    </row>
    <row r="52" spans="1:9" ht="12.75">
      <c r="A52" s="429"/>
      <c r="B52" s="429"/>
      <c r="C52" s="443">
        <v>7.44</v>
      </c>
      <c r="D52" s="435">
        <v>6.84</v>
      </c>
      <c r="E52" s="435">
        <v>12.83</v>
      </c>
      <c r="F52" s="435">
        <v>1.9</v>
      </c>
      <c r="G52" s="435">
        <v>8.89</v>
      </c>
      <c r="H52" s="435">
        <v>3.7</v>
      </c>
      <c r="I52" s="436">
        <v>0.001932638888888889</v>
      </c>
    </row>
    <row r="53" spans="1:12" ht="12.75">
      <c r="A53" s="437"/>
      <c r="B53" s="438"/>
      <c r="C53" s="445">
        <v>732</v>
      </c>
      <c r="D53" s="440">
        <v>776</v>
      </c>
      <c r="E53" s="440">
        <v>657</v>
      </c>
      <c r="F53" s="440">
        <v>714</v>
      </c>
      <c r="G53" s="440">
        <v>770</v>
      </c>
      <c r="H53" s="440">
        <v>535</v>
      </c>
      <c r="I53" s="438">
        <v>797</v>
      </c>
      <c r="J53" s="440"/>
      <c r="K53" s="441"/>
      <c r="L53" s="441"/>
    </row>
    <row r="54" spans="1:12" ht="15">
      <c r="A54" s="427">
        <v>3</v>
      </c>
      <c r="B54" s="427">
        <v>124</v>
      </c>
      <c r="C54" s="428" t="s">
        <v>917</v>
      </c>
      <c r="E54" s="430">
        <v>32017</v>
      </c>
      <c r="F54" s="431" t="s">
        <v>205</v>
      </c>
      <c r="G54" s="446" t="s">
        <v>918</v>
      </c>
      <c r="H54" s="432"/>
      <c r="I54" s="433"/>
      <c r="J54" s="434">
        <v>4901</v>
      </c>
      <c r="K54" s="429">
        <v>916</v>
      </c>
      <c r="L54" s="429" t="s">
        <v>876</v>
      </c>
    </row>
    <row r="55" spans="1:9" ht="12.75">
      <c r="A55" s="429"/>
      <c r="B55" s="429"/>
      <c r="C55" s="443">
        <v>7.5</v>
      </c>
      <c r="D55" s="435">
        <v>6.39</v>
      </c>
      <c r="E55" s="435">
        <v>12.89</v>
      </c>
      <c r="F55" s="435">
        <v>1.9</v>
      </c>
      <c r="G55" s="435">
        <v>8.66</v>
      </c>
      <c r="H55" s="435">
        <v>4.1</v>
      </c>
      <c r="I55" s="436">
        <v>0.0020746527777777777</v>
      </c>
    </row>
    <row r="56" spans="1:12" ht="12.75">
      <c r="A56" s="437"/>
      <c r="B56" s="438"/>
      <c r="C56" s="444">
        <v>713</v>
      </c>
      <c r="D56" s="440">
        <v>673</v>
      </c>
      <c r="E56" s="440">
        <v>661</v>
      </c>
      <c r="F56" s="439">
        <v>714</v>
      </c>
      <c r="G56" s="439">
        <v>823</v>
      </c>
      <c r="H56" s="439">
        <v>645</v>
      </c>
      <c r="I56" s="437">
        <v>672</v>
      </c>
      <c r="J56" s="440"/>
      <c r="K56" s="441"/>
      <c r="L56" s="441"/>
    </row>
    <row r="57" spans="1:12" ht="15">
      <c r="A57" s="427">
        <v>4</v>
      </c>
      <c r="B57" s="427">
        <v>285</v>
      </c>
      <c r="C57" s="428" t="s">
        <v>919</v>
      </c>
      <c r="E57" s="430">
        <v>32957</v>
      </c>
      <c r="F57" s="431" t="s">
        <v>218</v>
      </c>
      <c r="G57" s="446" t="s">
        <v>920</v>
      </c>
      <c r="H57" s="432"/>
      <c r="I57" s="433"/>
      <c r="J57" s="434">
        <v>4738</v>
      </c>
      <c r="K57" s="429">
        <v>882</v>
      </c>
      <c r="L57" s="429" t="s">
        <v>876</v>
      </c>
    </row>
    <row r="58" spans="1:9" ht="12.75">
      <c r="A58" s="429"/>
      <c r="B58" s="429"/>
      <c r="C58" s="443">
        <v>7.27</v>
      </c>
      <c r="D58" s="435">
        <v>6.66</v>
      </c>
      <c r="E58" s="435">
        <v>10.27</v>
      </c>
      <c r="F58" s="435">
        <v>1.96</v>
      </c>
      <c r="G58" s="435">
        <v>8.93</v>
      </c>
      <c r="H58" s="435">
        <v>3.8</v>
      </c>
      <c r="I58" s="436">
        <v>0.002132523148148148</v>
      </c>
    </row>
    <row r="59" spans="1:12" ht="12.75">
      <c r="A59" s="437"/>
      <c r="B59" s="438"/>
      <c r="C59" s="445">
        <v>789</v>
      </c>
      <c r="D59" s="440">
        <v>734</v>
      </c>
      <c r="E59" s="440">
        <v>502</v>
      </c>
      <c r="F59" s="440">
        <v>767</v>
      </c>
      <c r="G59" s="440">
        <v>761</v>
      </c>
      <c r="H59" s="440">
        <v>562</v>
      </c>
      <c r="I59" s="438">
        <v>623</v>
      </c>
      <c r="J59" s="440"/>
      <c r="K59" s="441"/>
      <c r="L59" s="441"/>
    </row>
    <row r="60" spans="1:12" ht="15">
      <c r="A60" s="427">
        <v>5</v>
      </c>
      <c r="B60" s="427">
        <v>261</v>
      </c>
      <c r="C60" s="428" t="s">
        <v>921</v>
      </c>
      <c r="E60" s="430">
        <v>32376</v>
      </c>
      <c r="F60" s="431" t="s">
        <v>235</v>
      </c>
      <c r="G60" s="446" t="s">
        <v>878</v>
      </c>
      <c r="H60" s="432"/>
      <c r="I60" s="433"/>
      <c r="J60" s="434">
        <v>4378</v>
      </c>
      <c r="K60" s="429">
        <v>807</v>
      </c>
      <c r="L60" s="429" t="s">
        <v>881</v>
      </c>
    </row>
    <row r="61" spans="1:9" ht="12.75">
      <c r="A61" s="429"/>
      <c r="B61" s="429"/>
      <c r="C61" s="443">
        <v>7.5</v>
      </c>
      <c r="D61" s="435">
        <v>6.16</v>
      </c>
      <c r="E61" s="435">
        <v>13.1</v>
      </c>
      <c r="F61" s="435">
        <v>1.84</v>
      </c>
      <c r="G61" s="435">
        <v>8.9</v>
      </c>
      <c r="H61" s="435">
        <v>3.4</v>
      </c>
      <c r="I61" s="436">
        <v>0.002309953703703704</v>
      </c>
    </row>
    <row r="62" spans="1:12" ht="12.75">
      <c r="A62" s="437"/>
      <c r="B62" s="438"/>
      <c r="C62" s="444">
        <v>713</v>
      </c>
      <c r="D62" s="440">
        <v>621</v>
      </c>
      <c r="E62" s="440">
        <v>673</v>
      </c>
      <c r="F62" s="439">
        <v>661</v>
      </c>
      <c r="G62" s="439">
        <v>768</v>
      </c>
      <c r="H62" s="439">
        <v>457</v>
      </c>
      <c r="I62" s="437">
        <v>485</v>
      </c>
      <c r="J62" s="440"/>
      <c r="K62" s="441"/>
      <c r="L62" s="441"/>
    </row>
    <row r="63" spans="1:12" ht="15">
      <c r="A63" s="427">
        <v>6</v>
      </c>
      <c r="B63" s="427">
        <v>246</v>
      </c>
      <c r="C63" s="428" t="s">
        <v>922</v>
      </c>
      <c r="E63" s="430">
        <v>33011</v>
      </c>
      <c r="F63" s="431" t="s">
        <v>235</v>
      </c>
      <c r="G63" s="446" t="s">
        <v>878</v>
      </c>
      <c r="H63" s="432"/>
      <c r="I63" s="433"/>
      <c r="J63" s="434">
        <v>3930</v>
      </c>
      <c r="K63" s="429">
        <v>713</v>
      </c>
      <c r="L63" s="429" t="s">
        <v>923</v>
      </c>
    </row>
    <row r="64" spans="1:9" ht="12.75">
      <c r="A64" s="429"/>
      <c r="B64" s="429"/>
      <c r="C64" s="443">
        <v>7.98</v>
      </c>
      <c r="D64" s="435">
        <v>6.04</v>
      </c>
      <c r="E64" s="435">
        <v>9.69</v>
      </c>
      <c r="F64" s="435">
        <v>2.02</v>
      </c>
      <c r="G64" s="435">
        <v>9.46</v>
      </c>
      <c r="H64" s="435">
        <v>3</v>
      </c>
      <c r="I64" s="436">
        <v>0.0023226851851851854</v>
      </c>
    </row>
    <row r="65" spans="1:12" ht="12.75">
      <c r="A65" s="437"/>
      <c r="B65" s="438"/>
      <c r="C65" s="445">
        <v>565</v>
      </c>
      <c r="D65" s="440">
        <v>595</v>
      </c>
      <c r="E65" s="440">
        <v>467</v>
      </c>
      <c r="F65" s="440">
        <v>822</v>
      </c>
      <c r="G65" s="440">
        <v>648</v>
      </c>
      <c r="H65" s="440">
        <v>357</v>
      </c>
      <c r="I65" s="438">
        <v>476</v>
      </c>
      <c r="J65" s="440"/>
      <c r="K65" s="441"/>
      <c r="L65" s="441"/>
    </row>
    <row r="66" spans="1:12" ht="15">
      <c r="A66" s="427"/>
      <c r="B66" s="427">
        <v>123</v>
      </c>
      <c r="C66" s="428" t="s">
        <v>924</v>
      </c>
      <c r="E66" s="430">
        <v>32769</v>
      </c>
      <c r="F66" s="431" t="s">
        <v>205</v>
      </c>
      <c r="G66" s="446" t="s">
        <v>918</v>
      </c>
      <c r="H66" s="432"/>
      <c r="I66" s="433"/>
      <c r="J66" s="434" t="s">
        <v>887</v>
      </c>
      <c r="K66" s="429"/>
      <c r="L66" s="429" t="s">
        <v>128</v>
      </c>
    </row>
    <row r="67" spans="1:9" ht="12.75">
      <c r="A67" s="429"/>
      <c r="B67" s="429"/>
      <c r="C67" s="443">
        <v>7.43</v>
      </c>
      <c r="D67" s="435">
        <v>6.41</v>
      </c>
      <c r="E67" s="435">
        <v>13.95</v>
      </c>
      <c r="F67" s="435">
        <v>1.78</v>
      </c>
      <c r="G67" s="435" t="s">
        <v>0</v>
      </c>
      <c r="H67" s="435" t="s">
        <v>0</v>
      </c>
      <c r="I67" s="435" t="s">
        <v>0</v>
      </c>
    </row>
    <row r="68" spans="1:12" ht="12.75">
      <c r="A68" s="437"/>
      <c r="B68" s="438"/>
      <c r="C68" s="445">
        <v>736</v>
      </c>
      <c r="D68" s="440">
        <v>677</v>
      </c>
      <c r="E68" s="440">
        <v>725</v>
      </c>
      <c r="F68" s="440">
        <v>610</v>
      </c>
      <c r="G68" s="440" t="s">
        <v>138</v>
      </c>
      <c r="H68" s="440" t="s">
        <v>138</v>
      </c>
      <c r="I68" s="438" t="s">
        <v>138</v>
      </c>
      <c r="J68" s="440"/>
      <c r="K68" s="441"/>
      <c r="L68" s="441"/>
    </row>
  </sheetData>
  <sheetProtection/>
  <mergeCells count="2">
    <mergeCell ref="H2:J2"/>
    <mergeCell ref="H41:J41"/>
  </mergeCells>
  <printOptions/>
  <pageMargins left="1.5" right="1" top="1.073611111" bottom="0.573611111111111" header="0" footer="0"/>
  <pageSetup cellComments="asDisplayed" horizontalDpi="600" verticalDpi="600" orientation="landscape" paperSize="9" r:id="rId1"/>
  <headerFooter alignWithMargins="0">
    <oddHeader>&amp;L&amp;C&amp;R</oddHeader>
    <oddFooter>&amp;L&amp;C&amp;R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1" zoomScalePageLayoutView="0" workbookViewId="0" topLeftCell="A1">
      <selection activeCell="A1" sqref="A1"/>
    </sheetView>
  </sheetViews>
  <sheetFormatPr defaultColWidth="11.421875" defaultRowHeight="12.75"/>
  <cols>
    <col min="1" max="1" width="7.00390625" style="58" customWidth="1"/>
    <col min="2" max="3" width="5.28125" style="58" customWidth="1"/>
    <col min="4" max="4" width="19.57421875" style="59" customWidth="1"/>
    <col min="5" max="5" width="13.00390625" style="60" customWidth="1"/>
    <col min="6" max="6" width="15.8515625" style="59" customWidth="1"/>
    <col min="7" max="7" width="8.7109375" style="59" customWidth="1"/>
    <col min="8" max="8" width="12.7109375" style="59" customWidth="1"/>
    <col min="9" max="9" width="9.421875" style="61" customWidth="1"/>
    <col min="10" max="10" width="8.00390625" style="58" customWidth="1"/>
    <col min="11" max="11" width="7.00390625" style="62" customWidth="1"/>
    <col min="12" max="12" width="22.421875" style="63" customWidth="1"/>
    <col min="13" max="16384" width="11.421875" style="64" customWidth="1"/>
  </cols>
  <sheetData>
    <row r="1" ht="18.75" customHeight="1">
      <c r="A1" s="57" t="s">
        <v>57</v>
      </c>
    </row>
    <row r="2" spans="1:8" ht="15.75">
      <c r="A2" s="479">
        <v>40228</v>
      </c>
      <c r="B2" s="479"/>
      <c r="C2" s="479"/>
      <c r="D2" s="66"/>
      <c r="F2" s="67" t="s">
        <v>58</v>
      </c>
      <c r="G2" s="67"/>
      <c r="H2" s="67"/>
    </row>
    <row r="3" spans="3:4" ht="15">
      <c r="C3" s="68"/>
      <c r="D3" s="64"/>
    </row>
    <row r="4" spans="4:9" ht="18" customHeight="1">
      <c r="D4" s="57" t="s">
        <v>59</v>
      </c>
      <c r="F4" s="480" t="s">
        <v>60</v>
      </c>
      <c r="G4" s="480"/>
      <c r="H4" s="480"/>
      <c r="I4" s="70">
        <v>0.0148546296296296</v>
      </c>
    </row>
    <row r="5" spans="2:9" ht="18" customHeight="1">
      <c r="B5" s="69" t="s">
        <v>61</v>
      </c>
      <c r="C5" s="71">
        <v>0.5416666666666705</v>
      </c>
      <c r="D5" s="57"/>
      <c r="E5" s="72"/>
      <c r="F5" s="480" t="s">
        <v>62</v>
      </c>
      <c r="G5" s="480"/>
      <c r="H5" s="480"/>
      <c r="I5" s="70">
        <v>0.0159719907407407</v>
      </c>
    </row>
    <row r="6" spans="1:12" ht="15.75" thickBot="1">
      <c r="A6" s="73" t="s">
        <v>30</v>
      </c>
      <c r="B6" s="73" t="s">
        <v>63</v>
      </c>
      <c r="C6" s="73"/>
      <c r="D6" s="74" t="s">
        <v>64</v>
      </c>
      <c r="E6" s="75" t="s">
        <v>65</v>
      </c>
      <c r="F6" s="74" t="s">
        <v>25</v>
      </c>
      <c r="G6" s="76" t="s">
        <v>66</v>
      </c>
      <c r="H6" s="76" t="s">
        <v>67</v>
      </c>
      <c r="I6" s="77" t="s">
        <v>68</v>
      </c>
      <c r="J6" s="73" t="s">
        <v>69</v>
      </c>
      <c r="K6" s="78" t="s">
        <v>70</v>
      </c>
      <c r="L6" s="74" t="s">
        <v>71</v>
      </c>
    </row>
    <row r="7" spans="1:12" ht="15.75" thickTop="1">
      <c r="A7" s="58">
        <v>1</v>
      </c>
      <c r="D7" s="79" t="s">
        <v>72</v>
      </c>
      <c r="E7" s="60">
        <v>31079</v>
      </c>
      <c r="F7" s="79" t="s">
        <v>73</v>
      </c>
      <c r="G7" s="59" t="s">
        <v>74</v>
      </c>
      <c r="H7" s="59" t="s">
        <v>75</v>
      </c>
      <c r="I7" s="61">
        <v>0.015132523148148147</v>
      </c>
      <c r="J7" s="58" t="s">
        <v>66</v>
      </c>
      <c r="K7" s="62">
        <v>1121</v>
      </c>
      <c r="L7" s="79" t="s">
        <v>76</v>
      </c>
    </row>
    <row r="8" spans="1:12" ht="15">
      <c r="A8" s="58">
        <v>2</v>
      </c>
      <c r="B8" s="58">
        <v>1</v>
      </c>
      <c r="D8" s="79" t="s">
        <v>77</v>
      </c>
      <c r="E8" s="60">
        <v>33976</v>
      </c>
      <c r="F8" s="79" t="s">
        <v>78</v>
      </c>
      <c r="G8" s="59" t="s">
        <v>79</v>
      </c>
      <c r="H8" s="59" t="s">
        <v>75</v>
      </c>
      <c r="I8" s="61">
        <v>0.01659548611111111</v>
      </c>
      <c r="J8" s="58" t="s">
        <v>80</v>
      </c>
      <c r="K8" s="62" t="s">
        <v>81</v>
      </c>
      <c r="L8" s="79" t="s">
        <v>82</v>
      </c>
    </row>
    <row r="9" spans="1:12" ht="15">
      <c r="A9" s="58">
        <v>3</v>
      </c>
      <c r="B9" s="58">
        <v>2</v>
      </c>
      <c r="D9" s="79" t="s">
        <v>83</v>
      </c>
      <c r="E9" s="60">
        <v>33750</v>
      </c>
      <c r="F9" s="79" t="s">
        <v>84</v>
      </c>
      <c r="G9" s="59" t="s">
        <v>85</v>
      </c>
      <c r="H9" s="59" t="s">
        <v>86</v>
      </c>
      <c r="I9" s="61">
        <v>0.017008217592592592</v>
      </c>
      <c r="J9" s="58" t="s">
        <v>80</v>
      </c>
      <c r="K9" s="62">
        <v>975</v>
      </c>
      <c r="L9" s="79" t="s">
        <v>87</v>
      </c>
    </row>
    <row r="10" spans="1:12" ht="15">
      <c r="A10" s="58">
        <v>4</v>
      </c>
      <c r="D10" s="79" t="s">
        <v>88</v>
      </c>
      <c r="E10" s="60">
        <v>31810</v>
      </c>
      <c r="F10" s="79" t="s">
        <v>89</v>
      </c>
      <c r="G10" s="59" t="s">
        <v>74</v>
      </c>
      <c r="H10" s="59" t="s">
        <v>75</v>
      </c>
      <c r="I10" s="61">
        <v>0.017080555555555554</v>
      </c>
      <c r="J10" s="58" t="s">
        <v>90</v>
      </c>
      <c r="K10" s="62">
        <v>970</v>
      </c>
      <c r="L10" s="79" t="s">
        <v>91</v>
      </c>
    </row>
    <row r="11" spans="1:12" ht="15">
      <c r="A11" s="58">
        <v>5</v>
      </c>
      <c r="D11" s="79" t="s">
        <v>92</v>
      </c>
      <c r="E11" s="60">
        <v>32672</v>
      </c>
      <c r="F11" s="79" t="s">
        <v>93</v>
      </c>
      <c r="G11" s="59" t="s">
        <v>94</v>
      </c>
      <c r="H11" s="59" t="s">
        <v>95</v>
      </c>
      <c r="I11" s="61">
        <v>0.017090277777777777</v>
      </c>
      <c r="J11" s="58" t="s">
        <v>90</v>
      </c>
      <c r="K11" s="62">
        <v>969</v>
      </c>
      <c r="L11" s="79" t="s">
        <v>96</v>
      </c>
    </row>
    <row r="12" spans="1:12" ht="15">
      <c r="A12" s="58">
        <v>6</v>
      </c>
      <c r="D12" s="79" t="s">
        <v>97</v>
      </c>
      <c r="E12" s="60">
        <v>30472</v>
      </c>
      <c r="F12" s="79" t="s">
        <v>98</v>
      </c>
      <c r="G12" s="59" t="s">
        <v>99</v>
      </c>
      <c r="H12" s="59" t="s">
        <v>75</v>
      </c>
      <c r="I12" s="61">
        <v>0.017399189814814815</v>
      </c>
      <c r="J12" s="58" t="s">
        <v>90</v>
      </c>
      <c r="K12" s="62">
        <v>946</v>
      </c>
      <c r="L12" s="79" t="s">
        <v>100</v>
      </c>
    </row>
    <row r="13" spans="1:12" ht="15">
      <c r="A13" s="58">
        <v>7</v>
      </c>
      <c r="B13" s="58">
        <v>3</v>
      </c>
      <c r="D13" s="79" t="s">
        <v>101</v>
      </c>
      <c r="E13" s="60">
        <v>33707</v>
      </c>
      <c r="F13" s="79" t="s">
        <v>102</v>
      </c>
      <c r="G13" s="59" t="s">
        <v>103</v>
      </c>
      <c r="H13" s="59" t="s">
        <v>99</v>
      </c>
      <c r="I13" s="61">
        <v>0.017624305555555556</v>
      </c>
      <c r="J13" s="58" t="s">
        <v>90</v>
      </c>
      <c r="K13" s="62">
        <v>930</v>
      </c>
      <c r="L13" s="79" t="s">
        <v>104</v>
      </c>
    </row>
    <row r="14" spans="1:12" ht="15">
      <c r="A14" s="58">
        <v>8</v>
      </c>
      <c r="D14" s="79" t="s">
        <v>105</v>
      </c>
      <c r="E14" s="60">
        <v>31964</v>
      </c>
      <c r="F14" s="79" t="s">
        <v>106</v>
      </c>
      <c r="G14" s="59" t="s">
        <v>107</v>
      </c>
      <c r="H14" s="59" t="s">
        <v>99</v>
      </c>
      <c r="I14" s="61">
        <v>0.017745949074074074</v>
      </c>
      <c r="J14" s="58" t="s">
        <v>90</v>
      </c>
      <c r="K14" s="62">
        <v>920</v>
      </c>
      <c r="L14" s="79" t="s">
        <v>108</v>
      </c>
    </row>
    <row r="15" spans="1:12" ht="15">
      <c r="A15" s="58">
        <v>9</v>
      </c>
      <c r="B15" s="58">
        <v>4</v>
      </c>
      <c r="D15" s="79" t="s">
        <v>109</v>
      </c>
      <c r="E15" s="60">
        <v>34601</v>
      </c>
      <c r="F15" s="79" t="s">
        <v>110</v>
      </c>
      <c r="G15" s="59" t="s">
        <v>94</v>
      </c>
      <c r="H15" s="59" t="s">
        <v>95</v>
      </c>
      <c r="I15" s="61">
        <v>0.01820208333333333</v>
      </c>
      <c r="J15" s="58" t="s">
        <v>90</v>
      </c>
      <c r="K15" s="62" t="s">
        <v>81</v>
      </c>
      <c r="L15" s="79" t="s">
        <v>111</v>
      </c>
    </row>
    <row r="16" spans="1:12" ht="15">
      <c r="A16" s="58">
        <v>10</v>
      </c>
      <c r="B16" s="58">
        <v>5</v>
      </c>
      <c r="D16" s="79" t="s">
        <v>112</v>
      </c>
      <c r="E16" s="60">
        <v>34059</v>
      </c>
      <c r="F16" s="79" t="s">
        <v>84</v>
      </c>
      <c r="G16" s="59" t="s">
        <v>85</v>
      </c>
      <c r="H16" s="59" t="s">
        <v>86</v>
      </c>
      <c r="I16" s="61">
        <v>0.018469097222222224</v>
      </c>
      <c r="J16" s="58" t="s">
        <v>113</v>
      </c>
      <c r="K16" s="62" t="s">
        <v>81</v>
      </c>
      <c r="L16" s="79" t="s">
        <v>87</v>
      </c>
    </row>
    <row r="17" spans="1:12" ht="15">
      <c r="A17" s="58">
        <v>11</v>
      </c>
      <c r="B17" s="58">
        <v>6</v>
      </c>
      <c r="D17" s="79" t="s">
        <v>114</v>
      </c>
      <c r="E17" s="60">
        <v>34036</v>
      </c>
      <c r="F17" s="79" t="s">
        <v>84</v>
      </c>
      <c r="G17" s="59" t="s">
        <v>85</v>
      </c>
      <c r="H17" s="59" t="s">
        <v>86</v>
      </c>
      <c r="I17" s="61">
        <v>0.018594791666666666</v>
      </c>
      <c r="J17" s="58" t="s">
        <v>113</v>
      </c>
      <c r="K17" s="62" t="s">
        <v>81</v>
      </c>
      <c r="L17" s="79" t="s">
        <v>87</v>
      </c>
    </row>
    <row r="18" spans="1:12" ht="15">
      <c r="A18" s="58">
        <v>12</v>
      </c>
      <c r="B18" s="58">
        <v>7</v>
      </c>
      <c r="D18" s="79" t="s">
        <v>115</v>
      </c>
      <c r="E18" s="60">
        <v>33778</v>
      </c>
      <c r="F18" s="79" t="s">
        <v>116</v>
      </c>
      <c r="G18" s="59" t="s">
        <v>99</v>
      </c>
      <c r="H18" s="59" t="s">
        <v>117</v>
      </c>
      <c r="I18" s="61">
        <v>0.01952326388888889</v>
      </c>
      <c r="J18" s="58" t="s">
        <v>113</v>
      </c>
      <c r="L18" s="79" t="s">
        <v>118</v>
      </c>
    </row>
    <row r="19" spans="1:12" ht="15">
      <c r="A19" s="58">
        <v>13</v>
      </c>
      <c r="D19" s="79" t="s">
        <v>119</v>
      </c>
      <c r="E19" s="60">
        <v>33165</v>
      </c>
      <c r="F19" s="79" t="s">
        <v>120</v>
      </c>
      <c r="G19" s="59" t="s">
        <v>107</v>
      </c>
      <c r="H19" s="59" t="s">
        <v>117</v>
      </c>
      <c r="I19" s="61">
        <v>0.019662731481481482</v>
      </c>
      <c r="J19" s="58" t="s">
        <v>113</v>
      </c>
      <c r="L19" s="79" t="s">
        <v>121</v>
      </c>
    </row>
    <row r="20" spans="1:12" ht="15">
      <c r="A20" s="58">
        <v>14</v>
      </c>
      <c r="B20" s="58">
        <v>8</v>
      </c>
      <c r="D20" s="79" t="s">
        <v>122</v>
      </c>
      <c r="E20" s="60">
        <v>33309</v>
      </c>
      <c r="F20" s="79" t="s">
        <v>123</v>
      </c>
      <c r="G20" s="59" t="s">
        <v>107</v>
      </c>
      <c r="H20" s="59" t="s">
        <v>124</v>
      </c>
      <c r="I20" s="61">
        <v>0.02040972222222222</v>
      </c>
      <c r="J20" s="58" t="s">
        <v>125</v>
      </c>
      <c r="L20" s="79" t="s">
        <v>126</v>
      </c>
    </row>
    <row r="21" spans="1:12" ht="15">
      <c r="A21" s="58">
        <v>15</v>
      </c>
      <c r="D21" s="79" t="s">
        <v>127</v>
      </c>
      <c r="E21" s="60">
        <v>31932</v>
      </c>
      <c r="F21" s="79" t="s">
        <v>120</v>
      </c>
      <c r="G21" s="59" t="s">
        <v>107</v>
      </c>
      <c r="H21" s="59" t="s">
        <v>117</v>
      </c>
      <c r="I21" s="61">
        <v>0.02168472222222222</v>
      </c>
      <c r="J21" s="58" t="s">
        <v>128</v>
      </c>
      <c r="L21" s="79" t="s">
        <v>129</v>
      </c>
    </row>
    <row r="22" spans="3:12" ht="15">
      <c r="C22" s="58" t="s">
        <v>131</v>
      </c>
      <c r="D22" s="79" t="s">
        <v>132</v>
      </c>
      <c r="E22" s="60">
        <v>34213</v>
      </c>
      <c r="F22" s="79" t="s">
        <v>84</v>
      </c>
      <c r="G22" s="59" t="s">
        <v>85</v>
      </c>
      <c r="H22" s="59" t="s">
        <v>86</v>
      </c>
      <c r="I22" s="61" t="s">
        <v>130</v>
      </c>
      <c r="J22" s="58" t="s">
        <v>99</v>
      </c>
      <c r="K22" s="62" t="s">
        <v>81</v>
      </c>
      <c r="L22" s="79" t="s">
        <v>99</v>
      </c>
    </row>
    <row r="23" spans="3:12" ht="15">
      <c r="C23" s="58" t="s">
        <v>131</v>
      </c>
      <c r="D23" s="79" t="s">
        <v>133</v>
      </c>
      <c r="E23" s="60">
        <v>33865</v>
      </c>
      <c r="F23" s="79" t="s">
        <v>134</v>
      </c>
      <c r="G23" s="59" t="s">
        <v>94</v>
      </c>
      <c r="H23" s="59" t="s">
        <v>95</v>
      </c>
      <c r="I23" s="61" t="s">
        <v>130</v>
      </c>
      <c r="J23" s="58" t="s">
        <v>99</v>
      </c>
      <c r="L23" s="79" t="s">
        <v>99</v>
      </c>
    </row>
    <row r="24" spans="4:12" ht="15">
      <c r="D24" s="79" t="s">
        <v>136</v>
      </c>
      <c r="E24" s="60">
        <v>33626</v>
      </c>
      <c r="F24" s="79" t="s">
        <v>84</v>
      </c>
      <c r="G24" s="59" t="s">
        <v>85</v>
      </c>
      <c r="H24" s="59" t="s">
        <v>86</v>
      </c>
      <c r="I24" s="61" t="s">
        <v>135</v>
      </c>
      <c r="J24" s="58" t="s">
        <v>99</v>
      </c>
      <c r="L24" s="79" t="s">
        <v>99</v>
      </c>
    </row>
    <row r="25" spans="4:12" ht="15">
      <c r="D25" s="79" t="s">
        <v>137</v>
      </c>
      <c r="E25" s="60">
        <v>32573</v>
      </c>
      <c r="F25" s="79" t="s">
        <v>84</v>
      </c>
      <c r="G25" s="59" t="s">
        <v>85</v>
      </c>
      <c r="H25" s="59" t="s">
        <v>86</v>
      </c>
      <c r="I25" s="61" t="s">
        <v>135</v>
      </c>
      <c r="J25" s="58" t="s">
        <v>99</v>
      </c>
      <c r="L25" s="79" t="s">
        <v>99</v>
      </c>
    </row>
    <row r="26" spans="1:12" ht="15">
      <c r="A26" s="58" t="s">
        <v>138</v>
      </c>
      <c r="D26" s="59" t="s">
        <v>138</v>
      </c>
      <c r="E26" s="60" t="s">
        <v>99</v>
      </c>
      <c r="F26" s="59" t="s">
        <v>99</v>
      </c>
      <c r="J26" s="58" t="s">
        <v>99</v>
      </c>
      <c r="K26" s="62" t="s">
        <v>99</v>
      </c>
      <c r="L26" s="79" t="s">
        <v>99</v>
      </c>
    </row>
    <row r="27" spans="1:12" ht="15">
      <c r="A27" s="58" t="s">
        <v>138</v>
      </c>
      <c r="D27" s="59" t="s">
        <v>138</v>
      </c>
      <c r="E27" s="60" t="s">
        <v>99</v>
      </c>
      <c r="F27" s="59" t="s">
        <v>99</v>
      </c>
      <c r="J27" s="58" t="s">
        <v>99</v>
      </c>
      <c r="K27" s="62" t="s">
        <v>99</v>
      </c>
      <c r="L27" s="79" t="s">
        <v>99</v>
      </c>
    </row>
    <row r="28" spans="1:12" ht="15">
      <c r="A28" s="58" t="s">
        <v>138</v>
      </c>
      <c r="D28" s="59" t="s">
        <v>138</v>
      </c>
      <c r="E28" s="60" t="s">
        <v>99</v>
      </c>
      <c r="F28" s="59" t="s">
        <v>99</v>
      </c>
      <c r="J28" s="58" t="s">
        <v>99</v>
      </c>
      <c r="K28" s="62" t="s">
        <v>99</v>
      </c>
      <c r="L28" s="79" t="s">
        <v>99</v>
      </c>
    </row>
    <row r="29" ht="15">
      <c r="L29" s="79" t="s">
        <v>99</v>
      </c>
    </row>
    <row r="31" spans="1:12" s="59" customFormat="1" ht="15">
      <c r="A31" s="58"/>
      <c r="B31" s="58"/>
      <c r="C31" s="58"/>
      <c r="E31" s="60"/>
      <c r="I31" s="61"/>
      <c r="J31" s="58"/>
      <c r="K31" s="62"/>
      <c r="L31" s="63"/>
    </row>
  </sheetData>
  <sheetProtection/>
  <mergeCells count="3">
    <mergeCell ref="A2:C2"/>
    <mergeCell ref="F4:H4"/>
    <mergeCell ref="F5:H5"/>
  </mergeCells>
  <printOptions/>
  <pageMargins left="0.5" right="0" top="1.323611111" bottom="0.573611111111111" header="0" footer="0"/>
  <pageSetup cellComments="asDisplayed" horizontalDpi="600" verticalDpi="600" orientation="landscape" r:id="rId1"/>
  <headerFooter alignWithMargins="0">
    <oddHeader>&amp;L&amp;C&amp;R</oddHeader>
    <oddFooter>&amp;L&amp;C&amp;R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140625" style="145" customWidth="1"/>
    <col min="2" max="2" width="5.140625" style="145" customWidth="1"/>
    <col min="3" max="3" width="5.28125" style="145" customWidth="1"/>
    <col min="4" max="4" width="21.00390625" style="145" customWidth="1"/>
    <col min="5" max="5" width="10.7109375" style="145" customWidth="1"/>
    <col min="6" max="6" width="13.8515625" style="145" customWidth="1"/>
    <col min="7" max="7" width="6.8515625" style="145" customWidth="1"/>
    <col min="8" max="8" width="14.00390625" style="145" customWidth="1"/>
    <col min="9" max="9" width="9.421875" style="145" customWidth="1"/>
    <col min="10" max="10" width="8.00390625" style="145" customWidth="1"/>
    <col min="11" max="11" width="7.00390625" style="145" customWidth="1"/>
    <col min="12" max="12" width="25.57421875" style="305" customWidth="1"/>
    <col min="13" max="16384" width="9.140625" style="145" customWidth="1"/>
  </cols>
  <sheetData>
    <row r="1" spans="1:12" ht="18.75">
      <c r="A1" s="96" t="s">
        <v>57</v>
      </c>
      <c r="B1" s="81"/>
      <c r="C1" s="81"/>
      <c r="D1" s="83"/>
      <c r="E1" s="81"/>
      <c r="F1" s="83"/>
      <c r="G1" s="83"/>
      <c r="H1" s="83"/>
      <c r="I1" s="130"/>
      <c r="J1" s="81"/>
      <c r="K1" s="89"/>
      <c r="L1" s="80"/>
    </row>
    <row r="2" spans="1:12" ht="15.75">
      <c r="A2" s="473">
        <v>40228</v>
      </c>
      <c r="B2" s="473"/>
      <c r="C2" s="473"/>
      <c r="D2" s="131"/>
      <c r="E2" s="81"/>
      <c r="F2" s="98" t="s">
        <v>58</v>
      </c>
      <c r="G2" s="98"/>
      <c r="H2" s="98"/>
      <c r="I2" s="130"/>
      <c r="J2" s="81"/>
      <c r="K2" s="89"/>
      <c r="L2" s="80"/>
    </row>
    <row r="3" spans="1:12" ht="15">
      <c r="A3" s="81"/>
      <c r="B3" s="81"/>
      <c r="C3" s="97"/>
      <c r="D3" s="80"/>
      <c r="E3" s="81"/>
      <c r="F3" s="83"/>
      <c r="G3" s="83"/>
      <c r="H3" s="83"/>
      <c r="I3" s="130"/>
      <c r="J3" s="81"/>
      <c r="K3" s="89"/>
      <c r="L3" s="80"/>
    </row>
    <row r="4" spans="1:12" ht="18.75">
      <c r="A4" s="81"/>
      <c r="B4" s="81"/>
      <c r="C4" s="81"/>
      <c r="D4" s="96" t="s">
        <v>476</v>
      </c>
      <c r="E4" s="81"/>
      <c r="F4" s="470" t="s">
        <v>60</v>
      </c>
      <c r="G4" s="470"/>
      <c r="H4" s="470"/>
      <c r="I4" s="126">
        <v>0.0275300925925926</v>
      </c>
      <c r="J4" s="81"/>
      <c r="K4" s="89"/>
      <c r="L4" s="80"/>
    </row>
    <row r="5" spans="1:12" ht="18.75">
      <c r="A5" s="87" t="s">
        <v>61</v>
      </c>
      <c r="B5" s="148">
        <v>0.5625000000000043</v>
      </c>
      <c r="C5" s="81"/>
      <c r="D5" s="96"/>
      <c r="E5" s="87"/>
      <c r="F5" s="470" t="s">
        <v>62</v>
      </c>
      <c r="G5" s="470"/>
      <c r="H5" s="470"/>
      <c r="I5" s="126">
        <v>0.0275300925925926</v>
      </c>
      <c r="J5" s="81"/>
      <c r="K5" s="89"/>
      <c r="L5" s="80"/>
    </row>
    <row r="6" spans="1:12" ht="15.75" thickBot="1">
      <c r="A6" s="101" t="s">
        <v>30</v>
      </c>
      <c r="B6" s="101" t="s">
        <v>63</v>
      </c>
      <c r="C6" s="101" t="s">
        <v>200</v>
      </c>
      <c r="D6" s="100" t="s">
        <v>64</v>
      </c>
      <c r="E6" s="105" t="s">
        <v>65</v>
      </c>
      <c r="F6" s="100" t="s">
        <v>25</v>
      </c>
      <c r="G6" s="100" t="s">
        <v>66</v>
      </c>
      <c r="H6" s="100" t="s">
        <v>67</v>
      </c>
      <c r="I6" s="147" t="s">
        <v>68</v>
      </c>
      <c r="J6" s="101" t="s">
        <v>69</v>
      </c>
      <c r="K6" s="146" t="s">
        <v>70</v>
      </c>
      <c r="L6" s="127" t="s">
        <v>71</v>
      </c>
    </row>
    <row r="7" spans="1:12" ht="15.75" thickTop="1">
      <c r="A7" s="81">
        <v>1</v>
      </c>
      <c r="B7" s="81"/>
      <c r="C7" s="81" t="s">
        <v>459</v>
      </c>
      <c r="D7" s="83" t="s">
        <v>475</v>
      </c>
      <c r="E7" s="88">
        <v>31227</v>
      </c>
      <c r="F7" s="83" t="s">
        <v>474</v>
      </c>
      <c r="G7" s="83" t="s">
        <v>99</v>
      </c>
      <c r="H7" s="83" t="s">
        <v>473</v>
      </c>
      <c r="I7" s="130">
        <v>0.028991435185185186</v>
      </c>
      <c r="J7" s="81" t="s">
        <v>80</v>
      </c>
      <c r="K7" s="89">
        <v>1070</v>
      </c>
      <c r="L7" s="125" t="s">
        <v>472</v>
      </c>
    </row>
    <row r="8" spans="1:12" ht="15">
      <c r="A8" s="81">
        <v>2</v>
      </c>
      <c r="B8" s="81"/>
      <c r="C8" s="81"/>
      <c r="D8" s="83" t="s">
        <v>471</v>
      </c>
      <c r="E8" s="88">
        <v>28419</v>
      </c>
      <c r="F8" s="83" t="s">
        <v>98</v>
      </c>
      <c r="G8" s="83" t="s">
        <v>99</v>
      </c>
      <c r="H8" s="83" t="s">
        <v>99</v>
      </c>
      <c r="I8" s="130">
        <v>0.02929155092592593</v>
      </c>
      <c r="J8" s="81" t="s">
        <v>80</v>
      </c>
      <c r="K8" s="89">
        <v>1053</v>
      </c>
      <c r="L8" s="125" t="s">
        <v>408</v>
      </c>
    </row>
    <row r="9" spans="1:12" ht="15">
      <c r="A9" s="81">
        <v>3</v>
      </c>
      <c r="B9" s="81"/>
      <c r="C9" s="81"/>
      <c r="D9" s="83" t="s">
        <v>470</v>
      </c>
      <c r="E9" s="88">
        <v>32088</v>
      </c>
      <c r="F9" s="83" t="s">
        <v>141</v>
      </c>
      <c r="G9" s="83" t="s">
        <v>153</v>
      </c>
      <c r="H9" s="83" t="s">
        <v>225</v>
      </c>
      <c r="I9" s="130">
        <v>0.030388425925925926</v>
      </c>
      <c r="J9" s="81" t="s">
        <v>80</v>
      </c>
      <c r="K9" s="89">
        <v>993</v>
      </c>
      <c r="L9" s="125" t="s">
        <v>408</v>
      </c>
    </row>
    <row r="10" spans="1:12" ht="15">
      <c r="A10" s="81">
        <v>4</v>
      </c>
      <c r="B10" s="81"/>
      <c r="C10" s="81"/>
      <c r="D10" s="83" t="s">
        <v>469</v>
      </c>
      <c r="E10" s="88">
        <v>32060</v>
      </c>
      <c r="F10" s="83" t="s">
        <v>98</v>
      </c>
      <c r="G10" s="83" t="s">
        <v>74</v>
      </c>
      <c r="H10" s="83" t="s">
        <v>75</v>
      </c>
      <c r="I10" s="130">
        <v>0.03078263888888889</v>
      </c>
      <c r="J10" s="81" t="s">
        <v>80</v>
      </c>
      <c r="K10" s="89">
        <v>972</v>
      </c>
      <c r="L10" s="125" t="s">
        <v>468</v>
      </c>
    </row>
    <row r="11" spans="1:12" ht="15">
      <c r="A11" s="81">
        <v>5</v>
      </c>
      <c r="B11" s="81">
        <v>1</v>
      </c>
      <c r="C11" s="81" t="s">
        <v>467</v>
      </c>
      <c r="D11" s="83" t="s">
        <v>466</v>
      </c>
      <c r="E11" s="88">
        <v>33245</v>
      </c>
      <c r="F11" s="83" t="s">
        <v>134</v>
      </c>
      <c r="G11" s="83" t="s">
        <v>94</v>
      </c>
      <c r="H11" s="83" t="s">
        <v>95</v>
      </c>
      <c r="I11" s="130">
        <v>0.03220636574074074</v>
      </c>
      <c r="J11" s="81" t="s">
        <v>90</v>
      </c>
      <c r="K11" s="89">
        <v>898</v>
      </c>
      <c r="L11" s="125" t="s">
        <v>111</v>
      </c>
    </row>
    <row r="12" spans="1:12" ht="15">
      <c r="A12" s="81">
        <v>6</v>
      </c>
      <c r="B12" s="81">
        <v>2</v>
      </c>
      <c r="C12" s="81" t="s">
        <v>459</v>
      </c>
      <c r="D12" s="83" t="s">
        <v>465</v>
      </c>
      <c r="E12" s="88">
        <v>33709</v>
      </c>
      <c r="F12" s="83" t="s">
        <v>464</v>
      </c>
      <c r="G12" s="83" t="s">
        <v>153</v>
      </c>
      <c r="H12" s="83" t="s">
        <v>225</v>
      </c>
      <c r="I12" s="130">
        <v>0.032292592592592595</v>
      </c>
      <c r="J12" s="81" t="s">
        <v>90</v>
      </c>
      <c r="K12" s="89">
        <v>893</v>
      </c>
      <c r="L12" s="125" t="s">
        <v>463</v>
      </c>
    </row>
    <row r="13" spans="1:12" ht="15">
      <c r="A13" s="81">
        <v>7</v>
      </c>
      <c r="B13" s="81">
        <v>3</v>
      </c>
      <c r="C13" s="81"/>
      <c r="D13" s="83" t="s">
        <v>462</v>
      </c>
      <c r="E13" s="88">
        <v>33815</v>
      </c>
      <c r="F13" s="83" t="s">
        <v>134</v>
      </c>
      <c r="G13" s="83" t="s">
        <v>94</v>
      </c>
      <c r="H13" s="83" t="s">
        <v>95</v>
      </c>
      <c r="I13" s="130">
        <v>0.032415624999999997</v>
      </c>
      <c r="J13" s="81" t="s">
        <v>90</v>
      </c>
      <c r="K13" s="89">
        <v>887</v>
      </c>
      <c r="L13" s="125" t="s">
        <v>111</v>
      </c>
    </row>
    <row r="14" spans="1:12" ht="15">
      <c r="A14" s="81">
        <v>8</v>
      </c>
      <c r="B14" s="81"/>
      <c r="C14" s="81"/>
      <c r="D14" s="83" t="s">
        <v>461</v>
      </c>
      <c r="E14" s="88">
        <v>32356</v>
      </c>
      <c r="F14" s="83" t="s">
        <v>141</v>
      </c>
      <c r="G14" s="83" t="s">
        <v>153</v>
      </c>
      <c r="H14" s="83" t="s">
        <v>225</v>
      </c>
      <c r="I14" s="130">
        <v>0.033264236111111116</v>
      </c>
      <c r="J14" s="81" t="s">
        <v>90</v>
      </c>
      <c r="K14" s="89">
        <v>844</v>
      </c>
      <c r="L14" s="125" t="s">
        <v>408</v>
      </c>
    </row>
    <row r="15" spans="1:12" ht="15">
      <c r="A15" s="81">
        <v>9</v>
      </c>
      <c r="B15" s="81">
        <v>4</v>
      </c>
      <c r="C15" s="81"/>
      <c r="D15" s="83" t="s">
        <v>460</v>
      </c>
      <c r="E15" s="88">
        <v>33453</v>
      </c>
      <c r="F15" s="83" t="s">
        <v>134</v>
      </c>
      <c r="G15" s="83" t="s">
        <v>94</v>
      </c>
      <c r="H15" s="83" t="s">
        <v>95</v>
      </c>
      <c r="I15" s="130">
        <v>0.034006365740740736</v>
      </c>
      <c r="J15" s="81" t="s">
        <v>113</v>
      </c>
      <c r="K15" s="89"/>
      <c r="L15" s="125" t="s">
        <v>111</v>
      </c>
    </row>
    <row r="16" spans="1:12" ht="15">
      <c r="A16" s="81">
        <v>10</v>
      </c>
      <c r="B16" s="81">
        <v>5</v>
      </c>
      <c r="C16" s="81" t="s">
        <v>459</v>
      </c>
      <c r="D16" s="83" t="s">
        <v>458</v>
      </c>
      <c r="E16" s="88">
        <v>33802</v>
      </c>
      <c r="F16" s="83" t="s">
        <v>98</v>
      </c>
      <c r="G16" s="83" t="s">
        <v>457</v>
      </c>
      <c r="H16" s="83" t="s">
        <v>75</v>
      </c>
      <c r="I16" s="130">
        <v>0.034473726851851856</v>
      </c>
      <c r="J16" s="81" t="s">
        <v>113</v>
      </c>
      <c r="K16" s="89"/>
      <c r="L16" s="125" t="s">
        <v>456</v>
      </c>
    </row>
    <row r="17" spans="2:12" ht="15">
      <c r="B17" s="81"/>
      <c r="C17" s="81" t="s">
        <v>131</v>
      </c>
      <c r="D17" s="83" t="s">
        <v>455</v>
      </c>
      <c r="E17" s="88">
        <v>33528</v>
      </c>
      <c r="F17" s="83" t="s">
        <v>134</v>
      </c>
      <c r="G17" s="83" t="s">
        <v>94</v>
      </c>
      <c r="H17" s="83" t="s">
        <v>95</v>
      </c>
      <c r="I17" s="81" t="s">
        <v>130</v>
      </c>
      <c r="J17" s="81" t="s">
        <v>99</v>
      </c>
      <c r="K17" s="89"/>
      <c r="L17" s="125" t="s">
        <v>111</v>
      </c>
    </row>
    <row r="18" spans="2:12" ht="15">
      <c r="B18" s="81"/>
      <c r="C18" s="81"/>
      <c r="D18" s="83" t="s">
        <v>454</v>
      </c>
      <c r="E18" s="88">
        <v>33555</v>
      </c>
      <c r="F18" s="83" t="s">
        <v>84</v>
      </c>
      <c r="G18" s="83" t="s">
        <v>85</v>
      </c>
      <c r="H18" s="83" t="s">
        <v>86</v>
      </c>
      <c r="I18" s="81" t="s">
        <v>135</v>
      </c>
      <c r="J18" s="81" t="s">
        <v>99</v>
      </c>
      <c r="K18" s="89"/>
      <c r="L18" s="125" t="s">
        <v>87</v>
      </c>
    </row>
  </sheetData>
  <sheetProtection/>
  <mergeCells count="3">
    <mergeCell ref="A2:C2"/>
    <mergeCell ref="F4:H4"/>
    <mergeCell ref="F5:H5"/>
  </mergeCells>
  <printOptions/>
  <pageMargins left="0.45" right="0" top="1.2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33"/>
  <sheetViews>
    <sheetView zoomScaleSheetLayoutView="1" zoomScalePageLayoutView="0" workbookViewId="0" topLeftCell="A1">
      <selection activeCell="A1" sqref="A1"/>
    </sheetView>
  </sheetViews>
  <sheetFormatPr defaultColWidth="11.421875" defaultRowHeight="12.75"/>
  <cols>
    <col min="1" max="1" width="6.28125" style="81" customWidth="1"/>
    <col min="2" max="2" width="5.28125" style="81" customWidth="1"/>
    <col min="3" max="3" width="20.140625" style="80" customWidth="1"/>
    <col min="4" max="4" width="12.28125" style="80" customWidth="1"/>
    <col min="5" max="5" width="11.7109375" style="87" customWidth="1"/>
    <col min="6" max="6" width="7.57421875" style="80" customWidth="1"/>
    <col min="7" max="7" width="15.57421875" style="80" customWidth="1"/>
    <col min="8" max="9" width="7.28125" style="80" customWidth="1"/>
    <col min="10" max="11" width="6.7109375" style="81" customWidth="1"/>
    <col min="12" max="12" width="26.00390625" style="123" customWidth="1"/>
    <col min="13" max="29" width="11.421875" style="80" customWidth="1"/>
    <col min="30" max="16384" width="11.421875" style="185" customWidth="1"/>
  </cols>
  <sheetData>
    <row r="1" spans="1:29" ht="18.75" customHeight="1">
      <c r="A1" s="96" t="s">
        <v>57</v>
      </c>
      <c r="B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</row>
    <row r="2" spans="1:29" ht="15.75">
      <c r="A2" s="471">
        <v>40228</v>
      </c>
      <c r="B2" s="471"/>
      <c r="C2" s="471"/>
      <c r="D2" s="98" t="s">
        <v>58</v>
      </c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</row>
    <row r="4" spans="3:29" ht="18" customHeight="1">
      <c r="C4" s="96" t="s">
        <v>842</v>
      </c>
      <c r="E4" s="470" t="s">
        <v>185</v>
      </c>
      <c r="F4" s="470"/>
      <c r="G4" s="470"/>
      <c r="H4" s="81">
        <v>6.71</v>
      </c>
      <c r="I4" s="83" t="s">
        <v>841</v>
      </c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</row>
    <row r="5" spans="3:29" ht="17.25" customHeight="1">
      <c r="C5" s="96"/>
      <c r="F5" s="87"/>
      <c r="G5" s="87" t="s">
        <v>60</v>
      </c>
      <c r="H5" s="85">
        <v>6.62</v>
      </c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</row>
    <row r="6" spans="5:29" ht="15.75" customHeight="1">
      <c r="E6" s="470" t="s">
        <v>62</v>
      </c>
      <c r="F6" s="470"/>
      <c r="G6" s="470"/>
      <c r="H6" s="85">
        <v>6.67</v>
      </c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</row>
    <row r="7" spans="1:29" ht="15.75" customHeight="1" thickBot="1">
      <c r="A7" s="298" t="s">
        <v>30</v>
      </c>
      <c r="B7" s="298" t="s">
        <v>63</v>
      </c>
      <c r="C7" s="299" t="s">
        <v>64</v>
      </c>
      <c r="D7" s="301" t="s">
        <v>65</v>
      </c>
      <c r="E7" s="300" t="s">
        <v>25</v>
      </c>
      <c r="F7" s="299" t="s">
        <v>66</v>
      </c>
      <c r="G7" s="299" t="s">
        <v>67</v>
      </c>
      <c r="H7" s="298" t="s">
        <v>68</v>
      </c>
      <c r="I7" s="298" t="s">
        <v>746</v>
      </c>
      <c r="J7" s="298" t="s">
        <v>69</v>
      </c>
      <c r="K7" s="298" t="s">
        <v>294</v>
      </c>
      <c r="L7" s="297" t="s">
        <v>71</v>
      </c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</row>
    <row r="8" spans="1:29" ht="16.5" customHeight="1" thickTop="1">
      <c r="A8" s="81">
        <v>1</v>
      </c>
      <c r="C8" s="83" t="s">
        <v>840</v>
      </c>
      <c r="D8" s="88">
        <v>31955</v>
      </c>
      <c r="E8" s="83" t="s">
        <v>831</v>
      </c>
      <c r="F8" s="83" t="s">
        <v>107</v>
      </c>
      <c r="G8" s="80" t="s">
        <v>212</v>
      </c>
      <c r="H8" s="85">
        <v>6.75</v>
      </c>
      <c r="I8" s="81">
        <v>6.79</v>
      </c>
      <c r="J8" s="81" t="s">
        <v>66</v>
      </c>
      <c r="K8" s="81">
        <v>1079</v>
      </c>
      <c r="L8" s="125" t="s">
        <v>839</v>
      </c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</row>
    <row r="9" spans="1:29" ht="15">
      <c r="A9" s="81">
        <v>2</v>
      </c>
      <c r="C9" s="83" t="s">
        <v>838</v>
      </c>
      <c r="D9" s="88">
        <v>32769</v>
      </c>
      <c r="E9" s="83" t="s">
        <v>98</v>
      </c>
      <c r="F9" s="83" t="s">
        <v>79</v>
      </c>
      <c r="G9" s="83" t="s">
        <v>381</v>
      </c>
      <c r="H9" s="85">
        <v>6.88</v>
      </c>
      <c r="I9" s="81">
        <v>6.88</v>
      </c>
      <c r="J9" s="81" t="s">
        <v>80</v>
      </c>
      <c r="K9" s="81">
        <v>1014</v>
      </c>
      <c r="L9" s="125" t="s">
        <v>670</v>
      </c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</row>
    <row r="10" spans="1:29" ht="15">
      <c r="A10" s="81">
        <v>3</v>
      </c>
      <c r="C10" s="83" t="s">
        <v>808</v>
      </c>
      <c r="D10" s="88">
        <v>32701</v>
      </c>
      <c r="E10" s="83" t="s">
        <v>123</v>
      </c>
      <c r="F10" s="83" t="s">
        <v>107</v>
      </c>
      <c r="G10" s="80" t="s">
        <v>212</v>
      </c>
      <c r="H10" s="85">
        <v>7.03</v>
      </c>
      <c r="I10" s="81">
        <v>6.97</v>
      </c>
      <c r="J10" s="81" t="s">
        <v>80</v>
      </c>
      <c r="K10" s="81">
        <v>970</v>
      </c>
      <c r="L10" s="125" t="s">
        <v>807</v>
      </c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</row>
    <row r="11" spans="1:29" ht="15">
      <c r="A11" s="81">
        <v>4</v>
      </c>
      <c r="C11" s="83" t="s">
        <v>685</v>
      </c>
      <c r="D11" s="88">
        <v>31230</v>
      </c>
      <c r="E11" s="83" t="s">
        <v>123</v>
      </c>
      <c r="F11" s="83" t="s">
        <v>107</v>
      </c>
      <c r="G11" s="80" t="s">
        <v>212</v>
      </c>
      <c r="H11" s="85">
        <v>6.96</v>
      </c>
      <c r="I11" s="81">
        <v>7.01</v>
      </c>
      <c r="J11" s="81" t="s">
        <v>80</v>
      </c>
      <c r="K11" s="81">
        <v>975</v>
      </c>
      <c r="L11" s="125" t="s">
        <v>547</v>
      </c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</row>
    <row r="12" spans="1:29" ht="15">
      <c r="A12" s="81">
        <v>5</v>
      </c>
      <c r="C12" s="83" t="s">
        <v>804</v>
      </c>
      <c r="D12" s="88">
        <v>32021</v>
      </c>
      <c r="E12" s="83" t="s">
        <v>123</v>
      </c>
      <c r="F12" s="83" t="s">
        <v>107</v>
      </c>
      <c r="G12" s="83" t="s">
        <v>370</v>
      </c>
      <c r="H12" s="85">
        <v>7.02</v>
      </c>
      <c r="I12" s="81">
        <v>7.08</v>
      </c>
      <c r="J12" s="81" t="s">
        <v>80</v>
      </c>
      <c r="K12" s="81">
        <v>946</v>
      </c>
      <c r="L12" s="125" t="s">
        <v>340</v>
      </c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</row>
    <row r="13" spans="1:29" ht="15">
      <c r="A13" s="81">
        <v>6</v>
      </c>
      <c r="C13" s="83" t="s">
        <v>806</v>
      </c>
      <c r="D13" s="88">
        <v>32958</v>
      </c>
      <c r="E13" s="83" t="s">
        <v>98</v>
      </c>
      <c r="F13" s="83" t="s">
        <v>79</v>
      </c>
      <c r="G13" s="83" t="s">
        <v>370</v>
      </c>
      <c r="H13" s="85">
        <v>7.01</v>
      </c>
      <c r="I13" s="81" t="s">
        <v>130</v>
      </c>
      <c r="J13" s="81" t="s">
        <v>80</v>
      </c>
      <c r="K13" s="81">
        <v>951</v>
      </c>
      <c r="L13" s="125" t="s">
        <v>147</v>
      </c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</row>
    <row r="14" spans="1:29" ht="15">
      <c r="A14" s="81">
        <v>7</v>
      </c>
      <c r="B14" s="81">
        <v>1</v>
      </c>
      <c r="C14" s="83" t="s">
        <v>837</v>
      </c>
      <c r="D14" s="88">
        <v>33820</v>
      </c>
      <c r="E14" s="83" t="s">
        <v>98</v>
      </c>
      <c r="F14" s="83" t="s">
        <v>79</v>
      </c>
      <c r="G14" s="83" t="s">
        <v>370</v>
      </c>
      <c r="H14" s="85">
        <v>7.051</v>
      </c>
      <c r="I14" s="81">
        <v>7.05</v>
      </c>
      <c r="J14" s="81" t="s">
        <v>90</v>
      </c>
      <c r="K14" s="81">
        <v>932</v>
      </c>
      <c r="L14" s="125" t="s">
        <v>670</v>
      </c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</row>
    <row r="15" spans="1:29" ht="17.25" customHeight="1">
      <c r="A15" s="81">
        <v>8</v>
      </c>
      <c r="C15" s="83" t="s">
        <v>802</v>
      </c>
      <c r="D15" s="88">
        <v>33169</v>
      </c>
      <c r="E15" s="83" t="s">
        <v>123</v>
      </c>
      <c r="F15" s="83" t="s">
        <v>107</v>
      </c>
      <c r="G15" s="80" t="s">
        <v>212</v>
      </c>
      <c r="H15" s="85">
        <v>7.12</v>
      </c>
      <c r="I15" s="81">
        <v>7.06</v>
      </c>
      <c r="J15" s="81" t="s">
        <v>90</v>
      </c>
      <c r="K15" s="81">
        <v>927</v>
      </c>
      <c r="L15" s="125" t="s">
        <v>801</v>
      </c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</row>
    <row r="16" spans="1:29" ht="15.75" customHeight="1">
      <c r="A16" s="81">
        <v>9</v>
      </c>
      <c r="B16" s="81">
        <v>2</v>
      </c>
      <c r="C16" s="83" t="s">
        <v>836</v>
      </c>
      <c r="D16" s="88">
        <v>33401</v>
      </c>
      <c r="E16" s="83" t="s">
        <v>102</v>
      </c>
      <c r="F16" s="83" t="s">
        <v>103</v>
      </c>
      <c r="G16" s="83" t="s">
        <v>99</v>
      </c>
      <c r="H16" s="85">
        <v>7.08</v>
      </c>
      <c r="I16" s="85">
        <v>7.07</v>
      </c>
      <c r="J16" s="81" t="s">
        <v>90</v>
      </c>
      <c r="L16" s="125" t="s">
        <v>835</v>
      </c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</row>
    <row r="17" spans="1:29" ht="15.75" customHeight="1">
      <c r="A17" s="81">
        <v>10</v>
      </c>
      <c r="B17" s="81">
        <v>3</v>
      </c>
      <c r="C17" s="83" t="s">
        <v>833</v>
      </c>
      <c r="D17" s="88">
        <v>33741</v>
      </c>
      <c r="E17" s="83" t="s">
        <v>123</v>
      </c>
      <c r="F17" s="83" t="s">
        <v>107</v>
      </c>
      <c r="G17" s="83" t="s">
        <v>99</v>
      </c>
      <c r="H17" s="85">
        <v>7.052</v>
      </c>
      <c r="I17" s="81" t="s">
        <v>130</v>
      </c>
      <c r="J17" s="81" t="s">
        <v>90</v>
      </c>
      <c r="L17" s="125" t="s">
        <v>832</v>
      </c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</row>
    <row r="18" spans="1:29" ht="16.5" customHeight="1">
      <c r="A18" s="81">
        <v>11</v>
      </c>
      <c r="C18" s="83" t="s">
        <v>834</v>
      </c>
      <c r="D18" s="88">
        <v>32309</v>
      </c>
      <c r="E18" s="83" t="s">
        <v>98</v>
      </c>
      <c r="F18" s="83" t="s">
        <v>74</v>
      </c>
      <c r="G18" s="83" t="s">
        <v>148</v>
      </c>
      <c r="H18" s="85">
        <v>7.05</v>
      </c>
      <c r="I18" s="81" t="s">
        <v>830</v>
      </c>
      <c r="J18" s="81" t="s">
        <v>90</v>
      </c>
      <c r="L18" s="125" t="s">
        <v>668</v>
      </c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</row>
    <row r="19" spans="1:29" ht="15">
      <c r="A19" s="81">
        <v>12</v>
      </c>
      <c r="C19" s="83" t="s">
        <v>665</v>
      </c>
      <c r="D19" s="88">
        <v>31920</v>
      </c>
      <c r="E19" s="83" t="s">
        <v>831</v>
      </c>
      <c r="F19" s="83" t="s">
        <v>107</v>
      </c>
      <c r="G19" s="80" t="s">
        <v>212</v>
      </c>
      <c r="H19" s="85">
        <v>7.09</v>
      </c>
      <c r="I19" s="81" t="s">
        <v>830</v>
      </c>
      <c r="J19" s="81" t="s">
        <v>90</v>
      </c>
      <c r="L19" s="125" t="s">
        <v>547</v>
      </c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</row>
    <row r="20" spans="1:29" ht="15">
      <c r="A20" s="81">
        <v>13</v>
      </c>
      <c r="B20" s="81">
        <v>4</v>
      </c>
      <c r="C20" s="83" t="s">
        <v>829</v>
      </c>
      <c r="D20" s="88">
        <v>33655</v>
      </c>
      <c r="E20" s="83" t="s">
        <v>570</v>
      </c>
      <c r="F20" s="83" t="s">
        <v>66</v>
      </c>
      <c r="G20" s="83" t="s">
        <v>99</v>
      </c>
      <c r="H20" s="85">
        <v>7.18</v>
      </c>
      <c r="I20" s="81"/>
      <c r="J20" s="81" t="s">
        <v>90</v>
      </c>
      <c r="L20" s="125" t="s">
        <v>569</v>
      </c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</row>
    <row r="21" spans="1:29" ht="15">
      <c r="A21" s="81">
        <v>14</v>
      </c>
      <c r="C21" s="80" t="s">
        <v>799</v>
      </c>
      <c r="D21" s="88">
        <v>32684</v>
      </c>
      <c r="E21" s="83" t="s">
        <v>123</v>
      </c>
      <c r="F21" s="80" t="s">
        <v>166</v>
      </c>
      <c r="G21" s="80" t="s">
        <v>212</v>
      </c>
      <c r="H21" s="85">
        <v>7.25</v>
      </c>
      <c r="J21" s="81" t="s">
        <v>113</v>
      </c>
      <c r="L21" s="123" t="s">
        <v>798</v>
      </c>
      <c r="M21" s="351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</row>
    <row r="22" spans="1:29" ht="15">
      <c r="A22" s="81">
        <v>15</v>
      </c>
      <c r="C22" s="83" t="s">
        <v>800</v>
      </c>
      <c r="D22" s="88">
        <v>32416</v>
      </c>
      <c r="E22" s="83" t="s">
        <v>123</v>
      </c>
      <c r="F22" s="83" t="s">
        <v>107</v>
      </c>
      <c r="G22" s="80" t="s">
        <v>212</v>
      </c>
      <c r="H22" s="85">
        <v>7.28</v>
      </c>
      <c r="I22" s="81"/>
      <c r="J22" s="81" t="s">
        <v>113</v>
      </c>
      <c r="L22" s="125" t="s">
        <v>547</v>
      </c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</row>
    <row r="23" spans="1:29" ht="15">
      <c r="A23" s="81">
        <v>16</v>
      </c>
      <c r="C23" s="83" t="s">
        <v>667</v>
      </c>
      <c r="D23" s="88">
        <v>32985</v>
      </c>
      <c r="E23" s="83" t="s">
        <v>123</v>
      </c>
      <c r="F23" s="83" t="s">
        <v>107</v>
      </c>
      <c r="G23" s="80" t="s">
        <v>212</v>
      </c>
      <c r="H23" s="85">
        <v>7.29</v>
      </c>
      <c r="I23" s="81"/>
      <c r="J23" s="81" t="s">
        <v>113</v>
      </c>
      <c r="L23" s="125" t="s">
        <v>666</v>
      </c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</row>
    <row r="24" spans="1:29" ht="15">
      <c r="A24" s="81">
        <v>17</v>
      </c>
      <c r="B24" s="81">
        <v>6</v>
      </c>
      <c r="C24" s="83" t="s">
        <v>858</v>
      </c>
      <c r="D24" s="88">
        <v>34060</v>
      </c>
      <c r="E24" s="83" t="s">
        <v>387</v>
      </c>
      <c r="F24" s="83" t="s">
        <v>268</v>
      </c>
      <c r="G24" s="83"/>
      <c r="H24" s="85">
        <v>7.32</v>
      </c>
      <c r="I24" s="81"/>
      <c r="J24" s="81" t="s">
        <v>113</v>
      </c>
      <c r="L24" s="125" t="s">
        <v>527</v>
      </c>
      <c r="M24" s="88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</row>
    <row r="25" spans="1:29" ht="15">
      <c r="A25" s="81">
        <v>18</v>
      </c>
      <c r="B25" s="81">
        <v>7</v>
      </c>
      <c r="C25" s="83" t="s">
        <v>828</v>
      </c>
      <c r="D25" s="88">
        <v>34483</v>
      </c>
      <c r="E25" s="83" t="s">
        <v>827</v>
      </c>
      <c r="F25" s="83" t="s">
        <v>351</v>
      </c>
      <c r="G25" s="83" t="s">
        <v>350</v>
      </c>
      <c r="H25" s="85">
        <v>7.36</v>
      </c>
      <c r="I25" s="81"/>
      <c r="J25" s="81" t="s">
        <v>113</v>
      </c>
      <c r="L25" s="125" t="s">
        <v>367</v>
      </c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</row>
    <row r="26" spans="1:29" ht="15">
      <c r="A26" s="81">
        <v>18</v>
      </c>
      <c r="C26" s="83" t="s">
        <v>796</v>
      </c>
      <c r="D26" s="88">
        <v>33093</v>
      </c>
      <c r="E26" s="83" t="s">
        <v>123</v>
      </c>
      <c r="F26" s="83" t="s">
        <v>107</v>
      </c>
      <c r="G26" s="83" t="s">
        <v>99</v>
      </c>
      <c r="H26" s="85">
        <v>7.36</v>
      </c>
      <c r="I26" s="81"/>
      <c r="J26" s="81" t="s">
        <v>113</v>
      </c>
      <c r="L26" s="125" t="s">
        <v>553</v>
      </c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</row>
    <row r="27" spans="1:29" ht="15">
      <c r="A27" s="81">
        <v>20</v>
      </c>
      <c r="B27" s="81">
        <v>8</v>
      </c>
      <c r="C27" s="83" t="s">
        <v>797</v>
      </c>
      <c r="D27" s="88">
        <v>34487</v>
      </c>
      <c r="E27" s="83" t="s">
        <v>123</v>
      </c>
      <c r="F27" s="83" t="s">
        <v>166</v>
      </c>
      <c r="G27" s="83"/>
      <c r="H27" s="85">
        <v>7.4</v>
      </c>
      <c r="I27" s="81"/>
      <c r="J27" s="81" t="s">
        <v>113</v>
      </c>
      <c r="L27" s="125" t="s">
        <v>645</v>
      </c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</row>
    <row r="28" spans="1:29" ht="17.25" customHeight="1">
      <c r="A28" s="81">
        <v>21</v>
      </c>
      <c r="B28" s="81">
        <v>9</v>
      </c>
      <c r="C28" s="83" t="s">
        <v>794</v>
      </c>
      <c r="D28" s="88">
        <v>33955</v>
      </c>
      <c r="E28" s="83" t="s">
        <v>586</v>
      </c>
      <c r="F28" s="83" t="s">
        <v>585</v>
      </c>
      <c r="G28" s="83" t="s">
        <v>436</v>
      </c>
      <c r="H28" s="85">
        <v>7.41</v>
      </c>
      <c r="I28" s="81"/>
      <c r="J28" s="81" t="s">
        <v>113</v>
      </c>
      <c r="L28" s="125" t="s">
        <v>663</v>
      </c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</row>
    <row r="29" spans="3:29" ht="15.75" customHeight="1">
      <c r="C29" s="83" t="s">
        <v>826</v>
      </c>
      <c r="D29" s="88">
        <v>33915</v>
      </c>
      <c r="E29" s="83" t="s">
        <v>387</v>
      </c>
      <c r="F29" s="83" t="s">
        <v>268</v>
      </c>
      <c r="G29" s="83" t="s">
        <v>99</v>
      </c>
      <c r="H29" s="85" t="s">
        <v>130</v>
      </c>
      <c r="L29" s="125" t="s">
        <v>819</v>
      </c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</row>
    <row r="30" spans="3:12" ht="15">
      <c r="C30" s="80" t="s">
        <v>849</v>
      </c>
      <c r="D30" s="88">
        <v>34095</v>
      </c>
      <c r="E30" s="83" t="s">
        <v>102</v>
      </c>
      <c r="F30" s="80" t="s">
        <v>103</v>
      </c>
      <c r="H30" s="85" t="s">
        <v>130</v>
      </c>
      <c r="L30" s="123" t="s">
        <v>835</v>
      </c>
    </row>
    <row r="31" spans="3:29" ht="15">
      <c r="C31" s="80" t="s">
        <v>850</v>
      </c>
      <c r="D31" s="88">
        <v>33964</v>
      </c>
      <c r="E31" s="83" t="s">
        <v>591</v>
      </c>
      <c r="F31" s="80" t="s">
        <v>585</v>
      </c>
      <c r="H31" s="85" t="s">
        <v>130</v>
      </c>
      <c r="L31" s="123" t="s">
        <v>783</v>
      </c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</row>
    <row r="32" spans="4:29" ht="15">
      <c r="D32" s="88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</row>
    <row r="33" ht="15">
      <c r="D33" s="351"/>
    </row>
  </sheetData>
  <sheetProtection/>
  <mergeCells count="3">
    <mergeCell ref="E4:G4"/>
    <mergeCell ref="E6:G6"/>
    <mergeCell ref="A2:C2"/>
  </mergeCells>
  <printOptions/>
  <pageMargins left="0.5" right="0.25" top="1.073611111" bottom="0.573611111111111" header="0" footer="0"/>
  <pageSetup cellComments="asDisplayed" horizontalDpi="600" verticalDpi="600" orientation="landscape" r:id="rId1"/>
  <headerFooter alignWithMargins="0">
    <oddHeader>&amp;L&amp;C&amp;R</oddHeader>
    <oddFooter>&amp;L&amp;C&amp;R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J23"/>
  <sheetViews>
    <sheetView zoomScaleSheetLayoutView="1" zoomScalePageLayoutView="0" workbookViewId="0" topLeftCell="A1">
      <selection activeCell="A2" sqref="A2:C2"/>
    </sheetView>
  </sheetViews>
  <sheetFormatPr defaultColWidth="11.421875" defaultRowHeight="12.75"/>
  <cols>
    <col min="1" max="1" width="6.7109375" style="283" customWidth="1"/>
    <col min="2" max="2" width="5.8515625" style="283" customWidth="1"/>
    <col min="3" max="3" width="21.421875" style="282" customWidth="1"/>
    <col min="4" max="4" width="13.140625" style="282" customWidth="1"/>
    <col min="5" max="5" width="10.421875" style="285" customWidth="1"/>
    <col min="6" max="6" width="6.00390625" style="282" customWidth="1"/>
    <col min="7" max="7" width="10.421875" style="282" customWidth="1"/>
    <col min="8" max="8" width="10.57421875" style="284" customWidth="1"/>
    <col min="9" max="9" width="8.421875" style="283" customWidth="1"/>
    <col min="10" max="10" width="28.421875" style="354" customWidth="1"/>
    <col min="11" max="16384" width="11.421875" style="185" customWidth="1"/>
  </cols>
  <sheetData>
    <row r="1" ht="18.75" customHeight="1">
      <c r="A1" s="294" t="s">
        <v>810</v>
      </c>
    </row>
    <row r="2" spans="1:4" ht="15.75">
      <c r="A2" s="491">
        <v>40228</v>
      </c>
      <c r="B2" s="491"/>
      <c r="C2" s="491"/>
      <c r="D2" s="295" t="s">
        <v>58</v>
      </c>
    </row>
    <row r="4" ht="18.75" customHeight="1">
      <c r="C4" s="294" t="s">
        <v>809</v>
      </c>
    </row>
    <row r="5" spans="5:8" ht="15.75" customHeight="1">
      <c r="E5" s="293"/>
      <c r="F5" s="293"/>
      <c r="G5" s="293"/>
      <c r="H5" s="292"/>
    </row>
    <row r="6" spans="1:10" ht="15.75" thickBot="1">
      <c r="A6" s="288" t="s">
        <v>30</v>
      </c>
      <c r="B6" s="288"/>
      <c r="C6" s="290" t="s">
        <v>64</v>
      </c>
      <c r="D6" s="291" t="s">
        <v>65</v>
      </c>
      <c r="E6" s="290" t="s">
        <v>25</v>
      </c>
      <c r="F6" s="290" t="s">
        <v>66</v>
      </c>
      <c r="G6" s="290" t="s">
        <v>67</v>
      </c>
      <c r="H6" s="289" t="s">
        <v>295</v>
      </c>
      <c r="I6" s="288" t="s">
        <v>69</v>
      </c>
      <c r="J6" s="355" t="s">
        <v>71</v>
      </c>
    </row>
    <row r="7" spans="1:10" ht="15.75" thickTop="1">
      <c r="A7" s="283">
        <v>1</v>
      </c>
      <c r="C7" s="286" t="s">
        <v>685</v>
      </c>
      <c r="D7" s="287">
        <v>31230</v>
      </c>
      <c r="E7" s="286" t="s">
        <v>123</v>
      </c>
      <c r="F7" s="286" t="s">
        <v>166</v>
      </c>
      <c r="G7" s="286" t="s">
        <v>212</v>
      </c>
      <c r="H7" s="187">
        <v>22.06</v>
      </c>
      <c r="I7" s="187" t="s">
        <v>80</v>
      </c>
      <c r="J7" s="356" t="s">
        <v>547</v>
      </c>
    </row>
    <row r="8" spans="1:10" ht="15">
      <c r="A8" s="283">
        <v>2</v>
      </c>
      <c r="C8" s="286" t="s">
        <v>808</v>
      </c>
      <c r="D8" s="287">
        <v>32701</v>
      </c>
      <c r="E8" s="286" t="s">
        <v>123</v>
      </c>
      <c r="F8" s="286" t="s">
        <v>166</v>
      </c>
      <c r="G8" s="286" t="s">
        <v>212</v>
      </c>
      <c r="H8" s="187">
        <v>22.2</v>
      </c>
      <c r="I8" s="187" t="s">
        <v>80</v>
      </c>
      <c r="J8" s="356" t="s">
        <v>807</v>
      </c>
    </row>
    <row r="9" spans="1:10" ht="15">
      <c r="A9" s="283">
        <v>3</v>
      </c>
      <c r="C9" s="286" t="s">
        <v>806</v>
      </c>
      <c r="D9" s="287">
        <v>32958</v>
      </c>
      <c r="E9" s="286" t="s">
        <v>98</v>
      </c>
      <c r="F9" s="286" t="s">
        <v>79</v>
      </c>
      <c r="G9" s="286" t="s">
        <v>805</v>
      </c>
      <c r="H9" s="187">
        <v>22.42</v>
      </c>
      <c r="I9" s="187" t="s">
        <v>80</v>
      </c>
      <c r="J9" s="356" t="s">
        <v>147</v>
      </c>
    </row>
    <row r="10" spans="1:10" ht="15">
      <c r="A10" s="283">
        <v>4</v>
      </c>
      <c r="C10" s="286" t="s">
        <v>804</v>
      </c>
      <c r="D10" s="287">
        <v>32021</v>
      </c>
      <c r="E10" s="286" t="s">
        <v>123</v>
      </c>
      <c r="F10" s="286" t="s">
        <v>166</v>
      </c>
      <c r="G10" s="286" t="s">
        <v>99</v>
      </c>
      <c r="H10" s="187">
        <v>22.54</v>
      </c>
      <c r="I10" s="187" t="s">
        <v>80</v>
      </c>
      <c r="J10" s="356" t="s">
        <v>340</v>
      </c>
    </row>
    <row r="11" spans="1:10" ht="15">
      <c r="A11" s="283">
        <v>5</v>
      </c>
      <c r="C11" s="286" t="s">
        <v>803</v>
      </c>
      <c r="D11" s="287">
        <v>32884</v>
      </c>
      <c r="E11" s="286" t="s">
        <v>141</v>
      </c>
      <c r="F11" s="286" t="s">
        <v>153</v>
      </c>
      <c r="G11" s="286" t="s">
        <v>152</v>
      </c>
      <c r="H11" s="187">
        <v>23.2</v>
      </c>
      <c r="I11" s="187" t="s">
        <v>90</v>
      </c>
      <c r="J11" s="356" t="s">
        <v>150</v>
      </c>
    </row>
    <row r="12" spans="1:10" ht="17.25" customHeight="1">
      <c r="A12" s="283">
        <v>6</v>
      </c>
      <c r="C12" s="286" t="s">
        <v>802</v>
      </c>
      <c r="D12" s="287">
        <v>33169</v>
      </c>
      <c r="E12" s="286" t="s">
        <v>123</v>
      </c>
      <c r="F12" s="286" t="s">
        <v>166</v>
      </c>
      <c r="G12" s="286" t="s">
        <v>212</v>
      </c>
      <c r="H12" s="187">
        <v>23.21</v>
      </c>
      <c r="I12" s="187" t="s">
        <v>90</v>
      </c>
      <c r="J12" s="356" t="s">
        <v>801</v>
      </c>
    </row>
    <row r="13" spans="1:10" ht="15.75" customHeight="1">
      <c r="A13" s="283">
        <v>6</v>
      </c>
      <c r="C13" s="286" t="s">
        <v>800</v>
      </c>
      <c r="D13" s="287">
        <v>32416</v>
      </c>
      <c r="E13" s="286" t="s">
        <v>123</v>
      </c>
      <c r="F13" s="286" t="s">
        <v>166</v>
      </c>
      <c r="G13" s="286" t="s">
        <v>212</v>
      </c>
      <c r="H13" s="187">
        <v>23.21</v>
      </c>
      <c r="I13" s="187" t="s">
        <v>90</v>
      </c>
      <c r="J13" s="356" t="s">
        <v>547</v>
      </c>
    </row>
    <row r="14" spans="1:10" ht="15">
      <c r="A14" s="283">
        <v>8</v>
      </c>
      <c r="C14" s="286" t="s">
        <v>667</v>
      </c>
      <c r="D14" s="287">
        <v>32985</v>
      </c>
      <c r="E14" s="286" t="s">
        <v>123</v>
      </c>
      <c r="F14" s="286" t="s">
        <v>166</v>
      </c>
      <c r="G14" s="286" t="s">
        <v>212</v>
      </c>
      <c r="H14" s="187">
        <v>23.22</v>
      </c>
      <c r="I14" s="187" t="s">
        <v>90</v>
      </c>
      <c r="J14" s="356" t="s">
        <v>666</v>
      </c>
    </row>
    <row r="15" spans="1:10" ht="15">
      <c r="A15" s="283">
        <v>9</v>
      </c>
      <c r="C15" s="286" t="s">
        <v>682</v>
      </c>
      <c r="D15" s="287">
        <v>30311</v>
      </c>
      <c r="E15" s="286" t="s">
        <v>123</v>
      </c>
      <c r="F15" s="286" t="s">
        <v>166</v>
      </c>
      <c r="G15" s="286" t="s">
        <v>99</v>
      </c>
      <c r="H15" s="187">
        <v>23.35</v>
      </c>
      <c r="I15" s="187" t="s">
        <v>90</v>
      </c>
      <c r="J15" s="356" t="s">
        <v>553</v>
      </c>
    </row>
    <row r="16" spans="1:10" ht="15">
      <c r="A16" s="283">
        <v>10</v>
      </c>
      <c r="C16" s="455" t="s">
        <v>927</v>
      </c>
      <c r="D16" s="456">
        <v>33347</v>
      </c>
      <c r="E16" s="455" t="s">
        <v>205</v>
      </c>
      <c r="F16" s="455" t="s">
        <v>85</v>
      </c>
      <c r="G16" s="457" t="s">
        <v>156</v>
      </c>
      <c r="H16" s="187">
        <v>23.5</v>
      </c>
      <c r="I16" s="187" t="s">
        <v>90</v>
      </c>
      <c r="J16" s="455" t="s">
        <v>155</v>
      </c>
    </row>
    <row r="17" spans="1:10" ht="15">
      <c r="A17" s="283">
        <v>11</v>
      </c>
      <c r="C17" s="286" t="s">
        <v>799</v>
      </c>
      <c r="D17" s="287">
        <v>32684</v>
      </c>
      <c r="E17" s="286" t="s">
        <v>123</v>
      </c>
      <c r="F17" s="286" t="s">
        <v>166</v>
      </c>
      <c r="G17" s="286" t="s">
        <v>212</v>
      </c>
      <c r="H17" s="187">
        <v>23.59</v>
      </c>
      <c r="I17" s="187" t="s">
        <v>90</v>
      </c>
      <c r="J17" s="356" t="s">
        <v>798</v>
      </c>
    </row>
    <row r="18" spans="1:10" ht="15">
      <c r="A18" s="283">
        <v>12</v>
      </c>
      <c r="C18" s="286" t="s">
        <v>797</v>
      </c>
      <c r="D18" s="287">
        <v>34487</v>
      </c>
      <c r="E18" s="286" t="s">
        <v>123</v>
      </c>
      <c r="F18" s="286" t="s">
        <v>166</v>
      </c>
      <c r="G18" s="286" t="s">
        <v>99</v>
      </c>
      <c r="H18" s="187">
        <v>23.72</v>
      </c>
      <c r="I18" s="187" t="s">
        <v>90</v>
      </c>
      <c r="J18" s="356" t="s">
        <v>645</v>
      </c>
    </row>
    <row r="19" spans="1:10" ht="15">
      <c r="A19" s="283">
        <v>13</v>
      </c>
      <c r="C19" s="286" t="s">
        <v>796</v>
      </c>
      <c r="D19" s="287">
        <v>33093</v>
      </c>
      <c r="E19" s="286" t="s">
        <v>123</v>
      </c>
      <c r="F19" s="286" t="s">
        <v>166</v>
      </c>
      <c r="G19" s="286" t="s">
        <v>99</v>
      </c>
      <c r="H19" s="187">
        <v>24.11</v>
      </c>
      <c r="I19" s="187" t="s">
        <v>90</v>
      </c>
      <c r="J19" s="356" t="s">
        <v>553</v>
      </c>
    </row>
    <row r="20" spans="1:10" ht="17.25" customHeight="1">
      <c r="A20" s="283">
        <v>14</v>
      </c>
      <c r="C20" s="286" t="s">
        <v>851</v>
      </c>
      <c r="D20" s="287" t="s">
        <v>795</v>
      </c>
      <c r="E20" s="286" t="s">
        <v>157</v>
      </c>
      <c r="F20" s="286" t="s">
        <v>85</v>
      </c>
      <c r="G20" s="286"/>
      <c r="H20" s="187">
        <v>24.22</v>
      </c>
      <c r="I20" s="187" t="s">
        <v>90</v>
      </c>
      <c r="J20" s="356" t="s">
        <v>155</v>
      </c>
    </row>
    <row r="21" spans="1:10" ht="15.75" customHeight="1">
      <c r="A21" s="283">
        <v>15</v>
      </c>
      <c r="C21" s="286" t="s">
        <v>794</v>
      </c>
      <c r="D21" s="287" t="s">
        <v>793</v>
      </c>
      <c r="E21" s="286" t="s">
        <v>586</v>
      </c>
      <c r="F21" s="286" t="s">
        <v>585</v>
      </c>
      <c r="G21" s="286" t="s">
        <v>436</v>
      </c>
      <c r="H21" s="187">
        <v>24.43</v>
      </c>
      <c r="I21" s="187" t="s">
        <v>90</v>
      </c>
      <c r="J21" s="356" t="s">
        <v>663</v>
      </c>
    </row>
    <row r="22" spans="1:10" ht="15">
      <c r="A22" s="283">
        <v>16</v>
      </c>
      <c r="C22" s="286" t="s">
        <v>792</v>
      </c>
      <c r="D22" s="287">
        <v>33883</v>
      </c>
      <c r="E22" s="286" t="s">
        <v>123</v>
      </c>
      <c r="F22" s="286" t="s">
        <v>166</v>
      </c>
      <c r="G22" s="286" t="s">
        <v>99</v>
      </c>
      <c r="H22" s="187">
        <v>24.51</v>
      </c>
      <c r="I22" s="187" t="s">
        <v>90</v>
      </c>
      <c r="J22" s="356" t="s">
        <v>553</v>
      </c>
    </row>
    <row r="23" spans="1:10" ht="15">
      <c r="A23" s="283">
        <v>17</v>
      </c>
      <c r="C23" s="286" t="s">
        <v>791</v>
      </c>
      <c r="D23" s="287">
        <v>33042</v>
      </c>
      <c r="E23" s="286" t="s">
        <v>123</v>
      </c>
      <c r="F23" s="286" t="s">
        <v>166</v>
      </c>
      <c r="G23" s="286" t="s">
        <v>99</v>
      </c>
      <c r="H23" s="187">
        <v>25.15</v>
      </c>
      <c r="I23" s="187" t="s">
        <v>113</v>
      </c>
      <c r="J23" s="356" t="s">
        <v>553</v>
      </c>
    </row>
  </sheetData>
  <sheetProtection/>
  <mergeCells count="1">
    <mergeCell ref="A2:C2"/>
  </mergeCells>
  <printOptions/>
  <pageMargins left="0.5" right="0" top="1.073611111" bottom="0.573611111111111" header="0" footer="0"/>
  <pageSetup cellComments="asDisplayed" horizontalDpi="600" verticalDpi="600" orientation="landscape" r:id="rId1"/>
  <headerFooter alignWithMargins="0">
    <oddHeader>&amp;L&amp;C&amp;R</oddHeader>
    <oddFooter>&amp;L&amp;C&amp;R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7109375" style="145" customWidth="1"/>
    <col min="2" max="2" width="6.8515625" style="145" customWidth="1"/>
    <col min="3" max="3" width="21.421875" style="145" customWidth="1"/>
    <col min="4" max="4" width="13.140625" style="145" customWidth="1"/>
    <col min="5" max="5" width="16.7109375" style="145" customWidth="1"/>
    <col min="6" max="6" width="6.00390625" style="145" customWidth="1"/>
    <col min="7" max="7" width="10.421875" style="145" customWidth="1"/>
    <col min="8" max="8" width="10.57421875" style="145" customWidth="1"/>
    <col min="9" max="9" width="8.421875" style="145" customWidth="1"/>
    <col min="10" max="10" width="28.421875" style="357" customWidth="1"/>
    <col min="11" max="16384" width="9.140625" style="145" customWidth="1"/>
  </cols>
  <sheetData>
    <row r="1" spans="1:10" ht="18.75">
      <c r="A1" s="96" t="s">
        <v>815</v>
      </c>
      <c r="C1" s="80"/>
      <c r="D1" s="80"/>
      <c r="E1" s="87"/>
      <c r="F1" s="80"/>
      <c r="G1" s="80"/>
      <c r="H1" s="124"/>
      <c r="I1" s="124"/>
      <c r="J1" s="123"/>
    </row>
    <row r="2" spans="1:10" ht="15.75">
      <c r="A2" s="492">
        <v>40228</v>
      </c>
      <c r="B2" s="492"/>
      <c r="C2" s="131"/>
      <c r="D2" s="98" t="s">
        <v>58</v>
      </c>
      <c r="E2" s="87"/>
      <c r="F2" s="80"/>
      <c r="G2" s="80"/>
      <c r="H2" s="124"/>
      <c r="I2" s="124"/>
      <c r="J2" s="123"/>
    </row>
    <row r="3" spans="1:10" ht="15">
      <c r="A3" s="81"/>
      <c r="B3" s="81"/>
      <c r="C3" s="80"/>
      <c r="D3" s="80"/>
      <c r="E3" s="87"/>
      <c r="F3" s="80"/>
      <c r="G3" s="80"/>
      <c r="H3" s="124"/>
      <c r="I3" s="124"/>
      <c r="J3" s="123"/>
    </row>
    <row r="4" spans="1:10" ht="18.75">
      <c r="A4" s="81"/>
      <c r="B4" s="81"/>
      <c r="C4" s="96" t="s">
        <v>814</v>
      </c>
      <c r="D4" s="80"/>
      <c r="E4" s="87"/>
      <c r="F4" s="80"/>
      <c r="G4" s="80"/>
      <c r="H4" s="124"/>
      <c r="I4" s="124"/>
      <c r="J4" s="123"/>
    </row>
    <row r="5" spans="1:10" ht="15">
      <c r="A5" s="81"/>
      <c r="B5" s="81"/>
      <c r="C5" s="80"/>
      <c r="D5" s="80"/>
      <c r="E5" s="296"/>
      <c r="F5" s="296"/>
      <c r="G5" s="296"/>
      <c r="H5" s="85"/>
      <c r="I5" s="85"/>
      <c r="J5" s="123"/>
    </row>
    <row r="6" spans="1:10" ht="15.75" thickBot="1">
      <c r="A6" s="101" t="s">
        <v>30</v>
      </c>
      <c r="B6" s="101"/>
      <c r="C6" s="100" t="s">
        <v>64</v>
      </c>
      <c r="D6" s="105" t="s">
        <v>65</v>
      </c>
      <c r="E6" s="104" t="s">
        <v>25</v>
      </c>
      <c r="F6" s="100" t="s">
        <v>66</v>
      </c>
      <c r="G6" s="100" t="s">
        <v>67</v>
      </c>
      <c r="H6" s="128" t="s">
        <v>295</v>
      </c>
      <c r="I6" s="128" t="s">
        <v>852</v>
      </c>
      <c r="J6" s="127" t="s">
        <v>71</v>
      </c>
    </row>
    <row r="7" spans="1:12" ht="15.75" thickTop="1">
      <c r="A7" s="81">
        <v>1</v>
      </c>
      <c r="B7" s="81"/>
      <c r="C7" s="83" t="s">
        <v>743</v>
      </c>
      <c r="D7" s="88">
        <v>32240</v>
      </c>
      <c r="E7" s="83" t="s">
        <v>123</v>
      </c>
      <c r="F7" s="83" t="s">
        <v>166</v>
      </c>
      <c r="G7" s="83" t="s">
        <v>212</v>
      </c>
      <c r="H7" s="353">
        <v>24.96</v>
      </c>
      <c r="I7" s="81" t="s">
        <v>80</v>
      </c>
      <c r="J7" s="125" t="s">
        <v>547</v>
      </c>
      <c r="L7" s="353"/>
    </row>
    <row r="8" spans="1:12" ht="15">
      <c r="A8" s="81">
        <v>2</v>
      </c>
      <c r="B8" s="81"/>
      <c r="C8" s="83" t="s">
        <v>659</v>
      </c>
      <c r="D8" s="88">
        <v>32191</v>
      </c>
      <c r="E8" s="83" t="s">
        <v>123</v>
      </c>
      <c r="F8" s="83" t="s">
        <v>166</v>
      </c>
      <c r="G8" s="83" t="s">
        <v>99</v>
      </c>
      <c r="H8" s="353">
        <v>25.06</v>
      </c>
      <c r="I8" s="81" t="s">
        <v>80</v>
      </c>
      <c r="J8" s="125" t="s">
        <v>553</v>
      </c>
      <c r="L8" s="353"/>
    </row>
    <row r="9" spans="1:12" ht="15">
      <c r="A9" s="81">
        <v>3</v>
      </c>
      <c r="B9" s="81"/>
      <c r="C9" s="83" t="s">
        <v>741</v>
      </c>
      <c r="D9" s="88">
        <v>33458</v>
      </c>
      <c r="E9" s="83" t="s">
        <v>145</v>
      </c>
      <c r="F9" s="83" t="s">
        <v>66</v>
      </c>
      <c r="G9" s="83" t="s">
        <v>674</v>
      </c>
      <c r="H9" s="353">
        <v>26.22</v>
      </c>
      <c r="I9" s="81" t="s">
        <v>90</v>
      </c>
      <c r="J9" s="125" t="s">
        <v>740</v>
      </c>
      <c r="L9" s="353"/>
    </row>
    <row r="10" spans="1:12" ht="15">
      <c r="A10" s="81">
        <v>4</v>
      </c>
      <c r="B10" s="81"/>
      <c r="C10" s="83" t="s">
        <v>649</v>
      </c>
      <c r="D10" s="88">
        <v>33839</v>
      </c>
      <c r="E10" s="83" t="s">
        <v>123</v>
      </c>
      <c r="F10" s="83" t="s">
        <v>166</v>
      </c>
      <c r="G10" s="83" t="s">
        <v>99</v>
      </c>
      <c r="H10" s="353">
        <v>26.57</v>
      </c>
      <c r="I10" s="81" t="s">
        <v>90</v>
      </c>
      <c r="J10" s="125" t="s">
        <v>553</v>
      </c>
      <c r="L10" s="353"/>
    </row>
    <row r="11" spans="1:12" ht="15">
      <c r="A11" s="81">
        <v>5</v>
      </c>
      <c r="B11" s="81"/>
      <c r="C11" s="83" t="s">
        <v>734</v>
      </c>
      <c r="D11" s="88">
        <v>33458</v>
      </c>
      <c r="E11" s="83" t="s">
        <v>123</v>
      </c>
      <c r="F11" s="83" t="s">
        <v>166</v>
      </c>
      <c r="G11" s="83" t="s">
        <v>99</v>
      </c>
      <c r="H11" s="353">
        <v>26.75</v>
      </c>
      <c r="I11" s="81" t="s">
        <v>90</v>
      </c>
      <c r="J11" s="125" t="s">
        <v>557</v>
      </c>
      <c r="L11" s="353"/>
    </row>
    <row r="12" spans="1:12" ht="15">
      <c r="A12" s="81">
        <v>6</v>
      </c>
      <c r="B12" s="81"/>
      <c r="C12" s="83" t="s">
        <v>728</v>
      </c>
      <c r="D12" s="88">
        <v>33310</v>
      </c>
      <c r="E12" s="83" t="s">
        <v>123</v>
      </c>
      <c r="F12" s="83" t="s">
        <v>166</v>
      </c>
      <c r="G12" s="83" t="s">
        <v>99</v>
      </c>
      <c r="H12" s="353">
        <v>26.83</v>
      </c>
      <c r="I12" s="81" t="s">
        <v>90</v>
      </c>
      <c r="J12" s="125" t="s">
        <v>553</v>
      </c>
      <c r="L12" s="353"/>
    </row>
    <row r="13" spans="1:12" ht="15">
      <c r="A13" s="81">
        <v>7</v>
      </c>
      <c r="B13" s="81"/>
      <c r="C13" s="83" t="s">
        <v>730</v>
      </c>
      <c r="D13" s="88">
        <v>32963</v>
      </c>
      <c r="E13" s="83" t="s">
        <v>98</v>
      </c>
      <c r="F13" s="83" t="s">
        <v>79</v>
      </c>
      <c r="G13" s="83" t="s">
        <v>148</v>
      </c>
      <c r="H13" s="353">
        <v>26.94</v>
      </c>
      <c r="I13" s="81" t="s">
        <v>90</v>
      </c>
      <c r="J13" s="125" t="s">
        <v>147</v>
      </c>
      <c r="L13" s="353"/>
    </row>
    <row r="14" spans="1:12" ht="15">
      <c r="A14" s="81">
        <v>8</v>
      </c>
      <c r="B14" s="81"/>
      <c r="C14" s="83" t="s">
        <v>853</v>
      </c>
      <c r="D14" s="88">
        <v>31986</v>
      </c>
      <c r="E14" s="83" t="s">
        <v>218</v>
      </c>
      <c r="F14" s="83"/>
      <c r="G14" s="83"/>
      <c r="H14" s="353">
        <v>27.72</v>
      </c>
      <c r="I14" s="81" t="s">
        <v>113</v>
      </c>
      <c r="J14" s="125" t="s">
        <v>553</v>
      </c>
      <c r="L14" s="353"/>
    </row>
    <row r="15" spans="1:12" ht="15">
      <c r="A15" s="81">
        <v>9</v>
      </c>
      <c r="B15" s="81"/>
      <c r="C15" s="83" t="s">
        <v>727</v>
      </c>
      <c r="D15" s="88" t="s">
        <v>726</v>
      </c>
      <c r="E15" s="83" t="s">
        <v>586</v>
      </c>
      <c r="F15" s="83" t="s">
        <v>585</v>
      </c>
      <c r="G15" s="83" t="s">
        <v>436</v>
      </c>
      <c r="H15" s="353">
        <v>28.07</v>
      </c>
      <c r="I15" s="81" t="s">
        <v>113</v>
      </c>
      <c r="J15" s="125" t="s">
        <v>629</v>
      </c>
      <c r="L15" s="353"/>
    </row>
    <row r="16" spans="1:12" ht="15">
      <c r="A16" s="81">
        <v>10</v>
      </c>
      <c r="B16" s="81"/>
      <c r="C16" s="83" t="s">
        <v>813</v>
      </c>
      <c r="D16" s="88">
        <v>33931</v>
      </c>
      <c r="E16" s="83" t="s">
        <v>162</v>
      </c>
      <c r="F16" s="83" t="s">
        <v>161</v>
      </c>
      <c r="G16" s="83" t="s">
        <v>160</v>
      </c>
      <c r="H16" s="353">
        <v>28.57</v>
      </c>
      <c r="I16" s="81" t="s">
        <v>113</v>
      </c>
      <c r="J16" s="125" t="s">
        <v>389</v>
      </c>
      <c r="L16" s="353"/>
    </row>
    <row r="17" spans="1:12" ht="15">
      <c r="A17" s="81">
        <v>11</v>
      </c>
      <c r="B17" s="81"/>
      <c r="C17" s="83" t="s">
        <v>812</v>
      </c>
      <c r="D17" s="88">
        <v>34799</v>
      </c>
      <c r="E17" s="83" t="s">
        <v>162</v>
      </c>
      <c r="F17" s="83" t="s">
        <v>161</v>
      </c>
      <c r="G17" s="83" t="s">
        <v>160</v>
      </c>
      <c r="H17" s="353">
        <v>29.57</v>
      </c>
      <c r="I17" s="81" t="s">
        <v>125</v>
      </c>
      <c r="J17" s="125" t="s">
        <v>389</v>
      </c>
      <c r="L17" s="353"/>
    </row>
    <row r="18" spans="1:12" ht="15">
      <c r="A18" s="81">
        <v>12</v>
      </c>
      <c r="B18" s="81"/>
      <c r="C18" s="83" t="s">
        <v>811</v>
      </c>
      <c r="D18" s="88">
        <v>34314</v>
      </c>
      <c r="E18" s="83" t="s">
        <v>162</v>
      </c>
      <c r="F18" s="83" t="s">
        <v>161</v>
      </c>
      <c r="G18" s="83" t="s">
        <v>160</v>
      </c>
      <c r="H18" s="353">
        <v>31.59</v>
      </c>
      <c r="I18" s="81" t="s">
        <v>125</v>
      </c>
      <c r="J18" s="125" t="s">
        <v>389</v>
      </c>
      <c r="L18" s="353"/>
    </row>
  </sheetData>
  <sheetProtection/>
  <mergeCells count="1">
    <mergeCell ref="A2:B2"/>
  </mergeCells>
  <printOptions/>
  <pageMargins left="0.7" right="0.2" top="1" bottom="0.75" header="0.3" footer="0.3"/>
  <pageSetup horizontalDpi="600" verticalDpi="60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7109375" style="1" customWidth="1"/>
    <col min="2" max="2" width="7.28125" style="5" customWidth="1"/>
    <col min="3" max="3" width="10.00390625" style="1" customWidth="1"/>
    <col min="4" max="4" width="14.140625" style="1" customWidth="1"/>
    <col min="5" max="5" width="5.7109375" style="4" customWidth="1"/>
    <col min="6" max="6" width="16.00390625" style="1" customWidth="1"/>
    <col min="7" max="7" width="7.28125" style="3" customWidth="1"/>
    <col min="8" max="8" width="4.8515625" style="4" bestFit="1" customWidth="1"/>
    <col min="9" max="9" width="7.28125" style="3" customWidth="1"/>
    <col min="10" max="10" width="7.421875" style="2" customWidth="1"/>
    <col min="11" max="16384" width="9.140625" style="1" customWidth="1"/>
  </cols>
  <sheetData>
    <row r="1" spans="1:10" s="45" customFormat="1" ht="20.25">
      <c r="A1" s="54"/>
      <c r="B1" s="52" t="s">
        <v>35</v>
      </c>
      <c r="D1" s="51"/>
      <c r="G1" s="56"/>
      <c r="I1" s="56"/>
      <c r="J1" s="55"/>
    </row>
    <row r="2" spans="1:10" s="45" customFormat="1" ht="20.25">
      <c r="A2" s="54"/>
      <c r="B2" s="52" t="s">
        <v>34</v>
      </c>
      <c r="D2" s="51"/>
      <c r="F2" s="49"/>
      <c r="G2" s="48"/>
      <c r="H2" s="53"/>
      <c r="I2" s="48"/>
      <c r="J2" s="46"/>
    </row>
    <row r="3" spans="3:11" s="45" customFormat="1" ht="20.25">
      <c r="C3" s="52"/>
      <c r="D3" s="51"/>
      <c r="E3" s="50"/>
      <c r="G3" s="48"/>
      <c r="H3" s="49"/>
      <c r="I3" s="48"/>
      <c r="J3" s="47"/>
      <c r="K3" s="46"/>
    </row>
    <row r="4" spans="3:11" s="45" customFormat="1" ht="20.25">
      <c r="C4" s="52" t="s">
        <v>33</v>
      </c>
      <c r="D4" s="51"/>
      <c r="E4" s="50"/>
      <c r="G4" s="48"/>
      <c r="H4" s="49"/>
      <c r="I4" s="48"/>
      <c r="J4" s="47"/>
      <c r="K4" s="46"/>
    </row>
    <row r="5" spans="10:11" ht="12.75">
      <c r="J5" s="44"/>
      <c r="K5" s="43"/>
    </row>
    <row r="6" spans="1:10" s="35" customFormat="1" ht="15" customHeight="1">
      <c r="A6" s="42"/>
      <c r="B6" s="41" t="s">
        <v>32</v>
      </c>
      <c r="C6" s="40"/>
      <c r="E6" s="39"/>
      <c r="G6" s="37"/>
      <c r="H6" s="38"/>
      <c r="I6" s="37"/>
      <c r="J6" s="36"/>
    </row>
    <row r="7" spans="2:10" s="35" customFormat="1" ht="15" customHeight="1">
      <c r="B7" s="41" t="s">
        <v>31</v>
      </c>
      <c r="C7" s="40"/>
      <c r="E7" s="39"/>
      <c r="G7" s="37"/>
      <c r="H7" s="38"/>
      <c r="I7" s="37"/>
      <c r="J7" s="36"/>
    </row>
    <row r="8" spans="1:10" s="30" customFormat="1" ht="23.25" customHeight="1">
      <c r="A8" s="34" t="s">
        <v>30</v>
      </c>
      <c r="B8" s="34" t="s">
        <v>29</v>
      </c>
      <c r="C8" s="33" t="s">
        <v>28</v>
      </c>
      <c r="D8" s="32" t="s">
        <v>27</v>
      </c>
      <c r="E8" s="17" t="s">
        <v>26</v>
      </c>
      <c r="F8" s="17" t="s">
        <v>25</v>
      </c>
      <c r="G8" s="31" t="s">
        <v>24</v>
      </c>
      <c r="H8" s="17" t="s">
        <v>23</v>
      </c>
      <c r="I8" s="31" t="s">
        <v>22</v>
      </c>
      <c r="J8" s="17" t="s">
        <v>925</v>
      </c>
    </row>
    <row r="9" spans="1:10" s="16" customFormat="1" ht="16.5" customHeight="1">
      <c r="A9" s="28">
        <v>1</v>
      </c>
      <c r="B9" s="24">
        <v>148</v>
      </c>
      <c r="C9" s="23" t="s">
        <v>21</v>
      </c>
      <c r="D9" s="22" t="s">
        <v>20</v>
      </c>
      <c r="E9" s="21" t="s">
        <v>2</v>
      </c>
      <c r="F9" s="20" t="s">
        <v>1</v>
      </c>
      <c r="G9" s="18" t="s">
        <v>19</v>
      </c>
      <c r="H9" s="19">
        <v>1</v>
      </c>
      <c r="I9" s="18">
        <f>G9*H9</f>
        <v>0.0008677083333333333</v>
      </c>
      <c r="J9" s="25">
        <v>0.391</v>
      </c>
    </row>
    <row r="10" spans="1:10" s="16" customFormat="1" ht="16.5" customHeight="1">
      <c r="A10" s="25">
        <v>2</v>
      </c>
      <c r="B10" s="24">
        <v>147</v>
      </c>
      <c r="C10" s="23" t="s">
        <v>18</v>
      </c>
      <c r="D10" s="22" t="s">
        <v>17</v>
      </c>
      <c r="E10" s="21" t="s">
        <v>2</v>
      </c>
      <c r="F10" s="20" t="s">
        <v>1</v>
      </c>
      <c r="G10" s="18" t="s">
        <v>16</v>
      </c>
      <c r="H10" s="19">
        <v>1</v>
      </c>
      <c r="I10" s="18">
        <f>G10*H10</f>
        <v>0.0008734953703703704</v>
      </c>
      <c r="J10" s="29">
        <v>0.14</v>
      </c>
    </row>
    <row r="11" spans="1:10" s="6" customFormat="1" ht="16.5" customHeight="1">
      <c r="A11" s="28">
        <v>3</v>
      </c>
      <c r="B11" s="24">
        <v>149</v>
      </c>
      <c r="C11" s="23" t="s">
        <v>15</v>
      </c>
      <c r="D11" s="22" t="s">
        <v>14</v>
      </c>
      <c r="E11" s="21" t="s">
        <v>2</v>
      </c>
      <c r="F11" s="20" t="s">
        <v>1</v>
      </c>
      <c r="G11" s="18" t="s">
        <v>13</v>
      </c>
      <c r="H11" s="19">
        <v>1</v>
      </c>
      <c r="I11" s="18">
        <f>G11*H11</f>
        <v>0.0008780092592592593</v>
      </c>
      <c r="J11" s="25">
        <v>0.137</v>
      </c>
    </row>
    <row r="12" spans="1:10" s="16" customFormat="1" ht="16.5" customHeight="1">
      <c r="A12" s="28">
        <v>4</v>
      </c>
      <c r="B12" s="24">
        <v>146</v>
      </c>
      <c r="C12" s="23" t="s">
        <v>12</v>
      </c>
      <c r="D12" s="22" t="s">
        <v>11</v>
      </c>
      <c r="E12" s="21" t="s">
        <v>2</v>
      </c>
      <c r="F12" s="20" t="s">
        <v>1</v>
      </c>
      <c r="G12" s="18" t="s">
        <v>10</v>
      </c>
      <c r="H12" s="19">
        <v>1</v>
      </c>
      <c r="I12" s="18">
        <f>G12*H12</f>
        <v>0.0010288194444444444</v>
      </c>
      <c r="J12" s="25">
        <v>0.463</v>
      </c>
    </row>
    <row r="13" spans="1:10" s="6" customFormat="1" ht="16.5" customHeight="1">
      <c r="A13" s="25">
        <v>5</v>
      </c>
      <c r="B13" s="24">
        <v>144</v>
      </c>
      <c r="C13" s="27" t="s">
        <v>9</v>
      </c>
      <c r="D13" s="26" t="s">
        <v>8</v>
      </c>
      <c r="E13" s="21" t="s">
        <v>2</v>
      </c>
      <c r="F13" s="20" t="s">
        <v>1</v>
      </c>
      <c r="G13" s="18" t="s">
        <v>7</v>
      </c>
      <c r="H13" s="19">
        <v>1</v>
      </c>
      <c r="I13" s="18">
        <f>G13*H13</f>
        <v>0.0011033564814814814</v>
      </c>
      <c r="J13" s="25">
        <v>0.397</v>
      </c>
    </row>
    <row r="14" spans="1:10" s="6" customFormat="1" ht="16.5" customHeight="1">
      <c r="A14" s="25"/>
      <c r="B14" s="24">
        <v>145</v>
      </c>
      <c r="C14" s="23" t="s">
        <v>6</v>
      </c>
      <c r="D14" s="22" t="s">
        <v>5</v>
      </c>
      <c r="E14" s="21" t="s">
        <v>2</v>
      </c>
      <c r="F14" s="20" t="s">
        <v>1</v>
      </c>
      <c r="G14" s="18"/>
      <c r="H14" s="19"/>
      <c r="I14" s="18" t="s">
        <v>0</v>
      </c>
      <c r="J14" s="25"/>
    </row>
    <row r="15" spans="1:10" s="16" customFormat="1" ht="16.5" customHeight="1">
      <c r="A15" s="25"/>
      <c r="B15" s="24">
        <v>150</v>
      </c>
      <c r="C15" s="23" t="s">
        <v>4</v>
      </c>
      <c r="D15" s="22" t="s">
        <v>3</v>
      </c>
      <c r="E15" s="21" t="s">
        <v>2</v>
      </c>
      <c r="F15" s="20" t="s">
        <v>1</v>
      </c>
      <c r="G15" s="18"/>
      <c r="H15" s="19"/>
      <c r="I15" s="18" t="s">
        <v>0</v>
      </c>
      <c r="J15" s="17"/>
    </row>
    <row r="16" spans="1:10" s="6" customFormat="1" ht="16.5" customHeight="1">
      <c r="A16" s="15"/>
      <c r="B16" s="14"/>
      <c r="C16" s="13"/>
      <c r="D16" s="12"/>
      <c r="E16" s="11"/>
      <c r="F16" s="10"/>
      <c r="G16" s="8"/>
      <c r="H16" s="9"/>
      <c r="I16" s="8"/>
      <c r="J16" s="7"/>
    </row>
    <row r="17" spans="1:10" s="35" customFormat="1" ht="15" customHeight="1">
      <c r="A17" s="42"/>
      <c r="B17" s="41" t="s">
        <v>36</v>
      </c>
      <c r="C17" s="40"/>
      <c r="E17" s="39"/>
      <c r="G17" s="37"/>
      <c r="H17" s="38"/>
      <c r="I17" s="37"/>
      <c r="J17" s="39"/>
    </row>
    <row r="18" spans="2:10" s="35" customFormat="1" ht="15" customHeight="1">
      <c r="B18" s="41" t="s">
        <v>31</v>
      </c>
      <c r="C18" s="40"/>
      <c r="E18" s="39"/>
      <c r="G18" s="37"/>
      <c r="H18" s="38"/>
      <c r="I18" s="37"/>
      <c r="J18" s="39"/>
    </row>
    <row r="19" spans="1:9" s="30" customFormat="1" ht="23.25" customHeight="1">
      <c r="A19" s="34" t="s">
        <v>30</v>
      </c>
      <c r="B19" s="34" t="s">
        <v>29</v>
      </c>
      <c r="C19" s="33" t="s">
        <v>28</v>
      </c>
      <c r="D19" s="32" t="s">
        <v>27</v>
      </c>
      <c r="E19" s="17" t="s">
        <v>26</v>
      </c>
      <c r="F19" s="17" t="s">
        <v>25</v>
      </c>
      <c r="G19" s="31" t="s">
        <v>24</v>
      </c>
      <c r="H19" s="17" t="s">
        <v>23</v>
      </c>
      <c r="I19" s="31" t="s">
        <v>22</v>
      </c>
    </row>
    <row r="20" spans="1:9" s="16" customFormat="1" ht="16.5" customHeight="1">
      <c r="A20" s="25">
        <v>1</v>
      </c>
      <c r="B20" s="24">
        <v>155</v>
      </c>
      <c r="C20" s="23" t="s">
        <v>37</v>
      </c>
      <c r="D20" s="22" t="s">
        <v>38</v>
      </c>
      <c r="E20" s="21" t="s">
        <v>2</v>
      </c>
      <c r="F20" s="20" t="s">
        <v>1</v>
      </c>
      <c r="G20" s="18">
        <v>0.0006643518518518518</v>
      </c>
      <c r="H20" s="19">
        <v>1</v>
      </c>
      <c r="I20" s="18">
        <f aca="true" t="shared" si="0" ref="I20:I25">G20*H20</f>
        <v>0.0006643518518518518</v>
      </c>
    </row>
    <row r="21" spans="1:9" s="16" customFormat="1" ht="16.5" customHeight="1">
      <c r="A21" s="25">
        <v>2</v>
      </c>
      <c r="B21" s="24">
        <v>156</v>
      </c>
      <c r="C21" s="23" t="s">
        <v>39</v>
      </c>
      <c r="D21" s="22" t="s">
        <v>40</v>
      </c>
      <c r="E21" s="21" t="s">
        <v>2</v>
      </c>
      <c r="F21" s="20" t="s">
        <v>1</v>
      </c>
      <c r="G21" s="18" t="s">
        <v>41</v>
      </c>
      <c r="H21" s="19">
        <v>1</v>
      </c>
      <c r="I21" s="18">
        <f t="shared" si="0"/>
        <v>0.0006991898148148148</v>
      </c>
    </row>
    <row r="22" spans="1:9" s="16" customFormat="1" ht="16.5" customHeight="1">
      <c r="A22" s="25">
        <v>3</v>
      </c>
      <c r="B22" s="24">
        <v>153</v>
      </c>
      <c r="C22" s="23" t="s">
        <v>42</v>
      </c>
      <c r="D22" s="22" t="s">
        <v>43</v>
      </c>
      <c r="E22" s="21" t="s">
        <v>2</v>
      </c>
      <c r="F22" s="20" t="s">
        <v>1</v>
      </c>
      <c r="G22" s="18" t="s">
        <v>44</v>
      </c>
      <c r="H22" s="19">
        <v>1</v>
      </c>
      <c r="I22" s="18">
        <f t="shared" si="0"/>
        <v>0.0007369212962962963</v>
      </c>
    </row>
    <row r="23" spans="1:9" s="16" customFormat="1" ht="16.5" customHeight="1">
      <c r="A23" s="25">
        <v>4</v>
      </c>
      <c r="B23" s="24">
        <v>154</v>
      </c>
      <c r="C23" s="23" t="s">
        <v>45</v>
      </c>
      <c r="D23" s="22" t="s">
        <v>46</v>
      </c>
      <c r="E23" s="21" t="s">
        <v>2</v>
      </c>
      <c r="F23" s="20" t="s">
        <v>1</v>
      </c>
      <c r="G23" s="18" t="s">
        <v>47</v>
      </c>
      <c r="H23" s="19">
        <v>1</v>
      </c>
      <c r="I23" s="18">
        <f t="shared" si="0"/>
        <v>0.0007503472222222222</v>
      </c>
    </row>
    <row r="24" spans="1:9" s="16" customFormat="1" ht="16.5" customHeight="1">
      <c r="A24" s="25">
        <v>5</v>
      </c>
      <c r="B24" s="24">
        <v>152</v>
      </c>
      <c r="C24" s="23" t="s">
        <v>48</v>
      </c>
      <c r="D24" s="22" t="s">
        <v>49</v>
      </c>
      <c r="E24" s="21" t="s">
        <v>2</v>
      </c>
      <c r="F24" s="20" t="s">
        <v>1</v>
      </c>
      <c r="G24" s="18" t="s">
        <v>50</v>
      </c>
      <c r="H24" s="19">
        <v>1</v>
      </c>
      <c r="I24" s="18">
        <f t="shared" si="0"/>
        <v>0.0007563657407407407</v>
      </c>
    </row>
    <row r="25" spans="1:9" s="16" customFormat="1" ht="16.5" customHeight="1">
      <c r="A25" s="25">
        <v>6</v>
      </c>
      <c r="B25" s="24">
        <v>151</v>
      </c>
      <c r="C25" s="23" t="s">
        <v>51</v>
      </c>
      <c r="D25" s="22" t="s">
        <v>52</v>
      </c>
      <c r="E25" s="21" t="s">
        <v>53</v>
      </c>
      <c r="F25" s="20" t="s">
        <v>1</v>
      </c>
      <c r="G25" s="18" t="s">
        <v>54</v>
      </c>
      <c r="H25" s="19">
        <v>0.95</v>
      </c>
      <c r="I25" s="18">
        <f t="shared" si="0"/>
        <v>0.0010167418981481481</v>
      </c>
    </row>
    <row r="26" spans="1:9" s="6" customFormat="1" ht="16.5" customHeight="1">
      <c r="A26" s="28"/>
      <c r="B26" s="24">
        <v>157</v>
      </c>
      <c r="C26" s="23" t="s">
        <v>55</v>
      </c>
      <c r="D26" s="22" t="s">
        <v>56</v>
      </c>
      <c r="E26" s="21" t="s">
        <v>2</v>
      </c>
      <c r="F26" s="20" t="s">
        <v>1</v>
      </c>
      <c r="G26" s="18" t="s">
        <v>0</v>
      </c>
      <c r="H26" s="19"/>
      <c r="I26" s="18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" width="6.8515625" style="1" customWidth="1"/>
    <col min="2" max="2" width="6.28125" style="1" customWidth="1"/>
    <col min="3" max="3" width="9.421875" style="1" customWidth="1"/>
    <col min="4" max="4" width="12.00390625" style="1" customWidth="1"/>
    <col min="5" max="5" width="7.00390625" style="1" customWidth="1"/>
    <col min="6" max="6" width="20.8515625" style="1" customWidth="1"/>
    <col min="7" max="7" width="8.7109375" style="1" customWidth="1"/>
    <col min="8" max="9" width="8.7109375" style="4" customWidth="1"/>
    <col min="10" max="10" width="8.7109375" style="1" customWidth="1"/>
    <col min="11" max="11" width="8.8515625" style="4" bestFit="1" customWidth="1"/>
    <col min="12" max="12" width="8.7109375" style="4" customWidth="1"/>
    <col min="13" max="13" width="8.7109375" style="155" customWidth="1"/>
    <col min="14" max="14" width="8.7109375" style="1" customWidth="1"/>
    <col min="15" max="15" width="7.7109375" style="155" customWidth="1"/>
    <col min="16" max="16384" width="8.7109375" style="1" customWidth="1"/>
  </cols>
  <sheetData>
    <row r="1" spans="1:15" s="45" customFormat="1" ht="20.25">
      <c r="A1" s="54"/>
      <c r="C1" s="52" t="s">
        <v>35</v>
      </c>
      <c r="D1" s="51"/>
      <c r="M1" s="184"/>
      <c r="O1" s="184"/>
    </row>
    <row r="2" spans="1:15" s="45" customFormat="1" ht="20.25">
      <c r="A2" s="54"/>
      <c r="C2" s="52" t="s">
        <v>34</v>
      </c>
      <c r="D2" s="51"/>
      <c r="E2" s="49"/>
      <c r="F2" s="49"/>
      <c r="G2" s="53"/>
      <c r="H2" s="47"/>
      <c r="I2" s="46"/>
      <c r="M2" s="184"/>
      <c r="O2" s="184"/>
    </row>
    <row r="3" spans="4:15" s="45" customFormat="1" ht="20.25">
      <c r="D3" s="52"/>
      <c r="F3" s="50"/>
      <c r="H3" s="49"/>
      <c r="I3" s="49"/>
      <c r="J3" s="53"/>
      <c r="K3" s="47"/>
      <c r="L3" s="46"/>
      <c r="M3" s="184"/>
      <c r="O3" s="184"/>
    </row>
    <row r="4" spans="3:15" s="45" customFormat="1" ht="20.25">
      <c r="C4" s="52" t="s">
        <v>500</v>
      </c>
      <c r="D4" s="51"/>
      <c r="E4" s="50"/>
      <c r="G4" s="49"/>
      <c r="H4" s="49"/>
      <c r="I4" s="53"/>
      <c r="J4" s="47"/>
      <c r="K4" s="46"/>
      <c r="M4" s="184"/>
      <c r="O4" s="184"/>
    </row>
    <row r="5" spans="4:15" s="45" customFormat="1" ht="20.25">
      <c r="D5" s="52"/>
      <c r="F5" s="50"/>
      <c r="H5" s="49"/>
      <c r="I5" s="49"/>
      <c r="J5" s="53"/>
      <c r="K5" s="47"/>
      <c r="L5" s="46"/>
      <c r="M5" s="184"/>
      <c r="O5" s="184"/>
    </row>
    <row r="6" spans="1:15" s="35" customFormat="1" ht="15" customHeight="1">
      <c r="A6" s="42"/>
      <c r="B6" s="41" t="s">
        <v>32</v>
      </c>
      <c r="C6" s="40"/>
      <c r="E6" s="39"/>
      <c r="G6" s="38"/>
      <c r="H6" s="38"/>
      <c r="I6" s="38"/>
      <c r="J6" s="39"/>
      <c r="M6" s="183"/>
      <c r="O6" s="183"/>
    </row>
    <row r="7" spans="2:15" s="35" customFormat="1" ht="15" customHeight="1" thickBot="1">
      <c r="B7" s="41" t="s">
        <v>499</v>
      </c>
      <c r="C7" s="40"/>
      <c r="E7" s="39"/>
      <c r="G7" s="38"/>
      <c r="H7" s="38"/>
      <c r="I7" s="38"/>
      <c r="J7" s="39"/>
      <c r="M7" s="183"/>
      <c r="O7" s="183"/>
    </row>
    <row r="8" spans="1:15" s="172" customFormat="1" ht="24" customHeight="1" thickBot="1">
      <c r="A8" s="182" t="s">
        <v>30</v>
      </c>
      <c r="B8" s="181" t="s">
        <v>29</v>
      </c>
      <c r="C8" s="180" t="s">
        <v>28</v>
      </c>
      <c r="D8" s="26" t="s">
        <v>27</v>
      </c>
      <c r="E8" s="179" t="s">
        <v>26</v>
      </c>
      <c r="F8" s="178" t="s">
        <v>25</v>
      </c>
      <c r="G8" s="177">
        <v>1</v>
      </c>
      <c r="H8" s="176">
        <v>2</v>
      </c>
      <c r="I8" s="176">
        <v>3</v>
      </c>
      <c r="J8" s="176">
        <v>4</v>
      </c>
      <c r="K8" s="176">
        <v>5</v>
      </c>
      <c r="L8" s="175">
        <v>6</v>
      </c>
      <c r="M8" s="173" t="s">
        <v>295</v>
      </c>
      <c r="N8" s="174" t="s">
        <v>23</v>
      </c>
      <c r="O8" s="173" t="s">
        <v>22</v>
      </c>
    </row>
    <row r="9" spans="1:15" s="156" customFormat="1" ht="18" customHeight="1">
      <c r="A9" s="163">
        <v>1</v>
      </c>
      <c r="B9" s="28">
        <v>150</v>
      </c>
      <c r="C9" s="23" t="s">
        <v>4</v>
      </c>
      <c r="D9" s="22" t="s">
        <v>3</v>
      </c>
      <c r="E9" s="21" t="s">
        <v>2</v>
      </c>
      <c r="F9" s="20" t="s">
        <v>1</v>
      </c>
      <c r="G9" s="162">
        <v>3.78</v>
      </c>
      <c r="H9" s="161">
        <v>4.48</v>
      </c>
      <c r="I9" s="161">
        <v>4.64</v>
      </c>
      <c r="J9" s="161">
        <v>4.53</v>
      </c>
      <c r="K9" s="161">
        <v>4.52</v>
      </c>
      <c r="L9" s="160"/>
      <c r="M9" s="159">
        <v>4.64</v>
      </c>
      <c r="N9" s="171">
        <v>1</v>
      </c>
      <c r="O9" s="157">
        <v>4.64</v>
      </c>
    </row>
    <row r="10" spans="1:15" s="156" customFormat="1" ht="18" customHeight="1">
      <c r="A10" s="163">
        <v>2</v>
      </c>
      <c r="B10" s="28">
        <v>145</v>
      </c>
      <c r="C10" s="23" t="s">
        <v>6</v>
      </c>
      <c r="D10" s="22" t="s">
        <v>5</v>
      </c>
      <c r="E10" s="21" t="s">
        <v>498</v>
      </c>
      <c r="F10" s="20" t="s">
        <v>1</v>
      </c>
      <c r="G10" s="162">
        <v>3.7</v>
      </c>
      <c r="H10" s="161">
        <v>3.67</v>
      </c>
      <c r="I10" s="161">
        <v>3.5</v>
      </c>
      <c r="J10" s="161">
        <v>3.58</v>
      </c>
      <c r="K10" s="161">
        <v>3.59</v>
      </c>
      <c r="L10" s="160"/>
      <c r="M10" s="159">
        <v>3.7</v>
      </c>
      <c r="N10" s="158">
        <v>1</v>
      </c>
      <c r="O10" s="157">
        <v>3.7</v>
      </c>
    </row>
    <row r="11" spans="1:15" s="156" customFormat="1" ht="18" customHeight="1">
      <c r="A11" s="163">
        <v>3</v>
      </c>
      <c r="B11" s="28">
        <v>149</v>
      </c>
      <c r="C11" s="23" t="s">
        <v>15</v>
      </c>
      <c r="D11" s="22" t="s">
        <v>14</v>
      </c>
      <c r="E11" s="21" t="s">
        <v>2</v>
      </c>
      <c r="F11" s="20" t="s">
        <v>1</v>
      </c>
      <c r="G11" s="162" t="s">
        <v>140</v>
      </c>
      <c r="H11" s="161">
        <v>3.42</v>
      </c>
      <c r="I11" s="161">
        <v>3.55</v>
      </c>
      <c r="J11" s="161" t="s">
        <v>140</v>
      </c>
      <c r="K11" s="161" t="s">
        <v>140</v>
      </c>
      <c r="L11" s="160">
        <v>3.55</v>
      </c>
      <c r="M11" s="159">
        <v>3.55</v>
      </c>
      <c r="N11" s="158">
        <v>1</v>
      </c>
      <c r="O11" s="157">
        <v>3.55</v>
      </c>
    </row>
    <row r="12" spans="1:15" s="156" customFormat="1" ht="18" customHeight="1">
      <c r="A12" s="170">
        <v>4</v>
      </c>
      <c r="B12" s="169">
        <v>147</v>
      </c>
      <c r="C12" s="23" t="s">
        <v>18</v>
      </c>
      <c r="D12" s="22" t="s">
        <v>17</v>
      </c>
      <c r="E12" s="21" t="s">
        <v>2</v>
      </c>
      <c r="F12" s="20" t="s">
        <v>1</v>
      </c>
      <c r="G12" s="168">
        <v>3.15</v>
      </c>
      <c r="H12" s="167">
        <v>3.17</v>
      </c>
      <c r="I12" s="167">
        <v>2.83</v>
      </c>
      <c r="J12" s="167" t="s">
        <v>140</v>
      </c>
      <c r="K12" s="167" t="s">
        <v>140</v>
      </c>
      <c r="L12" s="166" t="s">
        <v>140</v>
      </c>
      <c r="M12" s="165">
        <v>3.17</v>
      </c>
      <c r="N12" s="164">
        <v>1</v>
      </c>
      <c r="O12" s="157">
        <v>3.17</v>
      </c>
    </row>
    <row r="13" spans="1:15" s="156" customFormat="1" ht="18" customHeight="1">
      <c r="A13" s="163"/>
      <c r="B13" s="28">
        <v>144</v>
      </c>
      <c r="C13" s="23" t="s">
        <v>9</v>
      </c>
      <c r="D13" s="22" t="s">
        <v>8</v>
      </c>
      <c r="E13" s="21" t="s">
        <v>2</v>
      </c>
      <c r="F13" s="20" t="s">
        <v>1</v>
      </c>
      <c r="G13" s="162"/>
      <c r="H13" s="161"/>
      <c r="I13" s="161"/>
      <c r="J13" s="161"/>
      <c r="K13" s="161"/>
      <c r="L13" s="160"/>
      <c r="M13" s="159" t="s">
        <v>0</v>
      </c>
      <c r="N13" s="158"/>
      <c r="O13" s="157"/>
    </row>
    <row r="16" spans="1:15" s="35" customFormat="1" ht="15" customHeight="1">
      <c r="A16" s="42"/>
      <c r="B16" s="41" t="s">
        <v>36</v>
      </c>
      <c r="C16" s="40"/>
      <c r="E16" s="39"/>
      <c r="G16" s="38"/>
      <c r="H16" s="38"/>
      <c r="I16" s="38"/>
      <c r="J16" s="39"/>
      <c r="M16" s="183"/>
      <c r="O16" s="183"/>
    </row>
    <row r="17" spans="2:15" s="35" customFormat="1" ht="15" customHeight="1" thickBot="1">
      <c r="B17" s="41" t="s">
        <v>499</v>
      </c>
      <c r="C17" s="40"/>
      <c r="E17" s="39"/>
      <c r="G17" s="38"/>
      <c r="H17" s="38"/>
      <c r="I17" s="38"/>
      <c r="J17" s="39"/>
      <c r="M17" s="183"/>
      <c r="O17" s="183"/>
    </row>
    <row r="18" spans="1:15" s="172" customFormat="1" ht="24" customHeight="1" thickBot="1">
      <c r="A18" s="182" t="s">
        <v>30</v>
      </c>
      <c r="B18" s="181" t="s">
        <v>29</v>
      </c>
      <c r="C18" s="180" t="s">
        <v>28</v>
      </c>
      <c r="D18" s="26" t="s">
        <v>27</v>
      </c>
      <c r="E18" s="179" t="s">
        <v>26</v>
      </c>
      <c r="F18" s="178" t="s">
        <v>25</v>
      </c>
      <c r="G18" s="177">
        <v>1</v>
      </c>
      <c r="H18" s="176">
        <v>2</v>
      </c>
      <c r="I18" s="176">
        <v>3</v>
      </c>
      <c r="J18" s="176">
        <v>4</v>
      </c>
      <c r="K18" s="176">
        <v>5</v>
      </c>
      <c r="L18" s="175">
        <v>6</v>
      </c>
      <c r="M18" s="173" t="s">
        <v>295</v>
      </c>
      <c r="N18" s="174" t="s">
        <v>23</v>
      </c>
      <c r="O18" s="173" t="s">
        <v>22</v>
      </c>
    </row>
    <row r="19" spans="1:15" s="156" customFormat="1" ht="18" customHeight="1">
      <c r="A19" s="163">
        <v>1</v>
      </c>
      <c r="B19" s="28">
        <v>155</v>
      </c>
      <c r="C19" s="23" t="s">
        <v>37</v>
      </c>
      <c r="D19" s="22" t="s">
        <v>38</v>
      </c>
      <c r="E19" s="21" t="s">
        <v>2</v>
      </c>
      <c r="F19" s="20" t="s">
        <v>1</v>
      </c>
      <c r="G19" s="162">
        <v>5.57</v>
      </c>
      <c r="H19" s="161">
        <v>5.37</v>
      </c>
      <c r="I19" s="161">
        <v>4.84</v>
      </c>
      <c r="J19" s="161">
        <v>5.34</v>
      </c>
      <c r="K19" s="161">
        <v>5.3</v>
      </c>
      <c r="L19" s="160">
        <v>5.61</v>
      </c>
      <c r="M19" s="159">
        <v>5.61</v>
      </c>
      <c r="N19" s="158">
        <v>1</v>
      </c>
      <c r="O19" s="157">
        <v>5.61</v>
      </c>
    </row>
    <row r="20" spans="1:15" s="156" customFormat="1" ht="18" customHeight="1">
      <c r="A20" s="163">
        <v>2</v>
      </c>
      <c r="B20" s="28">
        <v>159</v>
      </c>
      <c r="C20" s="23" t="s">
        <v>501</v>
      </c>
      <c r="D20" s="22" t="s">
        <v>502</v>
      </c>
      <c r="E20" s="21" t="s">
        <v>2</v>
      </c>
      <c r="F20" s="20" t="s">
        <v>1</v>
      </c>
      <c r="G20" s="162">
        <v>5.05</v>
      </c>
      <c r="H20" s="161">
        <v>5.32</v>
      </c>
      <c r="I20" s="161">
        <v>5.41</v>
      </c>
      <c r="J20" s="161">
        <v>5.2</v>
      </c>
      <c r="K20" s="161">
        <v>5.14</v>
      </c>
      <c r="L20" s="160">
        <v>5.16</v>
      </c>
      <c r="M20" s="159">
        <v>5.41</v>
      </c>
      <c r="N20" s="158">
        <v>1</v>
      </c>
      <c r="O20" s="157">
        <v>5.41</v>
      </c>
    </row>
    <row r="21" spans="1:15" s="156" customFormat="1" ht="18" customHeight="1">
      <c r="A21" s="163">
        <v>3</v>
      </c>
      <c r="B21" s="28">
        <v>156</v>
      </c>
      <c r="C21" s="23" t="s">
        <v>39</v>
      </c>
      <c r="D21" s="22" t="s">
        <v>40</v>
      </c>
      <c r="E21" s="21" t="s">
        <v>498</v>
      </c>
      <c r="F21" s="20" t="s">
        <v>1</v>
      </c>
      <c r="G21" s="162">
        <v>5.16</v>
      </c>
      <c r="H21" s="161">
        <v>5.06</v>
      </c>
      <c r="I21" s="161">
        <v>5.12</v>
      </c>
      <c r="J21" s="161">
        <v>5.05</v>
      </c>
      <c r="K21" s="161">
        <v>5.15</v>
      </c>
      <c r="L21" s="160">
        <v>4.5</v>
      </c>
      <c r="M21" s="159">
        <v>5.16</v>
      </c>
      <c r="N21" s="158">
        <v>1</v>
      </c>
      <c r="O21" s="157">
        <v>5.16</v>
      </c>
    </row>
    <row r="22" spans="1:15" s="156" customFormat="1" ht="18" customHeight="1">
      <c r="A22" s="170">
        <v>4</v>
      </c>
      <c r="B22" s="169">
        <v>153</v>
      </c>
      <c r="C22" s="23" t="s">
        <v>42</v>
      </c>
      <c r="D22" s="22" t="s">
        <v>43</v>
      </c>
      <c r="E22" s="21" t="s">
        <v>2</v>
      </c>
      <c r="F22" s="20" t="s">
        <v>1</v>
      </c>
      <c r="G22" s="168">
        <v>4.56</v>
      </c>
      <c r="H22" s="167">
        <v>4.39</v>
      </c>
      <c r="I22" s="167">
        <v>4.88</v>
      </c>
      <c r="J22" s="167" t="s">
        <v>140</v>
      </c>
      <c r="K22" s="167">
        <v>4.61</v>
      </c>
      <c r="L22" s="166">
        <v>4.86</v>
      </c>
      <c r="M22" s="165">
        <v>4.88</v>
      </c>
      <c r="N22" s="164">
        <v>1</v>
      </c>
      <c r="O22" s="157">
        <v>4.88</v>
      </c>
    </row>
    <row r="23" spans="1:15" s="156" customFormat="1" ht="18" customHeight="1">
      <c r="A23" s="163">
        <v>5</v>
      </c>
      <c r="B23" s="28">
        <v>157</v>
      </c>
      <c r="C23" s="23" t="s">
        <v>503</v>
      </c>
      <c r="D23" s="22" t="s">
        <v>504</v>
      </c>
      <c r="E23" s="21" t="s">
        <v>2</v>
      </c>
      <c r="F23" s="20" t="s">
        <v>1</v>
      </c>
      <c r="G23" s="162">
        <v>4.51</v>
      </c>
      <c r="H23" s="161">
        <v>4.62</v>
      </c>
      <c r="I23" s="161">
        <v>4.54</v>
      </c>
      <c r="J23" s="161">
        <v>4.4</v>
      </c>
      <c r="K23" s="161">
        <v>4.61</v>
      </c>
      <c r="L23" s="160">
        <v>4.55</v>
      </c>
      <c r="M23" s="159">
        <v>4.62</v>
      </c>
      <c r="N23" s="158">
        <v>1</v>
      </c>
      <c r="O23" s="157">
        <v>4.62</v>
      </c>
    </row>
    <row r="24" spans="1:15" s="156" customFormat="1" ht="18" customHeight="1">
      <c r="A24" s="163">
        <v>6</v>
      </c>
      <c r="B24" s="28">
        <v>154</v>
      </c>
      <c r="C24" s="23" t="s">
        <v>45</v>
      </c>
      <c r="D24" s="22" t="s">
        <v>46</v>
      </c>
      <c r="E24" s="21" t="s">
        <v>2</v>
      </c>
      <c r="F24" s="20" t="s">
        <v>1</v>
      </c>
      <c r="G24" s="162" t="s">
        <v>140</v>
      </c>
      <c r="H24" s="161">
        <v>4.46</v>
      </c>
      <c r="I24" s="161" t="s">
        <v>140</v>
      </c>
      <c r="J24" s="161" t="s">
        <v>151</v>
      </c>
      <c r="K24" s="161" t="s">
        <v>151</v>
      </c>
      <c r="L24" s="160" t="s">
        <v>151</v>
      </c>
      <c r="M24" s="159">
        <v>4.46</v>
      </c>
      <c r="N24" s="158">
        <v>1</v>
      </c>
      <c r="O24" s="157">
        <v>4.46</v>
      </c>
    </row>
    <row r="25" spans="1:15" s="156" customFormat="1" ht="18" customHeight="1">
      <c r="A25" s="163">
        <v>7</v>
      </c>
      <c r="B25" s="28">
        <v>152</v>
      </c>
      <c r="C25" s="23" t="s">
        <v>48</v>
      </c>
      <c r="D25" s="22" t="s">
        <v>49</v>
      </c>
      <c r="E25" s="21" t="s">
        <v>2</v>
      </c>
      <c r="F25" s="20" t="s">
        <v>1</v>
      </c>
      <c r="G25" s="162">
        <v>4.03</v>
      </c>
      <c r="H25" s="161">
        <v>3.84</v>
      </c>
      <c r="I25" s="161">
        <v>4.11</v>
      </c>
      <c r="J25" s="161">
        <v>4.19</v>
      </c>
      <c r="K25" s="161">
        <v>4.12</v>
      </c>
      <c r="L25" s="160">
        <v>4.1</v>
      </c>
      <c r="M25" s="159">
        <v>4.19</v>
      </c>
      <c r="N25" s="158">
        <v>1</v>
      </c>
      <c r="O25" s="157">
        <v>4.19</v>
      </c>
    </row>
    <row r="26" spans="1:15" s="156" customFormat="1" ht="18" customHeight="1">
      <c r="A26" s="163">
        <v>8</v>
      </c>
      <c r="B26" s="28">
        <v>158</v>
      </c>
      <c r="C26" s="23" t="s">
        <v>505</v>
      </c>
      <c r="D26" s="22" t="s">
        <v>506</v>
      </c>
      <c r="E26" s="21" t="s">
        <v>53</v>
      </c>
      <c r="F26" s="20" t="s">
        <v>1</v>
      </c>
      <c r="G26" s="162">
        <v>3.75</v>
      </c>
      <c r="H26" s="161" t="s">
        <v>140</v>
      </c>
      <c r="I26" s="161" t="s">
        <v>140</v>
      </c>
      <c r="J26" s="161" t="s">
        <v>140</v>
      </c>
      <c r="K26" s="161" t="s">
        <v>140</v>
      </c>
      <c r="L26" s="160" t="s">
        <v>140</v>
      </c>
      <c r="M26" s="159">
        <v>3.75</v>
      </c>
      <c r="N26" s="171">
        <v>1</v>
      </c>
      <c r="O26" s="157">
        <v>3.75</v>
      </c>
    </row>
  </sheetData>
  <sheetProtection/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5"/>
  <sheetViews>
    <sheetView zoomScaleSheetLayoutView="1" zoomScalePageLayoutView="0" workbookViewId="0" topLeftCell="A1">
      <selection activeCell="A1" sqref="A1"/>
    </sheetView>
  </sheetViews>
  <sheetFormatPr defaultColWidth="11.421875" defaultRowHeight="12.75"/>
  <cols>
    <col min="1" max="1" width="5.28125" style="81" customWidth="1"/>
    <col min="2" max="2" width="4.8515625" style="81" customWidth="1"/>
    <col min="3" max="3" width="5.8515625" style="81" customWidth="1"/>
    <col min="4" max="4" width="21.421875" style="80" customWidth="1"/>
    <col min="5" max="5" width="12.28125" style="80" customWidth="1"/>
    <col min="6" max="6" width="9.7109375" style="87" customWidth="1"/>
    <col min="7" max="7" width="6.00390625" style="80" customWidth="1"/>
    <col min="8" max="8" width="10.421875" style="80" customWidth="1"/>
    <col min="9" max="9" width="8.57421875" style="124" customWidth="1"/>
    <col min="10" max="11" width="7.8515625" style="81" customWidth="1"/>
    <col min="12" max="12" width="25.140625" style="123" customWidth="1"/>
    <col min="13" max="16384" width="11.421875" style="80" customWidth="1"/>
  </cols>
  <sheetData>
    <row r="1" ht="18.75" customHeight="1">
      <c r="A1" s="96" t="s">
        <v>57</v>
      </c>
    </row>
    <row r="2" spans="1:5" ht="15.75">
      <c r="A2" s="473">
        <v>40228</v>
      </c>
      <c r="B2" s="473"/>
      <c r="C2" s="473"/>
      <c r="D2" s="131"/>
      <c r="E2" s="98" t="s">
        <v>58</v>
      </c>
    </row>
    <row r="4" spans="4:10" ht="16.5" customHeight="1">
      <c r="D4" s="96" t="s">
        <v>662</v>
      </c>
      <c r="F4" s="80" t="s">
        <v>185</v>
      </c>
      <c r="I4" s="85">
        <v>53.47</v>
      </c>
      <c r="J4" s="83" t="s">
        <v>410</v>
      </c>
    </row>
    <row r="5" spans="4:9" ht="17.25" customHeight="1">
      <c r="D5" s="96"/>
      <c r="F5" s="470" t="s">
        <v>60</v>
      </c>
      <c r="G5" s="470"/>
      <c r="H5" s="470"/>
      <c r="I5" s="85">
        <v>53.47</v>
      </c>
    </row>
    <row r="6" spans="6:9" ht="15.75" customHeight="1">
      <c r="F6" s="472" t="s">
        <v>62</v>
      </c>
      <c r="G6" s="472"/>
      <c r="H6" s="472"/>
      <c r="I6" s="85">
        <v>53.66</v>
      </c>
    </row>
    <row r="7" spans="1:12" ht="15.75" thickBot="1">
      <c r="A7" s="447" t="s">
        <v>30</v>
      </c>
      <c r="B7" s="447" t="s">
        <v>544</v>
      </c>
      <c r="C7" s="447" t="s">
        <v>661</v>
      </c>
      <c r="D7" s="448" t="s">
        <v>64</v>
      </c>
      <c r="E7" s="449" t="s">
        <v>65</v>
      </c>
      <c r="F7" s="450" t="s">
        <v>25</v>
      </c>
      <c r="G7" s="448" t="s">
        <v>66</v>
      </c>
      <c r="H7" s="448" t="s">
        <v>67</v>
      </c>
      <c r="I7" s="451" t="s">
        <v>295</v>
      </c>
      <c r="J7" s="447" t="s">
        <v>69</v>
      </c>
      <c r="K7" s="447" t="s">
        <v>294</v>
      </c>
      <c r="L7" s="127" t="s">
        <v>71</v>
      </c>
    </row>
    <row r="8" spans="1:12" ht="15.75" thickTop="1">
      <c r="A8" s="81">
        <v>1</v>
      </c>
      <c r="C8" s="81" t="s">
        <v>660</v>
      </c>
      <c r="D8" s="83" t="s">
        <v>659</v>
      </c>
      <c r="E8" s="88">
        <v>32191</v>
      </c>
      <c r="F8" s="83" t="s">
        <v>123</v>
      </c>
      <c r="G8" s="125" t="s">
        <v>107</v>
      </c>
      <c r="H8" s="125" t="s">
        <v>381</v>
      </c>
      <c r="I8" s="126">
        <v>0.0006516203703703702</v>
      </c>
      <c r="J8" s="81" t="s">
        <v>80</v>
      </c>
      <c r="K8" s="81">
        <v>1019</v>
      </c>
      <c r="L8" s="125" t="s">
        <v>553</v>
      </c>
    </row>
    <row r="9" spans="1:12" ht="15">
      <c r="A9" s="81">
        <v>2</v>
      </c>
      <c r="C9" s="81" t="s">
        <v>658</v>
      </c>
      <c r="D9" s="83" t="s">
        <v>406</v>
      </c>
      <c r="E9" s="88">
        <v>33168</v>
      </c>
      <c r="F9" s="83" t="s">
        <v>157</v>
      </c>
      <c r="G9" s="125" t="s">
        <v>85</v>
      </c>
      <c r="H9" s="125" t="s">
        <v>405</v>
      </c>
      <c r="I9" s="126">
        <v>0.000662037037037037</v>
      </c>
      <c r="J9" s="81" t="s">
        <v>80</v>
      </c>
      <c r="K9" s="81">
        <v>990</v>
      </c>
      <c r="L9" s="125" t="s">
        <v>313</v>
      </c>
    </row>
    <row r="10" spans="1:12" ht="15">
      <c r="A10" s="81">
        <v>3</v>
      </c>
      <c r="C10" s="81" t="s">
        <v>657</v>
      </c>
      <c r="D10" s="83" t="s">
        <v>396</v>
      </c>
      <c r="E10" s="88">
        <v>32577</v>
      </c>
      <c r="F10" s="83" t="s">
        <v>98</v>
      </c>
      <c r="G10" s="125" t="s">
        <v>79</v>
      </c>
      <c r="H10" s="125" t="s">
        <v>284</v>
      </c>
      <c r="I10" s="126">
        <v>0.0006729166666666667</v>
      </c>
      <c r="J10" s="81" t="s">
        <v>90</v>
      </c>
      <c r="K10" s="81">
        <v>961</v>
      </c>
      <c r="L10" s="125" t="s">
        <v>361</v>
      </c>
    </row>
    <row r="11" spans="1:12" ht="15">
      <c r="A11" s="81">
        <v>4</v>
      </c>
      <c r="C11" s="81" t="s">
        <v>656</v>
      </c>
      <c r="D11" s="83" t="s">
        <v>655</v>
      </c>
      <c r="E11" s="88">
        <v>32976</v>
      </c>
      <c r="F11" s="83" t="s">
        <v>123</v>
      </c>
      <c r="G11" s="125" t="s">
        <v>107</v>
      </c>
      <c r="H11" s="125" t="s">
        <v>370</v>
      </c>
      <c r="I11" s="126">
        <v>0.0006796296296296297</v>
      </c>
      <c r="J11" s="81" t="s">
        <v>90</v>
      </c>
      <c r="K11" s="81">
        <v>943</v>
      </c>
      <c r="L11" s="125" t="s">
        <v>654</v>
      </c>
    </row>
    <row r="12" spans="1:12" ht="15">
      <c r="A12" s="81">
        <v>5</v>
      </c>
      <c r="C12" s="81" t="s">
        <v>653</v>
      </c>
      <c r="D12" s="83" t="s">
        <v>652</v>
      </c>
      <c r="E12" s="88">
        <v>29271</v>
      </c>
      <c r="F12" s="83" t="s">
        <v>98</v>
      </c>
      <c r="G12" s="125" t="s">
        <v>79</v>
      </c>
      <c r="H12" s="125" t="s">
        <v>284</v>
      </c>
      <c r="I12" s="126">
        <v>0.0006859953703703703</v>
      </c>
      <c r="J12" s="81" t="s">
        <v>90</v>
      </c>
      <c r="K12" s="81">
        <v>926</v>
      </c>
      <c r="L12" s="125" t="s">
        <v>403</v>
      </c>
    </row>
    <row r="13" spans="1:12" ht="17.25" customHeight="1">
      <c r="A13" s="81">
        <v>6</v>
      </c>
      <c r="B13" s="81">
        <v>1</v>
      </c>
      <c r="C13" s="81" t="s">
        <v>651</v>
      </c>
      <c r="D13" s="83" t="s">
        <v>402</v>
      </c>
      <c r="E13" s="88">
        <v>33760</v>
      </c>
      <c r="F13" s="83" t="s">
        <v>123</v>
      </c>
      <c r="G13" s="125" t="s">
        <v>107</v>
      </c>
      <c r="H13" s="125" t="s">
        <v>99</v>
      </c>
      <c r="I13" s="126">
        <v>0.0006873842592592592</v>
      </c>
      <c r="J13" s="81" t="s">
        <v>90</v>
      </c>
      <c r="K13" s="81">
        <v>922</v>
      </c>
      <c r="L13" s="125" t="s">
        <v>401</v>
      </c>
    </row>
    <row r="14" spans="1:12" ht="15.75" customHeight="1">
      <c r="A14" s="81">
        <v>7</v>
      </c>
      <c r="B14" s="81">
        <v>2</v>
      </c>
      <c r="C14" s="81" t="s">
        <v>650</v>
      </c>
      <c r="D14" s="83" t="s">
        <v>649</v>
      </c>
      <c r="E14" s="88">
        <v>33839</v>
      </c>
      <c r="F14" s="83" t="s">
        <v>123</v>
      </c>
      <c r="G14" s="125" t="s">
        <v>107</v>
      </c>
      <c r="H14" s="125" t="s">
        <v>99</v>
      </c>
      <c r="I14" s="126">
        <v>0.0006899305555555555</v>
      </c>
      <c r="J14" s="81" t="s">
        <v>90</v>
      </c>
      <c r="K14" s="81">
        <v>916</v>
      </c>
      <c r="L14" s="125" t="s">
        <v>553</v>
      </c>
    </row>
    <row r="15" spans="1:12" ht="15">
      <c r="A15" s="81">
        <v>8</v>
      </c>
      <c r="B15" s="81">
        <v>3</v>
      </c>
      <c r="C15" s="81" t="s">
        <v>648</v>
      </c>
      <c r="D15" s="83" t="s">
        <v>380</v>
      </c>
      <c r="E15" s="88">
        <v>33628</v>
      </c>
      <c r="F15" s="83" t="s">
        <v>157</v>
      </c>
      <c r="G15" s="125" t="s">
        <v>85</v>
      </c>
      <c r="H15" s="125" t="s">
        <v>379</v>
      </c>
      <c r="I15" s="126">
        <v>0.0006900462962962962</v>
      </c>
      <c r="J15" s="81" t="s">
        <v>90</v>
      </c>
      <c r="K15" s="81">
        <v>915</v>
      </c>
      <c r="L15" s="125" t="s">
        <v>313</v>
      </c>
    </row>
    <row r="16" spans="1:12" ht="15">
      <c r="A16" s="81">
        <v>9</v>
      </c>
      <c r="C16" s="81" t="s">
        <v>647</v>
      </c>
      <c r="D16" s="83" t="s">
        <v>646</v>
      </c>
      <c r="E16" s="88">
        <v>32119</v>
      </c>
      <c r="F16" s="83" t="s">
        <v>123</v>
      </c>
      <c r="G16" s="125" t="s">
        <v>107</v>
      </c>
      <c r="H16" s="125" t="s">
        <v>99</v>
      </c>
      <c r="I16" s="126">
        <v>0.0006961805555555555</v>
      </c>
      <c r="J16" s="81" t="s">
        <v>90</v>
      </c>
      <c r="L16" s="125" t="s">
        <v>645</v>
      </c>
    </row>
    <row r="17" spans="1:12" ht="15">
      <c r="A17" s="81">
        <v>10</v>
      </c>
      <c r="B17" s="81">
        <v>4</v>
      </c>
      <c r="C17" s="81" t="s">
        <v>644</v>
      </c>
      <c r="D17" s="83" t="s">
        <v>643</v>
      </c>
      <c r="E17" s="88">
        <v>33937</v>
      </c>
      <c r="F17" s="83" t="s">
        <v>98</v>
      </c>
      <c r="G17" s="125" t="s">
        <v>79</v>
      </c>
      <c r="H17" s="125" t="s">
        <v>284</v>
      </c>
      <c r="I17" s="126">
        <v>0.0006984953703703705</v>
      </c>
      <c r="J17" s="81" t="s">
        <v>90</v>
      </c>
      <c r="L17" s="125" t="s">
        <v>361</v>
      </c>
    </row>
    <row r="18" spans="1:12" ht="15">
      <c r="A18" s="81">
        <v>11</v>
      </c>
      <c r="B18" s="81">
        <v>5</v>
      </c>
      <c r="C18" s="81" t="s">
        <v>642</v>
      </c>
      <c r="D18" s="83" t="s">
        <v>641</v>
      </c>
      <c r="E18" s="88">
        <v>33960</v>
      </c>
      <c r="F18" s="83" t="s">
        <v>102</v>
      </c>
      <c r="G18" s="125" t="s">
        <v>103</v>
      </c>
      <c r="H18" s="125" t="s">
        <v>99</v>
      </c>
      <c r="I18" s="126">
        <v>0.0006996527777777778</v>
      </c>
      <c r="J18" s="81" t="s">
        <v>90</v>
      </c>
      <c r="L18" s="125" t="s">
        <v>640</v>
      </c>
    </row>
    <row r="19" spans="1:12" ht="15">
      <c r="A19" s="81">
        <v>12</v>
      </c>
      <c r="B19" s="81">
        <v>6</v>
      </c>
      <c r="C19" s="81" t="s">
        <v>639</v>
      </c>
      <c r="D19" s="83" t="s">
        <v>638</v>
      </c>
      <c r="E19" s="88">
        <v>33452</v>
      </c>
      <c r="F19" s="83" t="s">
        <v>98</v>
      </c>
      <c r="G19" s="125" t="s">
        <v>79</v>
      </c>
      <c r="H19" s="125" t="s">
        <v>148</v>
      </c>
      <c r="I19" s="126">
        <v>0.0006997685185185185</v>
      </c>
      <c r="J19" s="81" t="s">
        <v>90</v>
      </c>
      <c r="L19" s="125" t="s">
        <v>369</v>
      </c>
    </row>
    <row r="20" spans="1:12" ht="15">
      <c r="A20" s="81">
        <v>13</v>
      </c>
      <c r="C20" s="81" t="s">
        <v>637</v>
      </c>
      <c r="D20" s="83" t="s">
        <v>636</v>
      </c>
      <c r="E20" s="88">
        <v>32539</v>
      </c>
      <c r="F20" s="83" t="s">
        <v>141</v>
      </c>
      <c r="G20" s="125" t="s">
        <v>153</v>
      </c>
      <c r="H20" s="125" t="s">
        <v>232</v>
      </c>
      <c r="I20" s="126">
        <v>0.0007137731481481482</v>
      </c>
      <c r="J20" s="81" t="s">
        <v>113</v>
      </c>
      <c r="L20" s="125" t="s">
        <v>376</v>
      </c>
    </row>
    <row r="21" spans="1:12" ht="17.25" customHeight="1">
      <c r="A21" s="81">
        <v>14</v>
      </c>
      <c r="C21" s="81" t="s">
        <v>635</v>
      </c>
      <c r="D21" s="83" t="s">
        <v>634</v>
      </c>
      <c r="E21" s="88">
        <v>33192</v>
      </c>
      <c r="F21" s="83" t="s">
        <v>98</v>
      </c>
      <c r="G21" s="125" t="s">
        <v>79</v>
      </c>
      <c r="H21" s="125" t="s">
        <v>284</v>
      </c>
      <c r="I21" s="126">
        <v>0.0007182870370370371</v>
      </c>
      <c r="J21" s="81" t="s">
        <v>113</v>
      </c>
      <c r="L21" s="125" t="s">
        <v>403</v>
      </c>
    </row>
    <row r="22" spans="1:12" ht="15.75" customHeight="1">
      <c r="A22" s="81">
        <v>15</v>
      </c>
      <c r="B22" s="81">
        <v>7</v>
      </c>
      <c r="C22" s="81" t="s">
        <v>633</v>
      </c>
      <c r="D22" s="83" t="s">
        <v>632</v>
      </c>
      <c r="E22" s="88">
        <v>33976</v>
      </c>
      <c r="F22" s="83" t="s">
        <v>157</v>
      </c>
      <c r="G22" s="125" t="s">
        <v>85</v>
      </c>
      <c r="H22" s="125" t="s">
        <v>156</v>
      </c>
      <c r="I22" s="126">
        <v>0.0007349537037037037</v>
      </c>
      <c r="J22" s="81" t="s">
        <v>113</v>
      </c>
      <c r="K22" s="81" t="s">
        <v>81</v>
      </c>
      <c r="L22" s="125" t="s">
        <v>354</v>
      </c>
    </row>
    <row r="23" spans="1:12" ht="15">
      <c r="A23" s="81">
        <v>16</v>
      </c>
      <c r="B23" s="81">
        <v>8</v>
      </c>
      <c r="C23" s="81" t="s">
        <v>631</v>
      </c>
      <c r="D23" s="83" t="s">
        <v>630</v>
      </c>
      <c r="E23" s="88">
        <v>33341</v>
      </c>
      <c r="F23" s="83" t="s">
        <v>586</v>
      </c>
      <c r="G23" s="125" t="s">
        <v>99</v>
      </c>
      <c r="H23" s="125" t="s">
        <v>99</v>
      </c>
      <c r="I23" s="126">
        <v>0.0007370370370370369</v>
      </c>
      <c r="J23" s="81" t="s">
        <v>113</v>
      </c>
      <c r="L23" s="125" t="s">
        <v>629</v>
      </c>
    </row>
    <row r="24" spans="1:12" ht="15">
      <c r="A24" s="81">
        <v>17</v>
      </c>
      <c r="B24" s="81">
        <v>9</v>
      </c>
      <c r="C24" s="81" t="s">
        <v>628</v>
      </c>
      <c r="D24" s="83" t="s">
        <v>627</v>
      </c>
      <c r="E24" s="88">
        <v>34026</v>
      </c>
      <c r="F24" s="83" t="s">
        <v>102</v>
      </c>
      <c r="G24" s="125" t="s">
        <v>103</v>
      </c>
      <c r="H24" s="125" t="s">
        <v>99</v>
      </c>
      <c r="I24" s="126">
        <v>0.0007379629629629629</v>
      </c>
      <c r="J24" s="81" t="s">
        <v>113</v>
      </c>
      <c r="K24" s="81" t="s">
        <v>81</v>
      </c>
      <c r="L24" s="125" t="s">
        <v>626</v>
      </c>
    </row>
    <row r="25" spans="2:12" ht="15">
      <c r="B25" s="81" t="s">
        <v>99</v>
      </c>
      <c r="C25" s="81" t="s">
        <v>99</v>
      </c>
      <c r="D25" s="83" t="s">
        <v>138</v>
      </c>
      <c r="E25" s="88" t="s">
        <v>99</v>
      </c>
      <c r="F25" s="87" t="s">
        <v>99</v>
      </c>
      <c r="G25" s="83" t="s">
        <v>99</v>
      </c>
      <c r="H25" s="83" t="s">
        <v>99</v>
      </c>
      <c r="I25" s="126" t="s">
        <v>99</v>
      </c>
      <c r="J25" s="81" t="s">
        <v>99</v>
      </c>
      <c r="L25" s="125" t="s">
        <v>99</v>
      </c>
    </row>
    <row r="26" spans="2:12" ht="15">
      <c r="B26" s="81" t="s">
        <v>99</v>
      </c>
      <c r="C26" s="81" t="s">
        <v>99</v>
      </c>
      <c r="D26" s="83" t="s">
        <v>138</v>
      </c>
      <c r="E26" s="88" t="s">
        <v>99</v>
      </c>
      <c r="F26" s="87" t="s">
        <v>99</v>
      </c>
      <c r="G26" s="83" t="s">
        <v>99</v>
      </c>
      <c r="H26" s="83" t="s">
        <v>99</v>
      </c>
      <c r="I26" s="126" t="s">
        <v>99</v>
      </c>
      <c r="J26" s="81" t="s">
        <v>99</v>
      </c>
      <c r="L26" s="125" t="s">
        <v>99</v>
      </c>
    </row>
    <row r="27" spans="2:12" ht="15">
      <c r="B27" s="81" t="s">
        <v>99</v>
      </c>
      <c r="C27" s="81" t="s">
        <v>99</v>
      </c>
      <c r="D27" s="83" t="s">
        <v>138</v>
      </c>
      <c r="E27" s="88" t="s">
        <v>99</v>
      </c>
      <c r="F27" s="87" t="s">
        <v>99</v>
      </c>
      <c r="G27" s="83" t="s">
        <v>99</v>
      </c>
      <c r="H27" s="83" t="s">
        <v>99</v>
      </c>
      <c r="I27" s="126" t="s">
        <v>99</v>
      </c>
      <c r="J27" s="81" t="s">
        <v>99</v>
      </c>
      <c r="L27" s="125" t="s">
        <v>99</v>
      </c>
    </row>
    <row r="28" spans="2:12" ht="15">
      <c r="B28" s="81" t="s">
        <v>99</v>
      </c>
      <c r="C28" s="81" t="s">
        <v>99</v>
      </c>
      <c r="D28" s="83" t="s">
        <v>138</v>
      </c>
      <c r="E28" s="88" t="s">
        <v>99</v>
      </c>
      <c r="F28" s="87" t="s">
        <v>99</v>
      </c>
      <c r="G28" s="83" t="s">
        <v>99</v>
      </c>
      <c r="H28" s="83" t="s">
        <v>99</v>
      </c>
      <c r="I28" s="126" t="s">
        <v>99</v>
      </c>
      <c r="J28" s="81" t="s">
        <v>99</v>
      </c>
      <c r="L28" s="125" t="s">
        <v>99</v>
      </c>
    </row>
    <row r="29" spans="2:12" ht="17.25" customHeight="1">
      <c r="B29" s="81" t="s">
        <v>99</v>
      </c>
      <c r="C29" s="81" t="s">
        <v>99</v>
      </c>
      <c r="D29" s="83" t="s">
        <v>138</v>
      </c>
      <c r="E29" s="88" t="s">
        <v>99</v>
      </c>
      <c r="F29" s="87" t="s">
        <v>99</v>
      </c>
      <c r="G29" s="83" t="s">
        <v>99</v>
      </c>
      <c r="H29" s="83" t="s">
        <v>99</v>
      </c>
      <c r="I29" s="126" t="s">
        <v>99</v>
      </c>
      <c r="J29" s="81" t="s">
        <v>99</v>
      </c>
      <c r="L29" s="125" t="s">
        <v>99</v>
      </c>
    </row>
    <row r="30" spans="2:12" ht="15.75" customHeight="1">
      <c r="B30" s="81" t="s">
        <v>99</v>
      </c>
      <c r="C30" s="81" t="s">
        <v>99</v>
      </c>
      <c r="D30" s="83" t="s">
        <v>138</v>
      </c>
      <c r="E30" s="88" t="s">
        <v>99</v>
      </c>
      <c r="F30" s="87" t="s">
        <v>99</v>
      </c>
      <c r="G30" s="83" t="s">
        <v>99</v>
      </c>
      <c r="H30" s="83" t="s">
        <v>99</v>
      </c>
      <c r="I30" s="126" t="s">
        <v>99</v>
      </c>
      <c r="J30" s="81" t="s">
        <v>99</v>
      </c>
      <c r="L30" s="125" t="s">
        <v>99</v>
      </c>
    </row>
    <row r="31" spans="2:12" ht="15">
      <c r="B31" s="81" t="s">
        <v>99</v>
      </c>
      <c r="C31" s="81" t="s">
        <v>99</v>
      </c>
      <c r="D31" s="83" t="s">
        <v>138</v>
      </c>
      <c r="E31" s="88" t="s">
        <v>99</v>
      </c>
      <c r="F31" s="87" t="s">
        <v>99</v>
      </c>
      <c r="G31" s="83" t="s">
        <v>99</v>
      </c>
      <c r="H31" s="83" t="s">
        <v>99</v>
      </c>
      <c r="I31" s="126" t="s">
        <v>99</v>
      </c>
      <c r="J31" s="81" t="s">
        <v>99</v>
      </c>
      <c r="L31" s="125" t="s">
        <v>99</v>
      </c>
    </row>
    <row r="32" spans="1:12" ht="15">
      <c r="A32" s="80"/>
      <c r="B32" s="81" t="s">
        <v>99</v>
      </c>
      <c r="C32" s="81" t="s">
        <v>99</v>
      </c>
      <c r="D32" s="83" t="s">
        <v>138</v>
      </c>
      <c r="E32" s="88" t="s">
        <v>99</v>
      </c>
      <c r="F32" s="87" t="s">
        <v>99</v>
      </c>
      <c r="G32" s="83" t="s">
        <v>99</v>
      </c>
      <c r="H32" s="83" t="s">
        <v>99</v>
      </c>
      <c r="I32" s="126" t="s">
        <v>99</v>
      </c>
      <c r="J32" s="81" t="s">
        <v>99</v>
      </c>
      <c r="L32" s="125" t="s">
        <v>99</v>
      </c>
    </row>
    <row r="33" spans="1:12" ht="15">
      <c r="A33" s="80"/>
      <c r="B33" s="81" t="s">
        <v>99</v>
      </c>
      <c r="C33" s="81" t="s">
        <v>99</v>
      </c>
      <c r="D33" s="83" t="s">
        <v>138</v>
      </c>
      <c r="E33" s="88" t="s">
        <v>99</v>
      </c>
      <c r="F33" s="87" t="s">
        <v>99</v>
      </c>
      <c r="G33" s="83" t="s">
        <v>99</v>
      </c>
      <c r="H33" s="83" t="s">
        <v>99</v>
      </c>
      <c r="I33" s="126" t="s">
        <v>99</v>
      </c>
      <c r="J33" s="81" t="s">
        <v>99</v>
      </c>
      <c r="L33" s="125" t="s">
        <v>99</v>
      </c>
    </row>
    <row r="34" spans="1:12" ht="15">
      <c r="A34" s="80"/>
      <c r="B34" s="81" t="s">
        <v>99</v>
      </c>
      <c r="C34" s="81" t="s">
        <v>99</v>
      </c>
      <c r="D34" s="83" t="s">
        <v>138</v>
      </c>
      <c r="E34" s="88" t="s">
        <v>99</v>
      </c>
      <c r="F34" s="87" t="s">
        <v>99</v>
      </c>
      <c r="G34" s="83" t="s">
        <v>99</v>
      </c>
      <c r="H34" s="83" t="s">
        <v>99</v>
      </c>
      <c r="I34" s="126" t="s">
        <v>99</v>
      </c>
      <c r="J34" s="81" t="s">
        <v>99</v>
      </c>
      <c r="L34" s="125" t="s">
        <v>99</v>
      </c>
    </row>
    <row r="35" spans="1:12" ht="15">
      <c r="A35" s="80"/>
      <c r="B35" s="81" t="s">
        <v>99</v>
      </c>
      <c r="C35" s="81" t="s">
        <v>99</v>
      </c>
      <c r="D35" s="83" t="s">
        <v>138</v>
      </c>
      <c r="E35" s="88" t="s">
        <v>99</v>
      </c>
      <c r="F35" s="87" t="s">
        <v>99</v>
      </c>
      <c r="G35" s="83" t="s">
        <v>99</v>
      </c>
      <c r="H35" s="83" t="s">
        <v>99</v>
      </c>
      <c r="I35" s="126" t="s">
        <v>99</v>
      </c>
      <c r="J35" s="81" t="s">
        <v>99</v>
      </c>
      <c r="L35" s="125" t="s">
        <v>99</v>
      </c>
    </row>
    <row r="36" spans="1:12" ht="18" customHeight="1">
      <c r="A36" s="80"/>
      <c r="B36" s="81" t="s">
        <v>99</v>
      </c>
      <c r="C36" s="81" t="s">
        <v>99</v>
      </c>
      <c r="D36" s="83" t="s">
        <v>138</v>
      </c>
      <c r="E36" s="88" t="s">
        <v>99</v>
      </c>
      <c r="F36" s="87" t="s">
        <v>99</v>
      </c>
      <c r="G36" s="83" t="s">
        <v>99</v>
      </c>
      <c r="H36" s="83" t="s">
        <v>99</v>
      </c>
      <c r="I36" s="126" t="s">
        <v>99</v>
      </c>
      <c r="J36" s="81" t="s">
        <v>99</v>
      </c>
      <c r="L36" s="125" t="s">
        <v>99</v>
      </c>
    </row>
    <row r="37" spans="1:12" ht="17.25" customHeight="1">
      <c r="A37" s="80"/>
      <c r="B37" s="81" t="s">
        <v>99</v>
      </c>
      <c r="C37" s="81" t="s">
        <v>99</v>
      </c>
      <c r="D37" s="83" t="s">
        <v>138</v>
      </c>
      <c r="E37" s="88" t="s">
        <v>99</v>
      </c>
      <c r="F37" s="87" t="s">
        <v>99</v>
      </c>
      <c r="G37" s="83" t="s">
        <v>99</v>
      </c>
      <c r="H37" s="83" t="s">
        <v>99</v>
      </c>
      <c r="I37" s="126" t="s">
        <v>99</v>
      </c>
      <c r="J37" s="81" t="s">
        <v>99</v>
      </c>
      <c r="L37" s="125" t="s">
        <v>99</v>
      </c>
    </row>
    <row r="38" spans="1:12" ht="15.75" customHeight="1">
      <c r="A38" s="80"/>
      <c r="B38" s="81" t="s">
        <v>99</v>
      </c>
      <c r="C38" s="81" t="s">
        <v>99</v>
      </c>
      <c r="D38" s="83" t="s">
        <v>138</v>
      </c>
      <c r="E38" s="88" t="s">
        <v>99</v>
      </c>
      <c r="F38" s="87" t="s">
        <v>99</v>
      </c>
      <c r="G38" s="83" t="s">
        <v>99</v>
      </c>
      <c r="H38" s="83" t="s">
        <v>99</v>
      </c>
      <c r="I38" s="126" t="s">
        <v>99</v>
      </c>
      <c r="J38" s="81" t="s">
        <v>99</v>
      </c>
      <c r="L38" s="125" t="s">
        <v>99</v>
      </c>
    </row>
    <row r="39" spans="1:12" ht="15">
      <c r="A39" s="80"/>
      <c r="B39" s="81" t="s">
        <v>99</v>
      </c>
      <c r="C39" s="81" t="s">
        <v>99</v>
      </c>
      <c r="D39" s="83" t="s">
        <v>138</v>
      </c>
      <c r="E39" s="88" t="s">
        <v>99</v>
      </c>
      <c r="F39" s="87" t="s">
        <v>99</v>
      </c>
      <c r="G39" s="83" t="s">
        <v>99</v>
      </c>
      <c r="H39" s="83" t="s">
        <v>99</v>
      </c>
      <c r="I39" s="126" t="s">
        <v>99</v>
      </c>
      <c r="J39" s="81" t="s">
        <v>99</v>
      </c>
      <c r="L39" s="125" t="s">
        <v>99</v>
      </c>
    </row>
    <row r="40" spans="1:12" ht="15">
      <c r="A40" s="80"/>
      <c r="B40" s="81" t="s">
        <v>99</v>
      </c>
      <c r="C40" s="81" t="s">
        <v>99</v>
      </c>
      <c r="D40" s="83" t="s">
        <v>138</v>
      </c>
      <c r="E40" s="88" t="s">
        <v>99</v>
      </c>
      <c r="F40" s="87" t="s">
        <v>99</v>
      </c>
      <c r="G40" s="83" t="s">
        <v>99</v>
      </c>
      <c r="H40" s="83" t="s">
        <v>99</v>
      </c>
      <c r="I40" s="126" t="s">
        <v>99</v>
      </c>
      <c r="J40" s="81" t="s">
        <v>99</v>
      </c>
      <c r="L40" s="125" t="s">
        <v>99</v>
      </c>
    </row>
    <row r="41" spans="1:12" ht="15">
      <c r="A41" s="80"/>
      <c r="B41" s="81" t="s">
        <v>99</v>
      </c>
      <c r="C41" s="81" t="s">
        <v>99</v>
      </c>
      <c r="D41" s="83" t="s">
        <v>138</v>
      </c>
      <c r="E41" s="88" t="s">
        <v>99</v>
      </c>
      <c r="F41" s="87" t="s">
        <v>99</v>
      </c>
      <c r="G41" s="83" t="s">
        <v>99</v>
      </c>
      <c r="H41" s="83" t="s">
        <v>99</v>
      </c>
      <c r="I41" s="126" t="s">
        <v>99</v>
      </c>
      <c r="J41" s="81" t="s">
        <v>99</v>
      </c>
      <c r="L41" s="125" t="s">
        <v>99</v>
      </c>
    </row>
    <row r="42" spans="1:12" ht="15">
      <c r="A42" s="80"/>
      <c r="B42" s="81" t="s">
        <v>99</v>
      </c>
      <c r="C42" s="81" t="s">
        <v>99</v>
      </c>
      <c r="D42" s="83" t="s">
        <v>138</v>
      </c>
      <c r="E42" s="88" t="s">
        <v>99</v>
      </c>
      <c r="F42" s="87" t="s">
        <v>99</v>
      </c>
      <c r="G42" s="83" t="s">
        <v>99</v>
      </c>
      <c r="H42" s="83" t="s">
        <v>99</v>
      </c>
      <c r="I42" s="126" t="s">
        <v>99</v>
      </c>
      <c r="J42" s="81" t="s">
        <v>99</v>
      </c>
      <c r="L42" s="125" t="s">
        <v>99</v>
      </c>
    </row>
    <row r="43" spans="1:12" ht="15">
      <c r="A43" s="80"/>
      <c r="B43" s="81" t="s">
        <v>99</v>
      </c>
      <c r="C43" s="81" t="s">
        <v>99</v>
      </c>
      <c r="D43" s="83" t="s">
        <v>138</v>
      </c>
      <c r="E43" s="88" t="s">
        <v>99</v>
      </c>
      <c r="F43" s="87" t="s">
        <v>99</v>
      </c>
      <c r="G43" s="83" t="s">
        <v>99</v>
      </c>
      <c r="H43" s="83" t="s">
        <v>99</v>
      </c>
      <c r="I43" s="126" t="s">
        <v>99</v>
      </c>
      <c r="J43" s="81" t="s">
        <v>99</v>
      </c>
      <c r="L43" s="125" t="s">
        <v>99</v>
      </c>
    </row>
    <row r="44" spans="1:2" ht="15">
      <c r="A44" s="80"/>
      <c r="B44" s="81" t="s">
        <v>99</v>
      </c>
    </row>
    <row r="45" spans="1:2" ht="15">
      <c r="A45" s="80"/>
      <c r="B45" s="81" t="s">
        <v>99</v>
      </c>
    </row>
  </sheetData>
  <sheetProtection/>
  <mergeCells count="3">
    <mergeCell ref="F5:H5"/>
    <mergeCell ref="F6:H6"/>
    <mergeCell ref="A2:C2"/>
  </mergeCells>
  <printOptions/>
  <pageMargins left="0.75" right="0" top="1.073611111" bottom="0.573611111111111" header="0" footer="0"/>
  <pageSetup cellComments="asDisplayed" horizontalDpi="600" verticalDpi="600" orientation="landscape" r:id="rId1"/>
  <headerFooter alignWithMargins="0">
    <oddHeader>&amp;L&amp;C&amp;R</oddHeader>
    <oddFooter>&amp;L&amp;C&amp;R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A2" sqref="A2:C2"/>
    </sheetView>
  </sheetViews>
  <sheetFormatPr defaultColWidth="9.140625" defaultRowHeight="12.75"/>
  <cols>
    <col min="1" max="1" width="6.140625" style="226" customWidth="1"/>
    <col min="2" max="2" width="6.00390625" style="226" customWidth="1"/>
    <col min="3" max="3" width="5.8515625" style="81" customWidth="1"/>
    <col min="4" max="4" width="20.00390625" style="226" customWidth="1"/>
    <col min="5" max="5" width="13.00390625" style="226" customWidth="1"/>
    <col min="6" max="6" width="14.140625" style="226" customWidth="1"/>
    <col min="7" max="7" width="8.7109375" style="226" customWidth="1"/>
    <col min="8" max="8" width="11.00390625" style="226" customWidth="1"/>
    <col min="9" max="9" width="10.421875" style="226" customWidth="1"/>
    <col min="10" max="10" width="6.00390625" style="226" customWidth="1"/>
    <col min="11" max="11" width="7.7109375" style="226" customWidth="1"/>
    <col min="12" max="12" width="26.00390625" style="226" customWidth="1"/>
    <col min="13" max="13" width="9.140625" style="226" customWidth="1"/>
    <col min="14" max="14" width="9.140625" style="318" customWidth="1"/>
    <col min="15" max="16384" width="9.140625" style="226" customWidth="1"/>
  </cols>
  <sheetData>
    <row r="1" spans="1:12" ht="18.75">
      <c r="A1" s="220" t="s">
        <v>57</v>
      </c>
      <c r="B1" s="194"/>
      <c r="E1" s="191"/>
      <c r="F1" s="191"/>
      <c r="G1" s="191"/>
      <c r="H1" s="197"/>
      <c r="I1" s="191"/>
      <c r="J1" s="191"/>
      <c r="K1" s="245"/>
      <c r="L1" s="244"/>
    </row>
    <row r="2" spans="1:12" ht="15.75">
      <c r="A2" s="474">
        <v>40228</v>
      </c>
      <c r="B2" s="474"/>
      <c r="C2" s="474"/>
      <c r="D2" s="310"/>
      <c r="E2" s="310"/>
      <c r="F2" s="224" t="s">
        <v>58</v>
      </c>
      <c r="H2" s="197"/>
      <c r="I2" s="191"/>
      <c r="J2" s="191"/>
      <c r="K2" s="245"/>
      <c r="L2" s="244"/>
    </row>
    <row r="3" spans="1:12" ht="15">
      <c r="A3" s="229"/>
      <c r="B3" s="229"/>
      <c r="E3" s="229"/>
      <c r="F3" s="240"/>
      <c r="G3" s="191"/>
      <c r="H3" s="240"/>
      <c r="I3" s="242"/>
      <c r="J3" s="240"/>
      <c r="K3" s="240"/>
      <c r="L3" s="243"/>
    </row>
    <row r="4" spans="1:12" ht="18.75">
      <c r="A4" s="229"/>
      <c r="B4" s="229"/>
      <c r="D4" s="241" t="s">
        <v>687</v>
      </c>
      <c r="E4" s="229"/>
      <c r="F4" s="191"/>
      <c r="G4" s="240"/>
      <c r="H4" s="242" t="s">
        <v>185</v>
      </c>
      <c r="I4" s="452">
        <v>48.69</v>
      </c>
      <c r="J4" s="240" t="s">
        <v>452</v>
      </c>
      <c r="K4" s="240"/>
      <c r="L4" s="191"/>
    </row>
    <row r="5" spans="1:12" ht="18.75">
      <c r="A5" s="229"/>
      <c r="B5" s="229"/>
      <c r="D5" s="229"/>
      <c r="E5" s="229"/>
      <c r="F5" s="191"/>
      <c r="G5" s="241"/>
      <c r="H5" s="242" t="s">
        <v>60</v>
      </c>
      <c r="I5" s="452">
        <v>46.75</v>
      </c>
      <c r="J5" s="240"/>
      <c r="K5" s="240"/>
      <c r="L5" s="191"/>
    </row>
    <row r="6" spans="1:12" ht="15">
      <c r="A6" s="229"/>
      <c r="B6" s="229"/>
      <c r="D6" s="229"/>
      <c r="E6" s="229"/>
      <c r="F6" s="191"/>
      <c r="G6" s="240"/>
      <c r="H6" s="239" t="s">
        <v>62</v>
      </c>
      <c r="I6" s="452">
        <v>48.61</v>
      </c>
      <c r="J6" s="238"/>
      <c r="K6" s="191"/>
      <c r="L6" s="191"/>
    </row>
    <row r="7" spans="1:14" ht="15.75" thickBot="1">
      <c r="A7" s="233" t="s">
        <v>30</v>
      </c>
      <c r="B7" s="233" t="s">
        <v>544</v>
      </c>
      <c r="C7" s="101" t="s">
        <v>661</v>
      </c>
      <c r="D7" s="235" t="s">
        <v>64</v>
      </c>
      <c r="E7" s="237" t="s">
        <v>65</v>
      </c>
      <c r="F7" s="236" t="s">
        <v>25</v>
      </c>
      <c r="G7" s="235" t="s">
        <v>66</v>
      </c>
      <c r="H7" s="235" t="s">
        <v>67</v>
      </c>
      <c r="I7" s="234" t="s">
        <v>295</v>
      </c>
      <c r="J7" s="233" t="s">
        <v>69</v>
      </c>
      <c r="K7" s="233" t="s">
        <v>294</v>
      </c>
      <c r="L7" s="232" t="s">
        <v>71</v>
      </c>
      <c r="N7" s="319"/>
    </row>
    <row r="8" spans="1:14" ht="16.5" thickTop="1">
      <c r="A8" s="229">
        <v>1</v>
      </c>
      <c r="B8" s="229">
        <v>1</v>
      </c>
      <c r="C8" s="81" t="s">
        <v>844</v>
      </c>
      <c r="D8" s="231" t="s">
        <v>686</v>
      </c>
      <c r="E8" s="227">
        <v>34052</v>
      </c>
      <c r="F8" s="231" t="s">
        <v>387</v>
      </c>
      <c r="G8" s="231" t="s">
        <v>268</v>
      </c>
      <c r="H8" s="231" t="s">
        <v>386</v>
      </c>
      <c r="I8" s="230">
        <v>0.000575</v>
      </c>
      <c r="J8" s="229" t="s">
        <v>80</v>
      </c>
      <c r="K8" s="229" t="s">
        <v>81</v>
      </c>
      <c r="L8" s="228" t="s">
        <v>385</v>
      </c>
      <c r="M8" s="227"/>
      <c r="N8" s="319"/>
    </row>
    <row r="9" spans="1:14" ht="15.75">
      <c r="A9" s="229">
        <v>2</v>
      </c>
      <c r="B9" s="229"/>
      <c r="C9" s="81" t="s">
        <v>845</v>
      </c>
      <c r="D9" s="231" t="s">
        <v>685</v>
      </c>
      <c r="E9" s="227">
        <v>31230</v>
      </c>
      <c r="F9" s="231" t="s">
        <v>123</v>
      </c>
      <c r="G9" s="231" t="s">
        <v>166</v>
      </c>
      <c r="H9" s="231" t="s">
        <v>212</v>
      </c>
      <c r="I9" s="230">
        <v>0.0005773148148148149</v>
      </c>
      <c r="J9" s="229" t="s">
        <v>80</v>
      </c>
      <c r="K9" s="229">
        <v>935</v>
      </c>
      <c r="L9" s="228" t="s">
        <v>547</v>
      </c>
      <c r="N9" s="319"/>
    </row>
    <row r="10" spans="1:14" ht="15.75">
      <c r="A10" s="229">
        <v>3</v>
      </c>
      <c r="B10" s="229"/>
      <c r="C10" s="81" t="s">
        <v>846</v>
      </c>
      <c r="D10" s="231" t="s">
        <v>684</v>
      </c>
      <c r="E10" s="227">
        <v>31815</v>
      </c>
      <c r="F10" s="231" t="s">
        <v>98</v>
      </c>
      <c r="G10" s="231" t="s">
        <v>79</v>
      </c>
      <c r="H10" s="231" t="s">
        <v>370</v>
      </c>
      <c r="I10" s="230">
        <v>0.0005826388888888889</v>
      </c>
      <c r="J10" s="229" t="s">
        <v>80</v>
      </c>
      <c r="K10" s="229">
        <v>909</v>
      </c>
      <c r="L10" s="228" t="s">
        <v>449</v>
      </c>
      <c r="N10" s="319"/>
    </row>
    <row r="11" spans="1:14" ht="15.75">
      <c r="A11" s="229">
        <v>4</v>
      </c>
      <c r="B11" s="229">
        <v>2</v>
      </c>
      <c r="C11" s="81" t="s">
        <v>653</v>
      </c>
      <c r="D11" s="231" t="s">
        <v>683</v>
      </c>
      <c r="E11" s="227">
        <v>33316</v>
      </c>
      <c r="F11" s="231" t="s">
        <v>157</v>
      </c>
      <c r="G11" s="231" t="s">
        <v>85</v>
      </c>
      <c r="H11" s="231" t="s">
        <v>680</v>
      </c>
      <c r="I11" s="230">
        <v>0.0005841435185185185</v>
      </c>
      <c r="J11" s="229" t="s">
        <v>80</v>
      </c>
      <c r="K11" s="229">
        <v>901</v>
      </c>
      <c r="L11" s="228" t="s">
        <v>679</v>
      </c>
      <c r="N11" s="319"/>
    </row>
    <row r="12" spans="1:14" ht="15.75">
      <c r="A12" s="229">
        <v>5</v>
      </c>
      <c r="B12" s="229"/>
      <c r="C12" s="81" t="s">
        <v>656</v>
      </c>
      <c r="D12" s="231" t="s">
        <v>682</v>
      </c>
      <c r="E12" s="227">
        <v>30311</v>
      </c>
      <c r="F12" s="231" t="s">
        <v>123</v>
      </c>
      <c r="G12" s="231" t="s">
        <v>166</v>
      </c>
      <c r="H12" s="231" t="s">
        <v>99</v>
      </c>
      <c r="I12" s="230">
        <v>0.0005898148148148148</v>
      </c>
      <c r="J12" s="229" t="s">
        <v>80</v>
      </c>
      <c r="K12" s="229">
        <v>873</v>
      </c>
      <c r="L12" s="228" t="s">
        <v>553</v>
      </c>
      <c r="N12" s="319"/>
    </row>
    <row r="13" spans="1:14" ht="15.75">
      <c r="A13" s="229">
        <v>6</v>
      </c>
      <c r="B13" s="229">
        <v>3</v>
      </c>
      <c r="C13" s="81" t="s">
        <v>651</v>
      </c>
      <c r="D13" s="231" t="s">
        <v>681</v>
      </c>
      <c r="E13" s="227">
        <v>33395</v>
      </c>
      <c r="F13" s="231" t="s">
        <v>157</v>
      </c>
      <c r="G13" s="231" t="s">
        <v>85</v>
      </c>
      <c r="H13" s="231" t="s">
        <v>680</v>
      </c>
      <c r="I13" s="230">
        <v>0.0005942129629629629</v>
      </c>
      <c r="J13" s="229" t="s">
        <v>90</v>
      </c>
      <c r="K13" s="229">
        <v>852</v>
      </c>
      <c r="L13" s="228" t="s">
        <v>679</v>
      </c>
      <c r="N13" s="319"/>
    </row>
    <row r="14" spans="1:14" ht="15.75">
      <c r="A14" s="229">
        <v>7</v>
      </c>
      <c r="B14" s="229"/>
      <c r="C14" s="81" t="s">
        <v>660</v>
      </c>
      <c r="D14" s="231" t="s">
        <v>678</v>
      </c>
      <c r="E14" s="227">
        <v>32353</v>
      </c>
      <c r="F14" s="231" t="s">
        <v>141</v>
      </c>
      <c r="G14" s="231" t="s">
        <v>153</v>
      </c>
      <c r="H14" s="231" t="s">
        <v>223</v>
      </c>
      <c r="I14" s="230">
        <v>0.0005949074074074074</v>
      </c>
      <c r="J14" s="229" t="s">
        <v>90</v>
      </c>
      <c r="K14" s="229">
        <v>849</v>
      </c>
      <c r="L14" s="228" t="s">
        <v>303</v>
      </c>
      <c r="N14" s="319"/>
    </row>
    <row r="15" spans="1:14" ht="15.75">
      <c r="A15" s="229">
        <v>8</v>
      </c>
      <c r="B15" s="229"/>
      <c r="C15" s="81" t="s">
        <v>658</v>
      </c>
      <c r="D15" s="231" t="s">
        <v>677</v>
      </c>
      <c r="E15" s="227">
        <v>33168</v>
      </c>
      <c r="F15" s="231" t="s">
        <v>387</v>
      </c>
      <c r="G15" s="231" t="s">
        <v>268</v>
      </c>
      <c r="H15" s="231" t="s">
        <v>99</v>
      </c>
      <c r="I15" s="230">
        <v>0.000596412037037037</v>
      </c>
      <c r="J15" s="229" t="s">
        <v>90</v>
      </c>
      <c r="K15" s="229">
        <v>842</v>
      </c>
      <c r="L15" s="228" t="s">
        <v>676</v>
      </c>
      <c r="M15" s="227"/>
      <c r="N15" s="319"/>
    </row>
    <row r="16" spans="1:14" ht="15.75">
      <c r="A16" s="229">
        <v>9</v>
      </c>
      <c r="B16" s="229"/>
      <c r="C16" s="81" t="s">
        <v>650</v>
      </c>
      <c r="D16" s="231" t="s">
        <v>675</v>
      </c>
      <c r="E16" s="227">
        <v>31211</v>
      </c>
      <c r="F16" s="231" t="s">
        <v>145</v>
      </c>
      <c r="G16" s="231" t="s">
        <v>99</v>
      </c>
      <c r="H16" s="231" t="s">
        <v>674</v>
      </c>
      <c r="I16" s="230">
        <v>0.0005998842592592593</v>
      </c>
      <c r="J16" s="229" t="s">
        <v>90</v>
      </c>
      <c r="K16" s="229"/>
      <c r="L16" s="228" t="s">
        <v>673</v>
      </c>
      <c r="N16" s="319"/>
    </row>
    <row r="17" spans="1:14" ht="15.75">
      <c r="A17" s="229">
        <v>10</v>
      </c>
      <c r="B17" s="229"/>
      <c r="C17" s="81" t="s">
        <v>648</v>
      </c>
      <c r="D17" s="231" t="s">
        <v>672</v>
      </c>
      <c r="E17" s="227">
        <v>31974</v>
      </c>
      <c r="F17" s="231" t="s">
        <v>123</v>
      </c>
      <c r="G17" s="231" t="s">
        <v>166</v>
      </c>
      <c r="H17" s="231" t="s">
        <v>212</v>
      </c>
      <c r="I17" s="230">
        <v>0.000600462962962963</v>
      </c>
      <c r="J17" s="229" t="s">
        <v>90</v>
      </c>
      <c r="K17" s="229"/>
      <c r="L17" s="228" t="s">
        <v>547</v>
      </c>
      <c r="N17" s="319"/>
    </row>
    <row r="18" spans="1:14" ht="15.75">
      <c r="A18" s="229">
        <v>11</v>
      </c>
      <c r="B18" s="229"/>
      <c r="C18" s="81" t="s">
        <v>642</v>
      </c>
      <c r="D18" s="231" t="s">
        <v>671</v>
      </c>
      <c r="E18" s="227">
        <v>32678</v>
      </c>
      <c r="F18" s="231" t="s">
        <v>98</v>
      </c>
      <c r="G18" s="231" t="s">
        <v>79</v>
      </c>
      <c r="H18" s="231" t="s">
        <v>370</v>
      </c>
      <c r="I18" s="230">
        <v>0.000600462962962963</v>
      </c>
      <c r="J18" s="229" t="s">
        <v>113</v>
      </c>
      <c r="K18" s="229"/>
      <c r="L18" s="228" t="s">
        <v>670</v>
      </c>
      <c r="N18" s="319"/>
    </row>
    <row r="19" spans="1:14" ht="15.75">
      <c r="A19" s="229">
        <v>12</v>
      </c>
      <c r="B19" s="229">
        <v>4</v>
      </c>
      <c r="C19" s="81" t="s">
        <v>647</v>
      </c>
      <c r="D19" s="231" t="s">
        <v>669</v>
      </c>
      <c r="E19" s="227">
        <v>33321</v>
      </c>
      <c r="F19" s="231" t="s">
        <v>98</v>
      </c>
      <c r="G19" s="231" t="s">
        <v>74</v>
      </c>
      <c r="H19" s="231" t="s">
        <v>148</v>
      </c>
      <c r="I19" s="230">
        <v>0.0006021990740740741</v>
      </c>
      <c r="J19" s="229" t="s">
        <v>90</v>
      </c>
      <c r="K19" s="229"/>
      <c r="L19" s="228" t="s">
        <v>668</v>
      </c>
      <c r="N19" s="319"/>
    </row>
    <row r="20" spans="1:14" ht="15.75">
      <c r="A20" s="229">
        <v>13</v>
      </c>
      <c r="B20" s="229">
        <v>5</v>
      </c>
      <c r="C20" s="81" t="s">
        <v>637</v>
      </c>
      <c r="D20" s="231" t="s">
        <v>445</v>
      </c>
      <c r="E20" s="227">
        <v>33383</v>
      </c>
      <c r="F20" s="231" t="s">
        <v>444</v>
      </c>
      <c r="G20" s="231" t="s">
        <v>79</v>
      </c>
      <c r="H20" s="231" t="s">
        <v>99</v>
      </c>
      <c r="I20" s="230">
        <v>0.0006033564814814815</v>
      </c>
      <c r="J20" s="229" t="s">
        <v>90</v>
      </c>
      <c r="K20" s="229"/>
      <c r="L20" s="228" t="s">
        <v>443</v>
      </c>
      <c r="N20" s="319"/>
    </row>
    <row r="21" spans="1:14" ht="15.75">
      <c r="A21" s="229">
        <v>14</v>
      </c>
      <c r="B21" s="229"/>
      <c r="C21" s="81" t="s">
        <v>635</v>
      </c>
      <c r="D21" s="231" t="s">
        <v>667</v>
      </c>
      <c r="E21" s="227">
        <v>32985</v>
      </c>
      <c r="F21" s="231" t="s">
        <v>123</v>
      </c>
      <c r="G21" s="231" t="s">
        <v>166</v>
      </c>
      <c r="H21" s="231" t="s">
        <v>212</v>
      </c>
      <c r="I21" s="230">
        <v>0.0006038194444444445</v>
      </c>
      <c r="J21" s="229" t="s">
        <v>90</v>
      </c>
      <c r="K21" s="229"/>
      <c r="L21" s="228" t="s">
        <v>666</v>
      </c>
      <c r="N21" s="319"/>
    </row>
    <row r="22" spans="1:14" ht="15.75">
      <c r="A22" s="229">
        <v>15</v>
      </c>
      <c r="B22" s="229"/>
      <c r="C22" s="81" t="s">
        <v>644</v>
      </c>
      <c r="D22" s="231" t="s">
        <v>665</v>
      </c>
      <c r="E22" s="227">
        <v>31920</v>
      </c>
      <c r="F22" s="231" t="s">
        <v>123</v>
      </c>
      <c r="G22" s="231" t="s">
        <v>166</v>
      </c>
      <c r="H22" s="231" t="s">
        <v>212</v>
      </c>
      <c r="I22" s="230">
        <v>0.0006070601851851852</v>
      </c>
      <c r="J22" s="229" t="s">
        <v>90</v>
      </c>
      <c r="K22" s="229"/>
      <c r="L22" s="228" t="s">
        <v>547</v>
      </c>
      <c r="N22" s="319"/>
    </row>
    <row r="23" spans="1:14" ht="15.75">
      <c r="A23" s="229">
        <v>16</v>
      </c>
      <c r="B23" s="229">
        <v>6</v>
      </c>
      <c r="C23" s="81" t="s">
        <v>639</v>
      </c>
      <c r="D23" s="231" t="s">
        <v>438</v>
      </c>
      <c r="E23" s="227">
        <v>33264</v>
      </c>
      <c r="F23" s="231" t="s">
        <v>437</v>
      </c>
      <c r="G23" s="231" t="s">
        <v>79</v>
      </c>
      <c r="H23" s="231" t="s">
        <v>436</v>
      </c>
      <c r="I23" s="230">
        <v>0.0006232638888888889</v>
      </c>
      <c r="J23" s="229" t="s">
        <v>113</v>
      </c>
      <c r="K23" s="229"/>
      <c r="L23" s="228" t="s">
        <v>435</v>
      </c>
      <c r="N23" s="319"/>
    </row>
    <row r="24" spans="1:14" ht="15.75">
      <c r="A24" s="229">
        <v>17</v>
      </c>
      <c r="B24" s="229">
        <v>7</v>
      </c>
      <c r="C24" s="81" t="s">
        <v>631</v>
      </c>
      <c r="D24" s="231" t="s">
        <v>664</v>
      </c>
      <c r="E24" s="227">
        <v>33939</v>
      </c>
      <c r="F24" s="231" t="s">
        <v>586</v>
      </c>
      <c r="G24" s="231" t="s">
        <v>585</v>
      </c>
      <c r="H24" s="231" t="s">
        <v>436</v>
      </c>
      <c r="I24" s="230">
        <v>0.0006430555555555556</v>
      </c>
      <c r="J24" s="229" t="s">
        <v>125</v>
      </c>
      <c r="K24" s="229"/>
      <c r="L24" s="228" t="s">
        <v>663</v>
      </c>
      <c r="M24" s="227"/>
      <c r="N24" s="319"/>
    </row>
    <row r="25" spans="3:12" ht="15">
      <c r="C25" s="81">
        <v>248</v>
      </c>
      <c r="D25" s="226" t="s">
        <v>803</v>
      </c>
      <c r="E25" s="453">
        <v>32884</v>
      </c>
      <c r="F25" s="226" t="s">
        <v>141</v>
      </c>
      <c r="G25" s="226" t="s">
        <v>153</v>
      </c>
      <c r="H25" s="226" t="s">
        <v>152</v>
      </c>
      <c r="I25" s="454" t="s">
        <v>130</v>
      </c>
      <c r="L25" s="226" t="s">
        <v>150</v>
      </c>
    </row>
    <row r="26" ht="15">
      <c r="C26" s="81" t="s">
        <v>99</v>
      </c>
    </row>
    <row r="27" ht="15">
      <c r="C27" s="81" t="s">
        <v>99</v>
      </c>
    </row>
    <row r="28" ht="15">
      <c r="C28" s="81" t="s">
        <v>99</v>
      </c>
    </row>
    <row r="29" ht="15">
      <c r="C29" s="81" t="s">
        <v>99</v>
      </c>
    </row>
    <row r="30" ht="15">
      <c r="C30" s="81" t="s">
        <v>99</v>
      </c>
    </row>
    <row r="31" ht="15">
      <c r="C31" s="81" t="s">
        <v>99</v>
      </c>
    </row>
    <row r="32" ht="15">
      <c r="C32" s="81" t="s">
        <v>99</v>
      </c>
    </row>
    <row r="33" ht="15">
      <c r="C33" s="81" t="s">
        <v>99</v>
      </c>
    </row>
    <row r="34" ht="15">
      <c r="C34" s="81" t="s">
        <v>99</v>
      </c>
    </row>
    <row r="35" ht="15">
      <c r="C35" s="81" t="s">
        <v>99</v>
      </c>
    </row>
    <row r="36" ht="15">
      <c r="C36" s="81" t="s">
        <v>99</v>
      </c>
    </row>
    <row r="37" ht="15">
      <c r="C37" s="81" t="s">
        <v>99</v>
      </c>
    </row>
    <row r="38" ht="15">
      <c r="C38" s="81" t="s">
        <v>99</v>
      </c>
    </row>
    <row r="39" ht="15">
      <c r="C39" s="81" t="s">
        <v>99</v>
      </c>
    </row>
    <row r="40" ht="15">
      <c r="C40" s="81" t="s">
        <v>99</v>
      </c>
    </row>
    <row r="41" ht="15">
      <c r="C41" s="81" t="s">
        <v>99</v>
      </c>
    </row>
    <row r="42" ht="15">
      <c r="C42" s="81" t="s">
        <v>99</v>
      </c>
    </row>
    <row r="43" ht="15">
      <c r="C43" s="81" t="s">
        <v>99</v>
      </c>
    </row>
  </sheetData>
  <sheetProtection/>
  <mergeCells count="1">
    <mergeCell ref="A2:C2"/>
  </mergeCells>
  <printOptions/>
  <pageMargins left="0.45" right="0" top="0.75" bottom="0.75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1"/>
  <sheetViews>
    <sheetView zoomScaleSheetLayoutView="1" zoomScalePageLayoutView="0" workbookViewId="0" topLeftCell="A1">
      <selection activeCell="A2" sqref="A2:C2"/>
    </sheetView>
  </sheetViews>
  <sheetFormatPr defaultColWidth="11.421875" defaultRowHeight="12.75"/>
  <cols>
    <col min="1" max="1" width="5.28125" style="81" customWidth="1"/>
    <col min="2" max="2" width="6.140625" style="81" customWidth="1"/>
    <col min="3" max="3" width="21.00390625" style="80" customWidth="1"/>
    <col min="4" max="4" width="12.28125" style="80" customWidth="1"/>
    <col min="5" max="5" width="11.7109375" style="87" customWidth="1"/>
    <col min="6" max="6" width="6.00390625" style="80" customWidth="1"/>
    <col min="7" max="7" width="16.28125" style="80" customWidth="1"/>
    <col min="8" max="8" width="10.00390625" style="124" customWidth="1"/>
    <col min="9" max="10" width="7.8515625" style="81" customWidth="1"/>
    <col min="11" max="11" width="25.140625" style="123" customWidth="1"/>
    <col min="12" max="16384" width="11.421875" style="80" customWidth="1"/>
  </cols>
  <sheetData>
    <row r="1" spans="1:7" ht="18.75" customHeight="1">
      <c r="A1" s="96" t="s">
        <v>57</v>
      </c>
      <c r="C1" s="83"/>
      <c r="D1" s="83"/>
      <c r="E1" s="130"/>
      <c r="F1" s="81"/>
      <c r="G1" s="81"/>
    </row>
    <row r="2" spans="1:7" ht="15.75">
      <c r="A2" s="473">
        <v>40229</v>
      </c>
      <c r="B2" s="473"/>
      <c r="C2" s="473"/>
      <c r="D2" s="83"/>
      <c r="E2" s="130"/>
      <c r="F2" s="81"/>
      <c r="G2" s="81"/>
    </row>
    <row r="3" spans="2:7" ht="15">
      <c r="B3" s="80"/>
      <c r="C3" s="81"/>
      <c r="D3" s="83"/>
      <c r="E3" s="130"/>
      <c r="F3" s="81"/>
      <c r="G3" s="81"/>
    </row>
    <row r="4" spans="3:9" ht="17.25" customHeight="1">
      <c r="C4" s="96" t="s">
        <v>411</v>
      </c>
      <c r="F4" s="80" t="s">
        <v>60</v>
      </c>
      <c r="H4" s="126">
        <v>0.00140902777777778</v>
      </c>
      <c r="I4" s="85"/>
    </row>
    <row r="5" spans="1:9" ht="15.75" customHeight="1">
      <c r="A5" s="87"/>
      <c r="E5" s="80" t="s">
        <v>62</v>
      </c>
      <c r="H5" s="126">
        <v>0.00145335648148148</v>
      </c>
      <c r="I5" s="85"/>
    </row>
    <row r="6" spans="1:9" ht="16.5" customHeight="1">
      <c r="A6" s="129"/>
      <c r="E6" s="80" t="s">
        <v>185</v>
      </c>
      <c r="H6" s="130">
        <v>0.0014337962962963</v>
      </c>
      <c r="I6" s="144" t="s">
        <v>410</v>
      </c>
    </row>
    <row r="7" spans="1:11" ht="15.75" thickBot="1">
      <c r="A7" s="101" t="s">
        <v>30</v>
      </c>
      <c r="B7" s="101" t="s">
        <v>200</v>
      </c>
      <c r="C7" s="100" t="s">
        <v>64</v>
      </c>
      <c r="D7" s="105" t="s">
        <v>65</v>
      </c>
      <c r="E7" s="104" t="s">
        <v>25</v>
      </c>
      <c r="F7" s="100" t="s">
        <v>66</v>
      </c>
      <c r="G7" s="100" t="s">
        <v>67</v>
      </c>
      <c r="H7" s="128" t="s">
        <v>295</v>
      </c>
      <c r="I7" s="101" t="s">
        <v>69</v>
      </c>
      <c r="J7" s="101" t="s">
        <v>294</v>
      </c>
      <c r="K7" s="127" t="s">
        <v>71</v>
      </c>
    </row>
    <row r="8" spans="1:11" ht="15.75" thickTop="1">
      <c r="A8" s="81">
        <v>1</v>
      </c>
      <c r="C8" s="83" t="s">
        <v>409</v>
      </c>
      <c r="D8" s="88">
        <v>32447</v>
      </c>
      <c r="E8" s="83" t="s">
        <v>141</v>
      </c>
      <c r="F8" s="83" t="s">
        <v>153</v>
      </c>
      <c r="G8" s="83" t="s">
        <v>99</v>
      </c>
      <c r="H8" s="126">
        <v>0.001450578703703704</v>
      </c>
      <c r="I8" s="81" t="s">
        <v>66</v>
      </c>
      <c r="J8" s="81">
        <v>1094</v>
      </c>
      <c r="K8" s="83" t="s">
        <v>408</v>
      </c>
    </row>
    <row r="9" spans="1:11" ht="15">
      <c r="A9" s="81">
        <v>2</v>
      </c>
      <c r="C9" s="83" t="s">
        <v>407</v>
      </c>
      <c r="D9" s="88">
        <v>30987</v>
      </c>
      <c r="E9" s="83" t="s">
        <v>98</v>
      </c>
      <c r="F9" s="83" t="s">
        <v>79</v>
      </c>
      <c r="G9" s="83" t="s">
        <v>284</v>
      </c>
      <c r="H9" s="126">
        <v>0.0014947916666666666</v>
      </c>
      <c r="I9" s="81" t="s">
        <v>80</v>
      </c>
      <c r="J9" s="81">
        <v>1034</v>
      </c>
      <c r="K9" s="83" t="s">
        <v>361</v>
      </c>
    </row>
    <row r="10" spans="1:11" ht="15">
      <c r="A10" s="81">
        <v>3</v>
      </c>
      <c r="C10" s="83" t="s">
        <v>406</v>
      </c>
      <c r="D10" s="88">
        <v>33168</v>
      </c>
      <c r="E10" s="83" t="s">
        <v>157</v>
      </c>
      <c r="F10" s="83" t="s">
        <v>85</v>
      </c>
      <c r="G10" s="83" t="s">
        <v>405</v>
      </c>
      <c r="H10" s="126">
        <v>0.0015034722222222222</v>
      </c>
      <c r="I10" s="81" t="s">
        <v>80</v>
      </c>
      <c r="J10" s="81">
        <v>1023</v>
      </c>
      <c r="K10" s="83" t="s">
        <v>313</v>
      </c>
    </row>
    <row r="11" spans="1:11" ht="15">
      <c r="A11" s="81">
        <v>4</v>
      </c>
      <c r="B11" s="81">
        <v>1</v>
      </c>
      <c r="C11" s="83" t="s">
        <v>404</v>
      </c>
      <c r="D11" s="88">
        <v>34311</v>
      </c>
      <c r="E11" s="83" t="s">
        <v>98</v>
      </c>
      <c r="F11" s="83" t="s">
        <v>79</v>
      </c>
      <c r="G11" s="83" t="s">
        <v>284</v>
      </c>
      <c r="H11" s="126">
        <v>0.0015956018518518517</v>
      </c>
      <c r="I11" s="81" t="s">
        <v>90</v>
      </c>
      <c r="J11" s="81" t="s">
        <v>81</v>
      </c>
      <c r="K11" s="83" t="s">
        <v>403</v>
      </c>
    </row>
    <row r="12" spans="1:11" ht="15">
      <c r="A12" s="81">
        <v>5</v>
      </c>
      <c r="B12" s="81">
        <v>2</v>
      </c>
      <c r="C12" s="83" t="s">
        <v>402</v>
      </c>
      <c r="D12" s="88">
        <v>33760</v>
      </c>
      <c r="E12" s="83" t="s">
        <v>123</v>
      </c>
      <c r="F12" s="83" t="s">
        <v>166</v>
      </c>
      <c r="G12" s="83" t="s">
        <v>99</v>
      </c>
      <c r="H12" s="126">
        <v>0.0016179398148148149</v>
      </c>
      <c r="I12" s="81" t="s">
        <v>90</v>
      </c>
      <c r="J12" s="81">
        <v>877</v>
      </c>
      <c r="K12" s="83" t="s">
        <v>401</v>
      </c>
    </row>
    <row r="13" spans="1:11" ht="17.25" customHeight="1">
      <c r="A13" s="81">
        <v>6</v>
      </c>
      <c r="B13" s="81">
        <v>3</v>
      </c>
      <c r="C13" s="83" t="s">
        <v>400</v>
      </c>
      <c r="D13" s="88">
        <v>34184</v>
      </c>
      <c r="E13" s="83" t="s">
        <v>141</v>
      </c>
      <c r="F13" s="83" t="s">
        <v>351</v>
      </c>
      <c r="G13" s="83" t="s">
        <v>350</v>
      </c>
      <c r="H13" s="126">
        <v>0.0016347222222222223</v>
      </c>
      <c r="I13" s="81" t="s">
        <v>90</v>
      </c>
      <c r="J13" s="81" t="s">
        <v>81</v>
      </c>
      <c r="K13" s="83" t="s">
        <v>367</v>
      </c>
    </row>
    <row r="14" spans="1:11" ht="15.75" customHeight="1">
      <c r="A14" s="81">
        <v>7</v>
      </c>
      <c r="B14" s="81">
        <v>4</v>
      </c>
      <c r="C14" s="83" t="s">
        <v>399</v>
      </c>
      <c r="D14" s="88">
        <v>33686</v>
      </c>
      <c r="E14" s="83" t="s">
        <v>398</v>
      </c>
      <c r="F14" s="83" t="s">
        <v>268</v>
      </c>
      <c r="G14" s="83" t="s">
        <v>144</v>
      </c>
      <c r="H14" s="126">
        <v>0.0016434027777777777</v>
      </c>
      <c r="I14" s="81" t="s">
        <v>90</v>
      </c>
      <c r="J14" s="81">
        <v>847</v>
      </c>
      <c r="K14" s="83" t="s">
        <v>397</v>
      </c>
    </row>
    <row r="15" spans="1:11" ht="15">
      <c r="A15" s="81">
        <v>8</v>
      </c>
      <c r="C15" s="83" t="s">
        <v>396</v>
      </c>
      <c r="D15" s="88">
        <v>32577</v>
      </c>
      <c r="E15" s="83" t="s">
        <v>98</v>
      </c>
      <c r="F15" s="83" t="s">
        <v>79</v>
      </c>
      <c r="G15" s="83" t="s">
        <v>284</v>
      </c>
      <c r="H15" s="126">
        <v>0.0016449074074074076</v>
      </c>
      <c r="I15" s="81" t="s">
        <v>90</v>
      </c>
      <c r="J15" s="81">
        <v>845</v>
      </c>
      <c r="K15" s="83" t="s">
        <v>361</v>
      </c>
    </row>
    <row r="16" spans="1:11" ht="15">
      <c r="A16" s="81">
        <v>9</v>
      </c>
      <c r="B16" s="81">
        <v>5</v>
      </c>
      <c r="C16" s="83" t="s">
        <v>395</v>
      </c>
      <c r="D16" s="88">
        <v>33518</v>
      </c>
      <c r="E16" s="83" t="s">
        <v>392</v>
      </c>
      <c r="F16" s="83" t="s">
        <v>161</v>
      </c>
      <c r="G16" s="83" t="s">
        <v>99</v>
      </c>
      <c r="H16" s="126">
        <v>0.001648263888888889</v>
      </c>
      <c r="I16" s="81" t="s">
        <v>90</v>
      </c>
      <c r="K16" s="83" t="s">
        <v>391</v>
      </c>
    </row>
    <row r="17" spans="1:11" ht="15">
      <c r="A17" s="81">
        <v>10</v>
      </c>
      <c r="B17" s="81">
        <v>6</v>
      </c>
      <c r="C17" s="83" t="s">
        <v>394</v>
      </c>
      <c r="D17" s="88">
        <v>33946</v>
      </c>
      <c r="E17" s="83" t="s">
        <v>134</v>
      </c>
      <c r="F17" s="83" t="s">
        <v>94</v>
      </c>
      <c r="G17" s="83" t="s">
        <v>301</v>
      </c>
      <c r="H17" s="126">
        <v>0.0016675925925925927</v>
      </c>
      <c r="I17" s="81" t="s">
        <v>113</v>
      </c>
      <c r="K17" s="83" t="s">
        <v>300</v>
      </c>
    </row>
    <row r="18" spans="1:11" ht="15">
      <c r="A18" s="81">
        <v>11</v>
      </c>
      <c r="B18" s="81">
        <v>7</v>
      </c>
      <c r="C18" s="83" t="s">
        <v>393</v>
      </c>
      <c r="D18" s="88">
        <v>33759</v>
      </c>
      <c r="E18" s="83" t="s">
        <v>392</v>
      </c>
      <c r="F18" s="83" t="s">
        <v>161</v>
      </c>
      <c r="G18" s="83" t="s">
        <v>99</v>
      </c>
      <c r="H18" s="126">
        <v>0.0016824074074074074</v>
      </c>
      <c r="I18" s="81" t="s">
        <v>113</v>
      </c>
      <c r="K18" s="83" t="s">
        <v>391</v>
      </c>
    </row>
    <row r="19" spans="1:11" ht="15">
      <c r="A19" s="81">
        <v>12</v>
      </c>
      <c r="B19" s="81">
        <v>8</v>
      </c>
      <c r="C19" s="83" t="s">
        <v>390</v>
      </c>
      <c r="D19" s="88">
        <v>33719</v>
      </c>
      <c r="E19" s="83" t="s">
        <v>162</v>
      </c>
      <c r="F19" s="83" t="s">
        <v>161</v>
      </c>
      <c r="G19" s="83" t="s">
        <v>160</v>
      </c>
      <c r="H19" s="126">
        <v>0.0017144675925925927</v>
      </c>
      <c r="I19" s="81" t="s">
        <v>113</v>
      </c>
      <c r="K19" s="83" t="s">
        <v>389</v>
      </c>
    </row>
    <row r="20" spans="1:11" ht="15">
      <c r="A20" s="81">
        <v>13</v>
      </c>
      <c r="B20" s="81">
        <v>9</v>
      </c>
      <c r="C20" s="83" t="s">
        <v>388</v>
      </c>
      <c r="D20" s="88">
        <v>34182</v>
      </c>
      <c r="E20" s="83" t="s">
        <v>387</v>
      </c>
      <c r="F20" s="83" t="s">
        <v>268</v>
      </c>
      <c r="G20" s="83" t="s">
        <v>386</v>
      </c>
      <c r="H20" s="126">
        <v>0.001727314814814815</v>
      </c>
      <c r="I20" s="81" t="s">
        <v>113</v>
      </c>
      <c r="J20" s="81" t="s">
        <v>81</v>
      </c>
      <c r="K20" s="83" t="s">
        <v>385</v>
      </c>
    </row>
    <row r="21" spans="1:2" ht="15">
      <c r="A21" s="80"/>
      <c r="B21" s="81" t="s">
        <v>99</v>
      </c>
    </row>
  </sheetData>
  <sheetProtection/>
  <mergeCells count="1">
    <mergeCell ref="A2:C2"/>
  </mergeCells>
  <printOptions/>
  <pageMargins left="0.5" right="0" top="0.573611111111111" bottom="0.573611111111111" header="0" footer="0"/>
  <pageSetup cellComments="asDisplayed" horizontalDpi="600" verticalDpi="600" orientation="landscape" r:id="rId1"/>
  <headerFooter alignWithMargins="0">
    <oddHeader>&amp;L&amp;C&amp;R</oddHeader>
    <oddFooter>&amp;L&amp;C&amp;R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29"/>
  <sheetViews>
    <sheetView zoomScaleSheetLayoutView="1" zoomScalePageLayoutView="0" workbookViewId="0" topLeftCell="A1">
      <selection activeCell="A1" sqref="A1"/>
    </sheetView>
  </sheetViews>
  <sheetFormatPr defaultColWidth="11.421875" defaultRowHeight="12.75"/>
  <cols>
    <col min="1" max="1" width="5.28125" style="81" customWidth="1"/>
    <col min="2" max="2" width="6.00390625" style="81" customWidth="1"/>
    <col min="3" max="3" width="21.00390625" style="80" customWidth="1"/>
    <col min="4" max="4" width="12.28125" style="80" customWidth="1"/>
    <col min="5" max="5" width="11.7109375" style="87" customWidth="1"/>
    <col min="6" max="6" width="6.00390625" style="80" customWidth="1"/>
    <col min="7" max="7" width="16.28125" style="80" customWidth="1"/>
    <col min="8" max="8" width="10.00390625" style="124" customWidth="1"/>
    <col min="9" max="10" width="7.8515625" style="81" customWidth="1"/>
    <col min="11" max="11" width="25.140625" style="123" customWidth="1"/>
    <col min="12" max="16384" width="11.421875" style="80" customWidth="1"/>
  </cols>
  <sheetData>
    <row r="1" spans="1:7" ht="18.75" customHeight="1">
      <c r="A1" s="96" t="s">
        <v>57</v>
      </c>
      <c r="C1" s="83"/>
      <c r="D1" s="83"/>
      <c r="E1" s="130"/>
      <c r="F1" s="81"/>
      <c r="G1" s="81"/>
    </row>
    <row r="2" spans="1:7" ht="15.75">
      <c r="A2" s="473">
        <v>40229</v>
      </c>
      <c r="B2" s="473"/>
      <c r="C2" s="473"/>
      <c r="D2" s="83"/>
      <c r="E2" s="130"/>
      <c r="F2" s="81"/>
      <c r="G2" s="81"/>
    </row>
    <row r="3" spans="5:9" ht="16.5" customHeight="1">
      <c r="E3" s="80"/>
      <c r="G3" s="87" t="s">
        <v>60</v>
      </c>
      <c r="H3" s="126">
        <v>0.001254861111111111</v>
      </c>
      <c r="I3" s="85"/>
    </row>
    <row r="4" spans="1:9" ht="17.25" customHeight="1">
      <c r="A4" s="87"/>
      <c r="C4" s="96" t="s">
        <v>453</v>
      </c>
      <c r="G4" s="87" t="s">
        <v>62</v>
      </c>
      <c r="H4" s="130">
        <v>0.00129988425925926</v>
      </c>
      <c r="I4" s="144"/>
    </row>
    <row r="5" spans="1:9" ht="15.75" customHeight="1">
      <c r="A5" s="129"/>
      <c r="G5" s="87" t="s">
        <v>185</v>
      </c>
      <c r="H5" s="126">
        <v>0.00126134259259259</v>
      </c>
      <c r="I5" s="336" t="s">
        <v>452</v>
      </c>
    </row>
    <row r="6" spans="1:11" ht="15.75" thickBot="1">
      <c r="A6" s="101" t="s">
        <v>30</v>
      </c>
      <c r="B6" s="101" t="s">
        <v>180</v>
      </c>
      <c r="C6" s="100" t="s">
        <v>64</v>
      </c>
      <c r="D6" s="105" t="s">
        <v>65</v>
      </c>
      <c r="E6" s="104" t="s">
        <v>25</v>
      </c>
      <c r="F6" s="100" t="s">
        <v>66</v>
      </c>
      <c r="G6" s="100" t="s">
        <v>67</v>
      </c>
      <c r="H6" s="128" t="s">
        <v>295</v>
      </c>
      <c r="I6" s="101" t="s">
        <v>69</v>
      </c>
      <c r="J6" s="101" t="s">
        <v>294</v>
      </c>
      <c r="K6" s="127" t="s">
        <v>71</v>
      </c>
    </row>
    <row r="7" spans="1:11" ht="15.75" thickTop="1">
      <c r="A7" s="81">
        <v>1</v>
      </c>
      <c r="C7" s="83" t="s">
        <v>451</v>
      </c>
      <c r="D7" s="88">
        <v>31841</v>
      </c>
      <c r="E7" s="83" t="s">
        <v>98</v>
      </c>
      <c r="F7" s="83" t="s">
        <v>79</v>
      </c>
      <c r="G7" s="83" t="s">
        <v>450</v>
      </c>
      <c r="H7" s="126">
        <v>0.0012930555555555558</v>
      </c>
      <c r="I7" s="81" t="s">
        <v>80</v>
      </c>
      <c r="J7" s="81">
        <v>1032</v>
      </c>
      <c r="K7" s="125" t="s">
        <v>449</v>
      </c>
    </row>
    <row r="8" spans="1:11" ht="15">
      <c r="A8" s="81">
        <v>2</v>
      </c>
      <c r="B8" s="81">
        <v>1</v>
      </c>
      <c r="C8" s="83" t="s">
        <v>448</v>
      </c>
      <c r="D8" s="88">
        <v>33383</v>
      </c>
      <c r="E8" s="83" t="s">
        <v>444</v>
      </c>
      <c r="F8" s="83" t="s">
        <v>79</v>
      </c>
      <c r="G8" s="83" t="s">
        <v>99</v>
      </c>
      <c r="H8" s="126">
        <v>0.0013388888888888888</v>
      </c>
      <c r="I8" s="81" t="s">
        <v>80</v>
      </c>
      <c r="J8" s="81">
        <v>921</v>
      </c>
      <c r="K8" s="125" t="s">
        <v>443</v>
      </c>
    </row>
    <row r="9" spans="1:11" ht="15">
      <c r="A9" s="81">
        <v>3</v>
      </c>
      <c r="C9" s="83" t="s">
        <v>447</v>
      </c>
      <c r="D9" s="88">
        <v>32520</v>
      </c>
      <c r="E9" s="83" t="s">
        <v>141</v>
      </c>
      <c r="F9" s="83" t="s">
        <v>153</v>
      </c>
      <c r="G9" s="83" t="s">
        <v>223</v>
      </c>
      <c r="H9" s="126">
        <v>0.0013449074074074075</v>
      </c>
      <c r="I9" s="81" t="s">
        <v>80</v>
      </c>
      <c r="J9" s="81">
        <v>907</v>
      </c>
      <c r="K9" s="125" t="s">
        <v>281</v>
      </c>
    </row>
    <row r="10" spans="1:11" ht="15">
      <c r="A10" s="81">
        <v>4</v>
      </c>
      <c r="C10" s="83" t="s">
        <v>446</v>
      </c>
      <c r="D10" s="88">
        <v>32481</v>
      </c>
      <c r="E10" s="83" t="s">
        <v>98</v>
      </c>
      <c r="F10" s="83" t="s">
        <v>79</v>
      </c>
      <c r="G10" s="83" t="s">
        <v>284</v>
      </c>
      <c r="H10" s="126">
        <v>0.0013589120370370372</v>
      </c>
      <c r="I10" s="81" t="s">
        <v>90</v>
      </c>
      <c r="J10" s="81">
        <v>875</v>
      </c>
      <c r="K10" s="125" t="s">
        <v>369</v>
      </c>
    </row>
    <row r="11" spans="1:11" ht="15">
      <c r="A11" s="81">
        <v>5</v>
      </c>
      <c r="B11" s="81">
        <v>2</v>
      </c>
      <c r="C11" s="83" t="s">
        <v>445</v>
      </c>
      <c r="D11" s="88">
        <v>33383</v>
      </c>
      <c r="E11" s="83" t="s">
        <v>444</v>
      </c>
      <c r="F11" s="83" t="s">
        <v>79</v>
      </c>
      <c r="G11" s="83" t="s">
        <v>99</v>
      </c>
      <c r="H11" s="126">
        <v>0.0013614583333333334</v>
      </c>
      <c r="I11" s="81" t="s">
        <v>90</v>
      </c>
      <c r="J11" s="81">
        <v>869</v>
      </c>
      <c r="K11" s="125" t="s">
        <v>443</v>
      </c>
    </row>
    <row r="12" spans="1:11" ht="15">
      <c r="A12" s="81">
        <v>6</v>
      </c>
      <c r="B12" s="81">
        <v>3</v>
      </c>
      <c r="C12" s="83" t="s">
        <v>442</v>
      </c>
      <c r="D12" s="88">
        <v>33536</v>
      </c>
      <c r="E12" s="83" t="s">
        <v>102</v>
      </c>
      <c r="F12" s="83" t="s">
        <v>103</v>
      </c>
      <c r="G12" s="83" t="s">
        <v>99</v>
      </c>
      <c r="H12" s="126">
        <v>0.0013837962962962962</v>
      </c>
      <c r="I12" s="81" t="s">
        <v>90</v>
      </c>
      <c r="J12" s="81">
        <v>819</v>
      </c>
      <c r="K12" s="125" t="s">
        <v>441</v>
      </c>
    </row>
    <row r="13" spans="1:11" ht="15">
      <c r="A13" s="81">
        <v>7</v>
      </c>
      <c r="B13" s="81">
        <v>4</v>
      </c>
      <c r="C13" s="83" t="s">
        <v>440</v>
      </c>
      <c r="D13" s="88">
        <v>33963</v>
      </c>
      <c r="E13" s="83" t="s">
        <v>123</v>
      </c>
      <c r="F13" s="83" t="s">
        <v>166</v>
      </c>
      <c r="G13" s="83" t="s">
        <v>99</v>
      </c>
      <c r="H13" s="126">
        <v>0.0013898148148148149</v>
      </c>
      <c r="I13" s="81" t="s">
        <v>90</v>
      </c>
      <c r="J13" s="81">
        <v>806</v>
      </c>
      <c r="K13" s="125" t="s">
        <v>439</v>
      </c>
    </row>
    <row r="14" spans="1:11" ht="15">
      <c r="A14" s="81">
        <v>8</v>
      </c>
      <c r="B14" s="81">
        <v>5</v>
      </c>
      <c r="C14" s="83" t="s">
        <v>438</v>
      </c>
      <c r="D14" s="88">
        <v>33264</v>
      </c>
      <c r="E14" s="83" t="s">
        <v>437</v>
      </c>
      <c r="F14" s="83" t="s">
        <v>79</v>
      </c>
      <c r="G14" s="83" t="s">
        <v>436</v>
      </c>
      <c r="H14" s="126">
        <v>0.0014008101851851853</v>
      </c>
      <c r="I14" s="81" t="s">
        <v>90</v>
      </c>
      <c r="J14" s="81">
        <v>782</v>
      </c>
      <c r="K14" s="125" t="s">
        <v>435</v>
      </c>
    </row>
    <row r="15" spans="1:11" ht="15">
      <c r="A15" s="81">
        <v>9</v>
      </c>
      <c r="C15" s="83" t="s">
        <v>434</v>
      </c>
      <c r="D15" s="88">
        <v>32981</v>
      </c>
      <c r="E15" s="83" t="s">
        <v>123</v>
      </c>
      <c r="F15" s="83" t="s">
        <v>166</v>
      </c>
      <c r="G15" s="83" t="s">
        <v>99</v>
      </c>
      <c r="H15" s="126">
        <v>0.0014119212962962963</v>
      </c>
      <c r="I15" s="81" t="s">
        <v>90</v>
      </c>
      <c r="K15" s="125" t="s">
        <v>433</v>
      </c>
    </row>
    <row r="16" spans="1:11" ht="15">
      <c r="A16" s="81">
        <v>10</v>
      </c>
      <c r="B16" s="81">
        <v>6</v>
      </c>
      <c r="C16" s="83" t="s">
        <v>432</v>
      </c>
      <c r="D16" s="88">
        <v>33671</v>
      </c>
      <c r="E16" s="83" t="s">
        <v>427</v>
      </c>
      <c r="F16" s="83" t="s">
        <v>66</v>
      </c>
      <c r="G16" s="83" t="s">
        <v>431</v>
      </c>
      <c r="H16" s="126">
        <v>0.0014222222222222223</v>
      </c>
      <c r="I16" s="81" t="s">
        <v>113</v>
      </c>
      <c r="K16" s="125" t="s">
        <v>430</v>
      </c>
    </row>
    <row r="17" spans="1:11" ht="15">
      <c r="A17" s="81">
        <v>11</v>
      </c>
      <c r="C17" s="83" t="s">
        <v>429</v>
      </c>
      <c r="D17" s="88">
        <v>32695</v>
      </c>
      <c r="E17" s="83" t="s">
        <v>141</v>
      </c>
      <c r="F17" s="83" t="s">
        <v>153</v>
      </c>
      <c r="G17" s="83" t="s">
        <v>223</v>
      </c>
      <c r="H17" s="126">
        <v>0.0014225694444444444</v>
      </c>
      <c r="I17" s="81" t="s">
        <v>113</v>
      </c>
      <c r="K17" s="125" t="s">
        <v>281</v>
      </c>
    </row>
    <row r="18" spans="1:11" ht="15">
      <c r="A18" s="81">
        <v>12</v>
      </c>
      <c r="C18" s="83" t="s">
        <v>428</v>
      </c>
      <c r="D18" s="88">
        <v>33222</v>
      </c>
      <c r="E18" s="83" t="s">
        <v>427</v>
      </c>
      <c r="F18" s="83" t="s">
        <v>66</v>
      </c>
      <c r="G18" s="83" t="s">
        <v>426</v>
      </c>
      <c r="H18" s="126">
        <v>0.001423611111111111</v>
      </c>
      <c r="I18" s="81" t="s">
        <v>113</v>
      </c>
      <c r="K18" s="125" t="s">
        <v>425</v>
      </c>
    </row>
    <row r="19" spans="1:11" ht="15">
      <c r="A19" s="81">
        <v>13</v>
      </c>
      <c r="B19" s="81">
        <v>7</v>
      </c>
      <c r="C19" s="83" t="s">
        <v>424</v>
      </c>
      <c r="D19" s="88">
        <v>33657</v>
      </c>
      <c r="E19" s="83" t="s">
        <v>277</v>
      </c>
      <c r="F19" s="83" t="s">
        <v>276</v>
      </c>
      <c r="G19" s="83" t="s">
        <v>99</v>
      </c>
      <c r="H19" s="126">
        <v>0.0014246527777777775</v>
      </c>
      <c r="I19" s="81" t="s">
        <v>113</v>
      </c>
      <c r="K19" s="125" t="s">
        <v>423</v>
      </c>
    </row>
    <row r="20" spans="1:11" ht="15">
      <c r="A20" s="81">
        <v>14</v>
      </c>
      <c r="B20" s="81">
        <v>8</v>
      </c>
      <c r="C20" s="83" t="s">
        <v>422</v>
      </c>
      <c r="D20" s="88">
        <v>33435</v>
      </c>
      <c r="E20" s="80" t="s">
        <v>98</v>
      </c>
      <c r="F20" s="83" t="s">
        <v>79</v>
      </c>
      <c r="G20" s="83" t="s">
        <v>284</v>
      </c>
      <c r="H20" s="126">
        <v>0.0014327546296296295</v>
      </c>
      <c r="I20" s="81" t="s">
        <v>113</v>
      </c>
      <c r="K20" s="125" t="s">
        <v>283</v>
      </c>
    </row>
    <row r="21" spans="1:11" ht="15">
      <c r="A21" s="81">
        <v>15</v>
      </c>
      <c r="B21" s="81">
        <v>9</v>
      </c>
      <c r="C21" s="83" t="s">
        <v>421</v>
      </c>
      <c r="D21" s="88">
        <v>33377</v>
      </c>
      <c r="E21" s="80" t="s">
        <v>392</v>
      </c>
      <c r="F21" s="83" t="s">
        <v>161</v>
      </c>
      <c r="G21" s="83" t="s">
        <v>99</v>
      </c>
      <c r="H21" s="126">
        <v>0.0014346064814814814</v>
      </c>
      <c r="I21" s="81" t="s">
        <v>113</v>
      </c>
      <c r="K21" s="125" t="s">
        <v>391</v>
      </c>
    </row>
    <row r="22" spans="1:11" ht="15">
      <c r="A22" s="81">
        <v>16</v>
      </c>
      <c r="B22" s="81">
        <v>10</v>
      </c>
      <c r="C22" s="83" t="s">
        <v>420</v>
      </c>
      <c r="D22" s="88">
        <v>33871</v>
      </c>
      <c r="E22" s="80" t="s">
        <v>387</v>
      </c>
      <c r="F22" s="83" t="s">
        <v>268</v>
      </c>
      <c r="G22" s="83" t="s">
        <v>386</v>
      </c>
      <c r="H22" s="126">
        <v>0.0014410879629629628</v>
      </c>
      <c r="I22" s="81" t="s">
        <v>113</v>
      </c>
      <c r="K22" s="125" t="s">
        <v>385</v>
      </c>
    </row>
    <row r="23" spans="1:11" ht="15">
      <c r="A23" s="81">
        <v>17</v>
      </c>
      <c r="C23" s="83" t="s">
        <v>419</v>
      </c>
      <c r="D23" s="88">
        <v>33112</v>
      </c>
      <c r="E23" s="80" t="s">
        <v>141</v>
      </c>
      <c r="F23" s="83" t="s">
        <v>153</v>
      </c>
      <c r="G23" s="83" t="s">
        <v>418</v>
      </c>
      <c r="H23" s="126">
        <v>0.001449305555555556</v>
      </c>
      <c r="I23" s="81" t="s">
        <v>113</v>
      </c>
      <c r="K23" s="125" t="s">
        <v>408</v>
      </c>
    </row>
    <row r="24" spans="1:11" ht="15">
      <c r="A24" s="81">
        <v>18</v>
      </c>
      <c r="B24" s="81">
        <v>11</v>
      </c>
      <c r="C24" s="83" t="s">
        <v>417</v>
      </c>
      <c r="D24" s="88">
        <v>34242</v>
      </c>
      <c r="E24" s="80" t="s">
        <v>387</v>
      </c>
      <c r="F24" s="83" t="s">
        <v>268</v>
      </c>
      <c r="G24" s="83" t="s">
        <v>386</v>
      </c>
      <c r="H24" s="126">
        <v>0.0014547453703703704</v>
      </c>
      <c r="I24" s="81" t="s">
        <v>113</v>
      </c>
      <c r="J24" s="81" t="s">
        <v>81</v>
      </c>
      <c r="K24" s="125" t="s">
        <v>385</v>
      </c>
    </row>
    <row r="25" spans="1:11" ht="15">
      <c r="A25" s="81">
        <v>19</v>
      </c>
      <c r="B25" s="81">
        <v>12</v>
      </c>
      <c r="C25" s="83" t="s">
        <v>416</v>
      </c>
      <c r="D25" s="88">
        <v>33405</v>
      </c>
      <c r="E25" s="80" t="s">
        <v>145</v>
      </c>
      <c r="F25" s="83" t="s">
        <v>66</v>
      </c>
      <c r="G25" s="83" t="s">
        <v>144</v>
      </c>
      <c r="H25" s="126">
        <v>0.0014646990740740742</v>
      </c>
      <c r="I25" s="81" t="s">
        <v>113</v>
      </c>
      <c r="K25" s="125" t="s">
        <v>415</v>
      </c>
    </row>
    <row r="26" spans="1:11" ht="15">
      <c r="A26" s="81">
        <v>20</v>
      </c>
      <c r="B26" s="81">
        <v>13</v>
      </c>
      <c r="C26" s="83" t="s">
        <v>414</v>
      </c>
      <c r="D26" s="88">
        <v>33927</v>
      </c>
      <c r="E26" s="80" t="s">
        <v>98</v>
      </c>
      <c r="F26" s="83" t="s">
        <v>79</v>
      </c>
      <c r="G26" s="83" t="s">
        <v>99</v>
      </c>
      <c r="H26" s="126">
        <v>0.0014804398148148146</v>
      </c>
      <c r="I26" s="81" t="s">
        <v>113</v>
      </c>
      <c r="K26" s="125" t="s">
        <v>413</v>
      </c>
    </row>
    <row r="27" spans="1:11" ht="15">
      <c r="A27" s="81">
        <v>21</v>
      </c>
      <c r="C27" s="83" t="s">
        <v>412</v>
      </c>
      <c r="D27" s="88">
        <v>34012</v>
      </c>
      <c r="E27" s="80" t="s">
        <v>102</v>
      </c>
      <c r="F27" s="83" t="s">
        <v>103</v>
      </c>
      <c r="G27" s="83" t="s">
        <v>99</v>
      </c>
      <c r="H27" s="126">
        <v>0.0014855324074074074</v>
      </c>
      <c r="I27" s="81" t="s">
        <v>113</v>
      </c>
      <c r="J27" s="81" t="s">
        <v>81</v>
      </c>
      <c r="K27" s="125" t="s">
        <v>104</v>
      </c>
    </row>
    <row r="29" ht="15">
      <c r="D29" s="88"/>
    </row>
  </sheetData>
  <sheetProtection/>
  <mergeCells count="1">
    <mergeCell ref="A2:C2"/>
  </mergeCells>
  <printOptions/>
  <pageMargins left="0.5" right="0" top="0.573611111111111" bottom="0.573611111111111" header="0" footer="0"/>
  <pageSetup cellComments="asDisplayed" horizontalDpi="600" verticalDpi="600" orientation="landscape" r:id="rId1"/>
  <headerFooter alignWithMargins="0">
    <oddHeader>&amp;L&amp;C&amp;R</oddHeader>
    <oddFooter>&amp;L&amp;C&amp;R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21"/>
  <sheetViews>
    <sheetView zoomScaleSheetLayoutView="1" zoomScalePageLayoutView="0" workbookViewId="0" topLeftCell="A1">
      <selection activeCell="A1" sqref="A1"/>
    </sheetView>
  </sheetViews>
  <sheetFormatPr defaultColWidth="11.421875" defaultRowHeight="12.75"/>
  <cols>
    <col min="1" max="1" width="5.8515625" style="186" customWidth="1"/>
    <col min="2" max="2" width="4.8515625" style="186" customWidth="1"/>
    <col min="3" max="3" width="18.00390625" style="185" customWidth="1"/>
    <col min="4" max="4" width="12.57421875" style="185" customWidth="1"/>
    <col min="5" max="5" width="15.140625" style="258" customWidth="1"/>
    <col min="6" max="6" width="6.8515625" style="185" customWidth="1"/>
    <col min="7" max="7" width="18.28125" style="185" customWidth="1"/>
    <col min="8" max="8" width="10.28125" style="257" customWidth="1"/>
    <col min="9" max="9" width="1.57421875" style="257" customWidth="1"/>
    <col min="10" max="10" width="8.140625" style="186" customWidth="1"/>
    <col min="11" max="11" width="7.140625" style="186" customWidth="1"/>
    <col min="12" max="12" width="20.8515625" style="256" customWidth="1"/>
    <col min="13" max="16" width="11.28125" style="185" hidden="1" customWidth="1"/>
    <col min="17" max="16384" width="11.421875" style="185" customWidth="1"/>
  </cols>
  <sheetData>
    <row r="1" ht="18.75" customHeight="1">
      <c r="A1" s="277" t="s">
        <v>57</v>
      </c>
    </row>
    <row r="2" spans="1:12" ht="15.75">
      <c r="A2" s="475">
        <v>40228</v>
      </c>
      <c r="B2" s="475"/>
      <c r="C2" s="475"/>
      <c r="D2" s="279" t="s">
        <v>58</v>
      </c>
      <c r="E2" s="185"/>
      <c r="G2" s="257"/>
      <c r="I2" s="186"/>
      <c r="K2" s="256"/>
      <c r="L2" s="185"/>
    </row>
    <row r="4" spans="3:10" ht="21" customHeight="1">
      <c r="C4" s="277" t="s">
        <v>780</v>
      </c>
      <c r="G4" s="258" t="s">
        <v>185</v>
      </c>
      <c r="H4" s="261">
        <v>0.00306701388888889</v>
      </c>
      <c r="I4" s="261"/>
      <c r="J4" s="186" t="s">
        <v>410</v>
      </c>
    </row>
    <row r="5" spans="3:9" ht="17.25" customHeight="1">
      <c r="C5" s="277"/>
      <c r="F5" s="258"/>
      <c r="G5" s="258" t="s">
        <v>60</v>
      </c>
      <c r="H5" s="276">
        <v>0.00287060185185185</v>
      </c>
      <c r="I5" s="276"/>
    </row>
    <row r="6" spans="5:9" ht="15.75" customHeight="1">
      <c r="E6" s="185"/>
      <c r="F6" s="302"/>
      <c r="G6" s="303" t="s">
        <v>62</v>
      </c>
      <c r="H6" s="276">
        <v>0.00298564814814815</v>
      </c>
      <c r="I6" s="276"/>
    </row>
    <row r="7" spans="1:13" ht="15.75" thickBot="1">
      <c r="A7" s="272" t="s">
        <v>30</v>
      </c>
      <c r="B7" s="272" t="s">
        <v>63</v>
      </c>
      <c r="C7" s="270" t="s">
        <v>64</v>
      </c>
      <c r="D7" s="275" t="s">
        <v>65</v>
      </c>
      <c r="E7" s="274" t="s">
        <v>25</v>
      </c>
      <c r="F7" s="273" t="s">
        <v>66</v>
      </c>
      <c r="G7" s="273" t="s">
        <v>67</v>
      </c>
      <c r="H7" s="314" t="s">
        <v>295</v>
      </c>
      <c r="I7" s="315"/>
      <c r="J7" s="272" t="s">
        <v>69</v>
      </c>
      <c r="K7" s="271" t="s">
        <v>70</v>
      </c>
      <c r="L7" s="270" t="s">
        <v>71</v>
      </c>
      <c r="M7" s="269" t="s">
        <v>779</v>
      </c>
    </row>
    <row r="8" spans="1:15" ht="16.5" thickBot="1" thickTop="1">
      <c r="A8" s="186">
        <v>1</v>
      </c>
      <c r="C8" s="260" t="s">
        <v>409</v>
      </c>
      <c r="D8" s="262">
        <v>32447</v>
      </c>
      <c r="E8" s="259" t="s">
        <v>141</v>
      </c>
      <c r="F8" s="259" t="s">
        <v>153</v>
      </c>
      <c r="G8" s="259" t="s">
        <v>99</v>
      </c>
      <c r="H8" s="261">
        <v>0.0030468750000000005</v>
      </c>
      <c r="I8" s="83" t="s">
        <v>761</v>
      </c>
      <c r="J8" s="186" t="s">
        <v>80</v>
      </c>
      <c r="K8" s="186">
        <v>1045</v>
      </c>
      <c r="L8" s="260" t="s">
        <v>408</v>
      </c>
      <c r="M8" s="268" t="s">
        <v>541</v>
      </c>
      <c r="N8" s="268" t="s">
        <v>540</v>
      </c>
      <c r="O8" s="268" t="s">
        <v>69</v>
      </c>
    </row>
    <row r="9" spans="1:16" ht="15">
      <c r="A9" s="186">
        <v>2</v>
      </c>
      <c r="C9" s="260" t="s">
        <v>407</v>
      </c>
      <c r="D9" s="262">
        <v>30987</v>
      </c>
      <c r="E9" s="259" t="s">
        <v>98</v>
      </c>
      <c r="F9" s="259" t="s">
        <v>79</v>
      </c>
      <c r="G9" s="259" t="s">
        <v>284</v>
      </c>
      <c r="H9" s="261">
        <v>0.0031729166666666663</v>
      </c>
      <c r="I9" s="81"/>
      <c r="J9" s="186" t="s">
        <v>80</v>
      </c>
      <c r="K9" s="186">
        <v>964</v>
      </c>
      <c r="L9" s="260" t="s">
        <v>361</v>
      </c>
      <c r="M9" s="266" t="s">
        <v>778</v>
      </c>
      <c r="N9" s="265">
        <v>0.00283564814814815</v>
      </c>
      <c r="O9" s="267" t="s">
        <v>602</v>
      </c>
      <c r="P9" s="263">
        <v>1</v>
      </c>
    </row>
    <row r="10" spans="1:16" ht="15">
      <c r="A10" s="186">
        <v>3</v>
      </c>
      <c r="C10" s="260" t="s">
        <v>312</v>
      </c>
      <c r="D10" s="262">
        <v>32155</v>
      </c>
      <c r="E10" s="259" t="s">
        <v>73</v>
      </c>
      <c r="F10" s="259" t="s">
        <v>99</v>
      </c>
      <c r="G10" s="259" t="s">
        <v>311</v>
      </c>
      <c r="H10" s="261">
        <v>0.003196180555555556</v>
      </c>
      <c r="I10" s="81"/>
      <c r="J10" s="186" t="s">
        <v>90</v>
      </c>
      <c r="K10" s="186">
        <v>950</v>
      </c>
      <c r="L10" s="260" t="s">
        <v>859</v>
      </c>
      <c r="M10" s="266" t="s">
        <v>777</v>
      </c>
      <c r="N10" s="265">
        <v>0.00289363425925926</v>
      </c>
      <c r="O10" s="263" t="s">
        <v>66</v>
      </c>
      <c r="P10" s="263">
        <v>2</v>
      </c>
    </row>
    <row r="11" spans="1:16" ht="15">
      <c r="A11" s="186">
        <v>4</v>
      </c>
      <c r="C11" s="260" t="s">
        <v>308</v>
      </c>
      <c r="D11" s="262">
        <v>32781</v>
      </c>
      <c r="E11" s="259" t="s">
        <v>141</v>
      </c>
      <c r="F11" s="259" t="s">
        <v>153</v>
      </c>
      <c r="G11" s="259" t="s">
        <v>225</v>
      </c>
      <c r="H11" s="261">
        <v>0.0031998842592592595</v>
      </c>
      <c r="I11" s="81"/>
      <c r="J11" s="186" t="s">
        <v>90</v>
      </c>
      <c r="K11" s="186">
        <v>947</v>
      </c>
      <c r="L11" s="260" t="s">
        <v>307</v>
      </c>
      <c r="M11" s="266" t="s">
        <v>776</v>
      </c>
      <c r="N11" s="265">
        <v>0.003009375</v>
      </c>
      <c r="O11" s="263" t="s">
        <v>80</v>
      </c>
      <c r="P11" s="263">
        <v>3</v>
      </c>
    </row>
    <row r="12" spans="1:16" ht="15">
      <c r="A12" s="186">
        <v>5</v>
      </c>
      <c r="B12" s="186">
        <v>1</v>
      </c>
      <c r="C12" s="260" t="s">
        <v>310</v>
      </c>
      <c r="D12" s="262">
        <v>33514</v>
      </c>
      <c r="E12" s="259" t="s">
        <v>123</v>
      </c>
      <c r="F12" s="259" t="s">
        <v>166</v>
      </c>
      <c r="G12" s="259" t="s">
        <v>99</v>
      </c>
      <c r="H12" s="261">
        <v>0.0032303240740740743</v>
      </c>
      <c r="I12" s="81"/>
      <c r="J12" s="186" t="s">
        <v>90</v>
      </c>
      <c r="K12" s="186">
        <v>929</v>
      </c>
      <c r="L12" s="260" t="s">
        <v>309</v>
      </c>
      <c r="M12" s="266" t="s">
        <v>775</v>
      </c>
      <c r="N12" s="265">
        <v>0.00318298611111111</v>
      </c>
      <c r="O12" s="263" t="s">
        <v>90</v>
      </c>
      <c r="P12" s="263">
        <v>4</v>
      </c>
    </row>
    <row r="13" spans="1:16" ht="15">
      <c r="A13" s="186">
        <v>6</v>
      </c>
      <c r="B13" s="186">
        <v>2</v>
      </c>
      <c r="C13" s="260" t="s">
        <v>774</v>
      </c>
      <c r="D13" s="262">
        <v>33458</v>
      </c>
      <c r="E13" s="259" t="s">
        <v>157</v>
      </c>
      <c r="F13" s="259" t="s">
        <v>85</v>
      </c>
      <c r="G13" s="259" t="s">
        <v>99</v>
      </c>
      <c r="H13" s="261">
        <v>0.0033446759259259263</v>
      </c>
      <c r="I13" s="81"/>
      <c r="J13" s="186" t="s">
        <v>90</v>
      </c>
      <c r="K13" s="186">
        <v>860</v>
      </c>
      <c r="L13" s="260" t="s">
        <v>773</v>
      </c>
      <c r="M13" s="266" t="s">
        <v>772</v>
      </c>
      <c r="N13" s="265">
        <v>0.00341446759259259</v>
      </c>
      <c r="O13" s="263" t="s">
        <v>113</v>
      </c>
      <c r="P13" s="263">
        <v>5</v>
      </c>
    </row>
    <row r="14" spans="1:16" ht="15">
      <c r="A14" s="186">
        <v>7</v>
      </c>
      <c r="C14" s="260" t="s">
        <v>771</v>
      </c>
      <c r="D14" s="262">
        <v>32268</v>
      </c>
      <c r="E14" s="259" t="s">
        <v>141</v>
      </c>
      <c r="F14" s="259" t="s">
        <v>153</v>
      </c>
      <c r="G14" s="259" t="s">
        <v>223</v>
      </c>
      <c r="H14" s="261">
        <v>0.0034093749999999996</v>
      </c>
      <c r="I14" s="261"/>
      <c r="J14" s="186" t="s">
        <v>90</v>
      </c>
      <c r="K14" s="186">
        <v>822</v>
      </c>
      <c r="L14" s="260" t="s">
        <v>303</v>
      </c>
      <c r="M14" s="266" t="s">
        <v>770</v>
      </c>
      <c r="N14" s="265">
        <v>0.00370381944444444</v>
      </c>
      <c r="O14" s="263" t="s">
        <v>125</v>
      </c>
      <c r="P14" s="263">
        <v>6</v>
      </c>
    </row>
    <row r="15" spans="1:16" ht="15">
      <c r="A15" s="186">
        <v>8</v>
      </c>
      <c r="B15" s="186">
        <v>3</v>
      </c>
      <c r="C15" s="260" t="s">
        <v>769</v>
      </c>
      <c r="D15" s="262">
        <v>34522</v>
      </c>
      <c r="E15" s="259" t="s">
        <v>768</v>
      </c>
      <c r="F15" s="259" t="s">
        <v>103</v>
      </c>
      <c r="G15" s="259" t="s">
        <v>99</v>
      </c>
      <c r="H15" s="261">
        <v>0.003472106481481481</v>
      </c>
      <c r="I15" s="261"/>
      <c r="J15" s="186" t="s">
        <v>113</v>
      </c>
      <c r="K15" s="186" t="s">
        <v>81</v>
      </c>
      <c r="L15" s="260" t="s">
        <v>104</v>
      </c>
      <c r="M15" s="266" t="s">
        <v>767</v>
      </c>
      <c r="N15" s="265">
        <v>0.0039931712962963</v>
      </c>
      <c r="O15" s="263" t="s">
        <v>128</v>
      </c>
      <c r="P15" s="263">
        <v>7</v>
      </c>
    </row>
    <row r="16" spans="1:16" ht="15">
      <c r="A16" s="186">
        <v>9</v>
      </c>
      <c r="B16" s="186">
        <v>4</v>
      </c>
      <c r="C16" s="260" t="s">
        <v>395</v>
      </c>
      <c r="D16" s="262">
        <v>33518</v>
      </c>
      <c r="E16" s="259" t="s">
        <v>392</v>
      </c>
      <c r="F16" s="259" t="s">
        <v>161</v>
      </c>
      <c r="G16" s="259" t="s">
        <v>99</v>
      </c>
      <c r="H16" s="261">
        <v>0.003485763888888889</v>
      </c>
      <c r="I16" s="261"/>
      <c r="J16" s="186" t="s">
        <v>113</v>
      </c>
      <c r="K16" s="186" t="s">
        <v>764</v>
      </c>
      <c r="L16" s="260" t="s">
        <v>391</v>
      </c>
      <c r="M16" s="266" t="s">
        <v>766</v>
      </c>
      <c r="N16" s="265">
        <v>0.00428252314814815</v>
      </c>
      <c r="O16" s="263" t="s">
        <v>525</v>
      </c>
      <c r="P16" s="263">
        <v>8</v>
      </c>
    </row>
    <row r="17" spans="1:16" ht="15">
      <c r="A17" s="186">
        <v>10</v>
      </c>
      <c r="B17" s="186">
        <v>5</v>
      </c>
      <c r="C17" s="260" t="s">
        <v>399</v>
      </c>
      <c r="D17" s="262">
        <v>33686</v>
      </c>
      <c r="E17" s="259" t="s">
        <v>398</v>
      </c>
      <c r="F17" s="259" t="s">
        <v>268</v>
      </c>
      <c r="G17" s="259" t="s">
        <v>144</v>
      </c>
      <c r="H17" s="261">
        <v>0.0035100694444444446</v>
      </c>
      <c r="I17" s="261"/>
      <c r="J17" s="186" t="s">
        <v>113</v>
      </c>
      <c r="K17" s="186" t="s">
        <v>764</v>
      </c>
      <c r="L17" s="260" t="s">
        <v>397</v>
      </c>
      <c r="M17" s="266" t="s">
        <v>765</v>
      </c>
      <c r="N17" s="265">
        <v>0.00451400462962963</v>
      </c>
      <c r="O17" s="263" t="s">
        <v>529</v>
      </c>
      <c r="P17" s="263">
        <v>9</v>
      </c>
    </row>
    <row r="18" spans="1:16" ht="15.75" customHeight="1" thickBot="1">
      <c r="A18" s="186">
        <v>11</v>
      </c>
      <c r="B18" s="186">
        <v>6</v>
      </c>
      <c r="C18" s="260" t="s">
        <v>390</v>
      </c>
      <c r="D18" s="262">
        <v>33719</v>
      </c>
      <c r="E18" s="259" t="s">
        <v>162</v>
      </c>
      <c r="F18" s="259" t="s">
        <v>161</v>
      </c>
      <c r="G18" s="259" t="s">
        <v>160</v>
      </c>
      <c r="H18" s="261">
        <v>0.003624537037037037</v>
      </c>
      <c r="I18" s="261"/>
      <c r="J18" s="186" t="s">
        <v>113</v>
      </c>
      <c r="K18" s="186" t="s">
        <v>764</v>
      </c>
      <c r="L18" s="260" t="s">
        <v>389</v>
      </c>
      <c r="M18" s="266" t="s">
        <v>763</v>
      </c>
      <c r="N18" s="265">
        <v>0.00503483796296296</v>
      </c>
      <c r="O18" s="264"/>
      <c r="P18" s="263">
        <v>10</v>
      </c>
    </row>
    <row r="19" spans="1:12" ht="15">
      <c r="A19" s="186">
        <v>12</v>
      </c>
      <c r="B19" s="186">
        <v>7</v>
      </c>
      <c r="C19" s="260" t="s">
        <v>762</v>
      </c>
      <c r="D19" s="262">
        <v>34032</v>
      </c>
      <c r="E19" s="259" t="s">
        <v>392</v>
      </c>
      <c r="F19" s="259" t="s">
        <v>161</v>
      </c>
      <c r="G19" s="259" t="s">
        <v>99</v>
      </c>
      <c r="H19" s="261">
        <v>0.003850925925925926</v>
      </c>
      <c r="I19" s="261"/>
      <c r="J19" s="186" t="s">
        <v>125</v>
      </c>
      <c r="K19" s="186" t="s">
        <v>81</v>
      </c>
      <c r="L19" s="260" t="s">
        <v>391</v>
      </c>
    </row>
    <row r="20" spans="2:12" ht="15">
      <c r="B20" s="186" t="s">
        <v>99</v>
      </c>
      <c r="C20" s="259" t="s">
        <v>138</v>
      </c>
      <c r="D20" s="262" t="s">
        <v>99</v>
      </c>
      <c r="E20" s="258" t="s">
        <v>99</v>
      </c>
      <c r="F20" s="259" t="s">
        <v>99</v>
      </c>
      <c r="G20" s="259" t="s">
        <v>99</v>
      </c>
      <c r="H20" s="261" t="s">
        <v>99</v>
      </c>
      <c r="I20" s="261"/>
      <c r="J20" s="186" t="s">
        <v>99</v>
      </c>
      <c r="K20" s="186" t="s">
        <v>99</v>
      </c>
      <c r="L20" s="260" t="s">
        <v>99</v>
      </c>
    </row>
    <row r="21" spans="4:10" ht="15">
      <c r="D21" s="262"/>
      <c r="I21" s="257" t="s">
        <v>761</v>
      </c>
      <c r="J21" s="259" t="s">
        <v>760</v>
      </c>
    </row>
  </sheetData>
  <sheetProtection/>
  <mergeCells count="1">
    <mergeCell ref="A2:C2"/>
  </mergeCells>
  <printOptions/>
  <pageMargins left="0.33" right="0.16" top="1.073611111" bottom="0.573611111111111" header="0" footer="0"/>
  <pageSetup cellComments="asDisplayed" horizontalDpi="600" verticalDpi="600" orientation="landscape" r:id="rId1"/>
  <headerFooter alignWithMargins="0">
    <oddHeader>&amp;L&amp;C&amp;R</oddHeader>
    <oddFooter>&amp;L&amp;C&amp;R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145" customWidth="1"/>
    <col min="2" max="2" width="4.28125" style="145" customWidth="1"/>
    <col min="3" max="3" width="21.140625" style="145" customWidth="1"/>
    <col min="4" max="4" width="11.140625" style="145" customWidth="1"/>
    <col min="5" max="5" width="13.140625" style="145" customWidth="1"/>
    <col min="6" max="6" width="10.57421875" style="145" customWidth="1"/>
    <col min="7" max="7" width="12.57421875" style="145" customWidth="1"/>
    <col min="8" max="8" width="9.421875" style="145" customWidth="1"/>
    <col min="9" max="9" width="2.00390625" style="309" bestFit="1" customWidth="1"/>
    <col min="10" max="10" width="6.421875" style="145" customWidth="1"/>
    <col min="11" max="11" width="7.00390625" style="145" customWidth="1"/>
    <col min="12" max="12" width="22.57421875" style="307" customWidth="1"/>
    <col min="13" max="16384" width="9.140625" style="145" customWidth="1"/>
  </cols>
  <sheetData>
    <row r="1" spans="1:12" ht="18.75">
      <c r="A1" s="277" t="s">
        <v>57</v>
      </c>
      <c r="C1" s="185"/>
      <c r="D1" s="185"/>
      <c r="E1" s="185"/>
      <c r="F1" s="258"/>
      <c r="G1" s="185"/>
      <c r="H1" s="257"/>
      <c r="I1" s="259"/>
      <c r="J1" s="257"/>
      <c r="K1" s="306"/>
      <c r="L1" s="145"/>
    </row>
    <row r="2" spans="1:12" ht="15.75">
      <c r="A2" s="475">
        <v>40228</v>
      </c>
      <c r="B2" s="475"/>
      <c r="C2" s="475"/>
      <c r="D2" s="320"/>
      <c r="E2" s="279" t="s">
        <v>58</v>
      </c>
      <c r="F2" s="258"/>
      <c r="G2" s="185"/>
      <c r="H2" s="257"/>
      <c r="I2" s="259"/>
      <c r="J2" s="257"/>
      <c r="K2" s="306"/>
      <c r="L2" s="145"/>
    </row>
    <row r="3" spans="1:12" ht="15.75">
      <c r="A3" s="278" t="s">
        <v>781</v>
      </c>
      <c r="B3" s="278"/>
      <c r="D3" s="185"/>
      <c r="F3" s="185"/>
      <c r="G3" s="258"/>
      <c r="H3" s="185"/>
      <c r="J3" s="185"/>
      <c r="K3" s="257"/>
      <c r="L3" s="306"/>
    </row>
    <row r="4" spans="1:10" ht="18.75">
      <c r="A4" s="186"/>
      <c r="B4" s="186"/>
      <c r="C4" s="277" t="s">
        <v>790</v>
      </c>
      <c r="D4" s="185"/>
      <c r="E4" s="185"/>
      <c r="F4" s="185"/>
      <c r="G4" s="258" t="s">
        <v>185</v>
      </c>
      <c r="H4" s="261">
        <v>0.002796875</v>
      </c>
      <c r="J4" s="304" t="s">
        <v>789</v>
      </c>
    </row>
    <row r="5" spans="1:12" ht="18.75">
      <c r="A5" s="186"/>
      <c r="B5" s="186"/>
      <c r="C5" s="186"/>
      <c r="D5" s="185"/>
      <c r="E5" s="277"/>
      <c r="F5" s="185"/>
      <c r="G5" s="258" t="s">
        <v>60</v>
      </c>
      <c r="H5" s="276">
        <v>0.00258171296296296</v>
      </c>
      <c r="I5" s="352"/>
      <c r="J5" s="185"/>
      <c r="L5" s="306"/>
    </row>
    <row r="6" spans="1:12" ht="15.75">
      <c r="A6" s="186"/>
      <c r="B6" s="186"/>
      <c r="C6" s="186"/>
      <c r="D6" s="185"/>
      <c r="E6" s="185"/>
      <c r="G6" s="258" t="s">
        <v>62</v>
      </c>
      <c r="H6" s="276">
        <v>0.00267708333333333</v>
      </c>
      <c r="I6" s="352"/>
      <c r="J6" s="185"/>
      <c r="L6" s="306"/>
    </row>
    <row r="7" spans="1:12" ht="16.5" thickBot="1">
      <c r="A7" s="321" t="s">
        <v>30</v>
      </c>
      <c r="B7" s="321" t="s">
        <v>544</v>
      </c>
      <c r="C7" s="322" t="s">
        <v>64</v>
      </c>
      <c r="D7" s="323" t="s">
        <v>65</v>
      </c>
      <c r="E7" s="324" t="s">
        <v>25</v>
      </c>
      <c r="F7" s="325" t="s">
        <v>66</v>
      </c>
      <c r="G7" s="326" t="s">
        <v>67</v>
      </c>
      <c r="H7" s="327" t="s">
        <v>295</v>
      </c>
      <c r="I7" s="350"/>
      <c r="J7" s="328" t="s">
        <v>69</v>
      </c>
      <c r="K7" s="321" t="s">
        <v>70</v>
      </c>
      <c r="L7" s="322" t="s">
        <v>71</v>
      </c>
    </row>
    <row r="8" spans="1:12" ht="16.5" thickTop="1">
      <c r="A8" s="186">
        <v>1</v>
      </c>
      <c r="B8" s="186"/>
      <c r="C8" s="308" t="s">
        <v>447</v>
      </c>
      <c r="D8" s="262">
        <v>32520</v>
      </c>
      <c r="E8" s="281" t="s">
        <v>141</v>
      </c>
      <c r="F8" s="259" t="s">
        <v>153</v>
      </c>
      <c r="G8" s="259" t="s">
        <v>223</v>
      </c>
      <c r="H8" s="261">
        <v>0.0027480324074074074</v>
      </c>
      <c r="I8" s="309" t="s">
        <v>761</v>
      </c>
      <c r="J8" s="261" t="s">
        <v>90</v>
      </c>
      <c r="K8" s="280">
        <v>930</v>
      </c>
      <c r="L8" s="308" t="s">
        <v>281</v>
      </c>
    </row>
    <row r="9" spans="1:12" ht="15.75">
      <c r="A9" s="186">
        <v>2</v>
      </c>
      <c r="B9" s="186">
        <v>1</v>
      </c>
      <c r="C9" s="308" t="s">
        <v>448</v>
      </c>
      <c r="D9" s="262">
        <v>33383</v>
      </c>
      <c r="E9" s="281" t="s">
        <v>444</v>
      </c>
      <c r="F9" s="259" t="s">
        <v>79</v>
      </c>
      <c r="G9" s="259" t="s">
        <v>99</v>
      </c>
      <c r="H9" s="261">
        <v>0.002749768518518518</v>
      </c>
      <c r="J9" s="261" t="s">
        <v>90</v>
      </c>
      <c r="K9" s="280">
        <v>928</v>
      </c>
      <c r="L9" s="308" t="s">
        <v>443</v>
      </c>
    </row>
    <row r="10" spans="1:12" ht="15.75">
      <c r="A10" s="186">
        <v>3</v>
      </c>
      <c r="B10" s="186"/>
      <c r="C10" s="308" t="s">
        <v>280</v>
      </c>
      <c r="D10" s="262">
        <v>31975</v>
      </c>
      <c r="E10" s="281" t="s">
        <v>123</v>
      </c>
      <c r="F10" s="259" t="s">
        <v>166</v>
      </c>
      <c r="G10" s="259" t="s">
        <v>99</v>
      </c>
      <c r="H10" s="261">
        <v>0.002805092592592593</v>
      </c>
      <c r="J10" s="261" t="s">
        <v>90</v>
      </c>
      <c r="K10" s="280">
        <v>869</v>
      </c>
      <c r="L10" s="308" t="s">
        <v>279</v>
      </c>
    </row>
    <row r="11" spans="1:12" ht="15.75">
      <c r="A11" s="186">
        <v>4</v>
      </c>
      <c r="B11" s="186">
        <v>2</v>
      </c>
      <c r="C11" s="308" t="s">
        <v>274</v>
      </c>
      <c r="D11" s="262">
        <v>33658</v>
      </c>
      <c r="E11" s="281" t="s">
        <v>273</v>
      </c>
      <c r="F11" s="259" t="s">
        <v>85</v>
      </c>
      <c r="G11" s="259" t="s">
        <v>267</v>
      </c>
      <c r="H11" s="261">
        <v>0.0028535879629629627</v>
      </c>
      <c r="J11" s="261" t="s">
        <v>90</v>
      </c>
      <c r="K11" s="280">
        <v>818</v>
      </c>
      <c r="L11" s="308" t="s">
        <v>272</v>
      </c>
    </row>
    <row r="12" spans="1:12" ht="15.75">
      <c r="A12" s="186">
        <v>5</v>
      </c>
      <c r="B12" s="186">
        <v>3</v>
      </c>
      <c r="C12" s="308" t="s">
        <v>288</v>
      </c>
      <c r="D12" s="262">
        <v>33320</v>
      </c>
      <c r="E12" s="281" t="s">
        <v>287</v>
      </c>
      <c r="F12" s="259" t="s">
        <v>99</v>
      </c>
      <c r="G12" s="259" t="s">
        <v>99</v>
      </c>
      <c r="H12" s="261">
        <v>0.0028796296296296296</v>
      </c>
      <c r="J12" s="261" t="s">
        <v>90</v>
      </c>
      <c r="K12" s="280">
        <v>792</v>
      </c>
      <c r="L12" s="308" t="s">
        <v>286</v>
      </c>
    </row>
    <row r="13" spans="1:12" ht="15.75">
      <c r="A13" s="186">
        <v>6</v>
      </c>
      <c r="B13" s="186"/>
      <c r="C13" s="308" t="s">
        <v>788</v>
      </c>
      <c r="D13" s="262">
        <v>31003</v>
      </c>
      <c r="E13" s="281" t="s">
        <v>123</v>
      </c>
      <c r="F13" s="259" t="s">
        <v>99</v>
      </c>
      <c r="G13" s="259" t="s">
        <v>99</v>
      </c>
      <c r="H13" s="261">
        <v>0.002894097222222223</v>
      </c>
      <c r="J13" s="261" t="s">
        <v>113</v>
      </c>
      <c r="K13" s="280">
        <v>777</v>
      </c>
      <c r="L13" s="308" t="s">
        <v>309</v>
      </c>
    </row>
    <row r="14" spans="1:12" ht="15.75">
      <c r="A14" s="186">
        <v>7</v>
      </c>
      <c r="B14" s="186"/>
      <c r="C14" s="308" t="s">
        <v>787</v>
      </c>
      <c r="D14" s="262">
        <v>32197</v>
      </c>
      <c r="E14" s="281" t="s">
        <v>123</v>
      </c>
      <c r="F14" s="259" t="s">
        <v>166</v>
      </c>
      <c r="G14" s="259" t="s">
        <v>99</v>
      </c>
      <c r="H14" s="261">
        <v>0.002896180555555555</v>
      </c>
      <c r="J14" s="261" t="s">
        <v>113</v>
      </c>
      <c r="K14" s="280">
        <v>775</v>
      </c>
      <c r="L14" s="308" t="s">
        <v>433</v>
      </c>
    </row>
    <row r="15" spans="1:12" ht="15.75">
      <c r="A15" s="186">
        <v>8</v>
      </c>
      <c r="B15" s="186">
        <v>4</v>
      </c>
      <c r="C15" s="308" t="s">
        <v>786</v>
      </c>
      <c r="D15" s="262">
        <v>33724</v>
      </c>
      <c r="E15" s="281" t="s">
        <v>392</v>
      </c>
      <c r="F15" s="259" t="s">
        <v>161</v>
      </c>
      <c r="G15" s="259" t="s">
        <v>99</v>
      </c>
      <c r="H15" s="261">
        <v>0.0029037037037037035</v>
      </c>
      <c r="J15" s="261" t="s">
        <v>113</v>
      </c>
      <c r="K15" s="280">
        <v>768</v>
      </c>
      <c r="L15" s="308" t="s">
        <v>391</v>
      </c>
    </row>
    <row r="16" spans="1:12" ht="15.75">
      <c r="A16" s="186">
        <v>9</v>
      </c>
      <c r="B16" s="186">
        <v>5</v>
      </c>
      <c r="C16" s="308" t="s">
        <v>278</v>
      </c>
      <c r="D16" s="262">
        <v>33529</v>
      </c>
      <c r="E16" s="281" t="s">
        <v>277</v>
      </c>
      <c r="F16" s="259" t="s">
        <v>276</v>
      </c>
      <c r="G16" s="259" t="s">
        <v>99</v>
      </c>
      <c r="H16" s="261">
        <v>0.0029268518518518524</v>
      </c>
      <c r="J16" s="261" t="s">
        <v>113</v>
      </c>
      <c r="K16" s="280"/>
      <c r="L16" s="308" t="s">
        <v>275</v>
      </c>
    </row>
    <row r="17" spans="1:12" ht="15.75">
      <c r="A17" s="186">
        <v>10</v>
      </c>
      <c r="B17" s="186"/>
      <c r="C17" s="308" t="s">
        <v>434</v>
      </c>
      <c r="D17" s="262">
        <v>32981</v>
      </c>
      <c r="E17" s="281" t="s">
        <v>123</v>
      </c>
      <c r="F17" s="259" t="s">
        <v>166</v>
      </c>
      <c r="G17" s="259" t="s">
        <v>99</v>
      </c>
      <c r="H17" s="261">
        <v>0.0029870370370370367</v>
      </c>
      <c r="J17" s="261" t="s">
        <v>113</v>
      </c>
      <c r="K17" s="280"/>
      <c r="L17" s="308" t="s">
        <v>433</v>
      </c>
    </row>
    <row r="18" spans="1:12" ht="15.75">
      <c r="A18" s="186">
        <v>11</v>
      </c>
      <c r="B18" s="186">
        <v>6</v>
      </c>
      <c r="C18" s="308" t="s">
        <v>785</v>
      </c>
      <c r="D18" s="262">
        <v>33994</v>
      </c>
      <c r="E18" s="281" t="s">
        <v>273</v>
      </c>
      <c r="F18" s="259" t="s">
        <v>85</v>
      </c>
      <c r="G18" s="259" t="s">
        <v>99</v>
      </c>
      <c r="H18" s="261">
        <v>0.0030112268518518517</v>
      </c>
      <c r="J18" s="261" t="s">
        <v>113</v>
      </c>
      <c r="K18" s="280" t="s">
        <v>81</v>
      </c>
      <c r="L18" s="308" t="s">
        <v>272</v>
      </c>
    </row>
    <row r="19" spans="1:12" ht="15.75">
      <c r="A19" s="186">
        <v>12</v>
      </c>
      <c r="B19" s="186">
        <v>7</v>
      </c>
      <c r="C19" s="308" t="s">
        <v>784</v>
      </c>
      <c r="D19" s="262">
        <v>33620</v>
      </c>
      <c r="E19" s="281" t="s">
        <v>591</v>
      </c>
      <c r="F19" s="259" t="s">
        <v>585</v>
      </c>
      <c r="G19" s="259" t="s">
        <v>99</v>
      </c>
      <c r="H19" s="261">
        <v>0.0030197916666666667</v>
      </c>
      <c r="J19" s="261" t="s">
        <v>113</v>
      </c>
      <c r="K19" s="280"/>
      <c r="L19" s="308" t="s">
        <v>783</v>
      </c>
    </row>
    <row r="20" spans="1:12" ht="15.75">
      <c r="A20" s="186">
        <v>13</v>
      </c>
      <c r="B20" s="186">
        <v>8</v>
      </c>
      <c r="C20" s="308" t="s">
        <v>416</v>
      </c>
      <c r="D20" s="262">
        <v>33405</v>
      </c>
      <c r="E20" s="281" t="s">
        <v>145</v>
      </c>
      <c r="F20" s="259" t="s">
        <v>66</v>
      </c>
      <c r="G20" s="259" t="s">
        <v>144</v>
      </c>
      <c r="H20" s="261">
        <v>0.0030216435185185186</v>
      </c>
      <c r="J20" s="261" t="s">
        <v>113</v>
      </c>
      <c r="K20" s="280"/>
      <c r="L20" s="308" t="s">
        <v>415</v>
      </c>
    </row>
    <row r="21" spans="1:12" ht="15.75">
      <c r="A21" s="186">
        <v>14</v>
      </c>
      <c r="B21" s="186">
        <v>9</v>
      </c>
      <c r="C21" s="308" t="s">
        <v>421</v>
      </c>
      <c r="D21" s="262">
        <v>33377</v>
      </c>
      <c r="E21" s="281" t="s">
        <v>392</v>
      </c>
      <c r="F21" s="259" t="s">
        <v>161</v>
      </c>
      <c r="G21" s="259" t="s">
        <v>99</v>
      </c>
      <c r="H21" s="261">
        <v>0.00313425925925926</v>
      </c>
      <c r="J21" s="261" t="s">
        <v>125</v>
      </c>
      <c r="K21" s="280"/>
      <c r="L21" s="308" t="s">
        <v>391</v>
      </c>
    </row>
    <row r="22" spans="1:12" ht="15.75">
      <c r="A22" s="186">
        <v>15</v>
      </c>
      <c r="B22" s="186">
        <v>10</v>
      </c>
      <c r="C22" s="308" t="s">
        <v>782</v>
      </c>
      <c r="D22" s="262">
        <v>33490</v>
      </c>
      <c r="E22" s="281" t="s">
        <v>277</v>
      </c>
      <c r="F22" s="259" t="s">
        <v>276</v>
      </c>
      <c r="G22" s="259" t="s">
        <v>99</v>
      </c>
      <c r="H22" s="261">
        <v>0.0031929398148148147</v>
      </c>
      <c r="J22" s="261" t="s">
        <v>125</v>
      </c>
      <c r="K22" s="280"/>
      <c r="L22" s="308" t="s">
        <v>275</v>
      </c>
    </row>
    <row r="23" spans="1:12" ht="7.5" customHeight="1">
      <c r="A23" s="186"/>
      <c r="B23" s="186"/>
      <c r="C23" s="308"/>
      <c r="D23" s="262"/>
      <c r="E23" s="281"/>
      <c r="F23" s="259"/>
      <c r="G23" s="259"/>
      <c r="H23" s="261"/>
      <c r="J23" s="261"/>
      <c r="K23" s="280"/>
      <c r="L23" s="308"/>
    </row>
    <row r="24" spans="9:10" ht="15.75">
      <c r="I24" s="309" t="s">
        <v>761</v>
      </c>
      <c r="J24" s="259" t="s">
        <v>760</v>
      </c>
    </row>
  </sheetData>
  <sheetProtection/>
  <mergeCells count="1">
    <mergeCell ref="A2:C2"/>
  </mergeCells>
  <printOptions/>
  <pageMargins left="0.7" right="0" top="1.2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Dinamitas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Butkis</dc:creator>
  <cp:keywords/>
  <dc:description/>
  <cp:lastModifiedBy>SP</cp:lastModifiedBy>
  <cp:lastPrinted>2010-02-24T13:16:30Z</cp:lastPrinted>
  <dcterms:created xsi:type="dcterms:W3CDTF">2010-02-19T10:52:40Z</dcterms:created>
  <dcterms:modified xsi:type="dcterms:W3CDTF">2010-04-08T09:04:25Z</dcterms:modified>
  <cp:category/>
  <cp:version/>
  <cp:contentType/>
  <cp:contentStatus/>
</cp:coreProperties>
</file>