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8355" windowHeight="8085" tabRatio="815" firstSheet="0" activeTab="0"/>
  </bookViews>
  <sheets>
    <sheet name="Protokolas" sheetId="1" r:id="rId1"/>
    <sheet name="Asm " sheetId="2" r:id="rId2"/>
    <sheet name="Komandiniai" sheetId="3" r:id="rId3"/>
    <sheet name="Taškų " sheetId="4" r:id="rId4"/>
  </sheets>
  <definedNames/>
  <calcPr fullCalcOnLoad="1"/>
</workbook>
</file>

<file path=xl/sharedStrings.xml><?xml version="1.0" encoding="utf-8"?>
<sst xmlns="http://schemas.openxmlformats.org/spreadsheetml/2006/main" count="223" uniqueCount="73">
  <si>
    <t>Merginos</t>
  </si>
  <si>
    <t>Taškai</t>
  </si>
  <si>
    <t>Kamuoliuko metimas</t>
  </si>
  <si>
    <t>Šuolis į tolį</t>
  </si>
  <si>
    <t>60 m bėgimas</t>
  </si>
  <si>
    <t>500 m bėgimas</t>
  </si>
  <si>
    <t>Lengvosios atletikos keturkovės taškų skaičiavimo lentelė</t>
  </si>
  <si>
    <t>Eil. Nr.</t>
  </si>
  <si>
    <t>Pavardė, vardas</t>
  </si>
  <si>
    <t>Kamuoliuko m.</t>
  </si>
  <si>
    <t>Taškų suma</t>
  </si>
  <si>
    <t>Vieta</t>
  </si>
  <si>
    <t>Rezultatas</t>
  </si>
  <si>
    <t>Komanda</t>
  </si>
  <si>
    <t>Asmeniniai rezultatai</t>
  </si>
  <si>
    <t>5 geriausių rezultatų suma</t>
  </si>
  <si>
    <t>Komandiniai rezultatai</t>
  </si>
  <si>
    <t>Varžybų vyr sekretorius</t>
  </si>
  <si>
    <t>Varžybų vyr. teisėjas</t>
  </si>
  <si>
    <t>Gimimo data</t>
  </si>
  <si>
    <t>Varžybų vyr. sekretorius</t>
  </si>
  <si>
    <t>Lietuvos bendrojo ugdymo mokyklų mokinių lengvosios atletikos keturkovės tarpzoninės varžybos</t>
  </si>
  <si>
    <t>Kuršėnai, 2012-05-11</t>
  </si>
  <si>
    <t>Romualdas Juodis</t>
  </si>
  <si>
    <t>Arnas Lukošaitis</t>
  </si>
  <si>
    <t>Klaipėdos "Saulėtekio" pagrindinė mokykla</t>
  </si>
  <si>
    <t>Klaipėda</t>
  </si>
  <si>
    <t>Zvankauskaitė Gabrielė</t>
  </si>
  <si>
    <t>Gedminaitė Lijana</t>
  </si>
  <si>
    <t>Jurkutė Eglė</t>
  </si>
  <si>
    <t>Vilkaitė Vilma</t>
  </si>
  <si>
    <t>Antanaviūtė Rasa</t>
  </si>
  <si>
    <t>Kašėtaitė Viktorija</t>
  </si>
  <si>
    <t>Stočkutė Gabija</t>
  </si>
  <si>
    <t>Klaipėdos r.</t>
  </si>
  <si>
    <t>Plauškaitė Mintarė</t>
  </si>
  <si>
    <t>Saudargaitė Danutė</t>
  </si>
  <si>
    <t>Žiliūtė Akvilė</t>
  </si>
  <si>
    <t>Bražinskaitė Monika</t>
  </si>
  <si>
    <t>Šilalės r.</t>
  </si>
  <si>
    <t>Slaboševičiūtė Sigita</t>
  </si>
  <si>
    <t>Šiušaitė Saida</t>
  </si>
  <si>
    <t>Gedvilaitė Deimantė</t>
  </si>
  <si>
    <t>Sakalauskytė Ieva</t>
  </si>
  <si>
    <t>Gumuliauskaitė Kristina</t>
  </si>
  <si>
    <t>Vladičkaitė Roberta</t>
  </si>
  <si>
    <t>Šilutės Pamario pagrindinė mokykla</t>
  </si>
  <si>
    <t>Šilutė</t>
  </si>
  <si>
    <t>Gedvilaitė Paulina</t>
  </si>
  <si>
    <t>Pundžiūtė Beatričė</t>
  </si>
  <si>
    <t>Šertvytytė Justė</t>
  </si>
  <si>
    <t>Bizauskaitė Augustė</t>
  </si>
  <si>
    <t>Milkintaitė Urtė</t>
  </si>
  <si>
    <t>Ambrulaitytė Aušra</t>
  </si>
  <si>
    <t>Klaipėdos rajono Gargždų "Minijos" vidurinė mokykla</t>
  </si>
  <si>
    <t>Šilalės rajono Kaltinėnų Aleksandro Stungilskio gimnazija</t>
  </si>
  <si>
    <t>Plungės "Ryto" pagrindinė mokykla</t>
  </si>
  <si>
    <t>Plungė</t>
  </si>
  <si>
    <t>Jankauskaitė Monika</t>
  </si>
  <si>
    <t>Vaitkevičiūtė Ieva</t>
  </si>
  <si>
    <t>Valatkaitė Julija</t>
  </si>
  <si>
    <t>Mažeikaitė Deimantė</t>
  </si>
  <si>
    <t>Gotautaitė Inga</t>
  </si>
  <si>
    <t>Puškoriūtė Amanda</t>
  </si>
  <si>
    <t>Gintylaitė Guoda</t>
  </si>
  <si>
    <t>Palanga</t>
  </si>
  <si>
    <t>Palangos "Baltijos" pagrindinė mokykla</t>
  </si>
  <si>
    <t>Šataitė Kornelija</t>
  </si>
  <si>
    <t>Vaitkevičiūtė Neda</t>
  </si>
  <si>
    <t>Kiošytė Ugnė</t>
  </si>
  <si>
    <t>Valčiukaitė Agnė</t>
  </si>
  <si>
    <t>Dačkutė Roberta</t>
  </si>
  <si>
    <t>Gumenikovaitė Simona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</si>
</sst>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.0"/>
    <numFmt numFmtId="173" formatCode="0.0"/>
    <numFmt numFmtId="174" formatCode="yy/mm/dd"/>
    <numFmt numFmtId="175" formatCode="yy\ mm\ dd"/>
    <numFmt numFmtId="176" formatCode="m:ss.00"/>
    <numFmt numFmtId="177" formatCode="[$-427]yyyy\ &quot;m.&quot;\ mmmm\ d\ &quot;d.&quot;"/>
  </numFmts>
  <fonts count="49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5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2" fontId="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173" fontId="5" fillId="0" borderId="18" xfId="0" applyNumberFormat="1" applyFont="1" applyBorder="1" applyAlignment="1" applyProtection="1">
      <alignment horizontal="center" vertical="center"/>
      <protection locked="0"/>
    </xf>
    <xf numFmtId="172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173" fontId="5" fillId="0" borderId="20" xfId="0" applyNumberFormat="1" applyFont="1" applyBorder="1" applyAlignment="1" applyProtection="1">
      <alignment horizontal="center" vertical="center"/>
      <protection locked="0"/>
    </xf>
    <xf numFmtId="172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173" fontId="5" fillId="0" borderId="12" xfId="0" applyNumberFormat="1" applyFont="1" applyBorder="1" applyAlignment="1" applyProtection="1">
      <alignment horizontal="center" vertical="center"/>
      <protection locked="0"/>
    </xf>
    <xf numFmtId="172" fontId="5" fillId="0" borderId="12" xfId="0" applyNumberFormat="1" applyFont="1" applyBorder="1" applyAlignment="1" applyProtection="1">
      <alignment horizontal="center" vertical="center"/>
      <protection locked="0"/>
    </xf>
    <xf numFmtId="172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172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172" fontId="5" fillId="0" borderId="27" xfId="0" applyNumberFormat="1" applyFont="1" applyBorder="1" applyAlignment="1" applyProtection="1">
      <alignment horizontal="center" vertical="center"/>
      <protection locked="0"/>
    </xf>
    <xf numFmtId="172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2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173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indent="15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indent="1"/>
    </xf>
    <xf numFmtId="0" fontId="9" fillId="0" borderId="38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174" fontId="5" fillId="0" borderId="39" xfId="0" applyNumberFormat="1" applyFont="1" applyBorder="1" applyAlignment="1" applyProtection="1">
      <alignment horizontal="center" vertical="center"/>
      <protection locked="0"/>
    </xf>
    <xf numFmtId="174" fontId="5" fillId="0" borderId="38" xfId="0" applyNumberFormat="1" applyFont="1" applyBorder="1" applyAlignment="1" applyProtection="1">
      <alignment horizontal="center" vertical="center"/>
      <protection locked="0"/>
    </xf>
    <xf numFmtId="174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172" fontId="6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/>
      <protection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174" fontId="5" fillId="0" borderId="14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horizontal="center"/>
    </xf>
    <xf numFmtId="173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4" fontId="5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172" fontId="5" fillId="0" borderId="48" xfId="0" applyNumberFormat="1" applyFont="1" applyBorder="1" applyAlignment="1" applyProtection="1">
      <alignment horizontal="center" vertical="center"/>
      <protection/>
    </xf>
    <xf numFmtId="172" fontId="5" fillId="0" borderId="49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172" fontId="5" fillId="0" borderId="23" xfId="0" applyNumberFormat="1" applyFont="1" applyBorder="1" applyAlignment="1" applyProtection="1">
      <alignment horizontal="center" vertical="center" wrapText="1"/>
      <protection/>
    </xf>
    <xf numFmtId="172" fontId="5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left" vertical="center" indent="2"/>
      <protection locked="0"/>
    </xf>
    <xf numFmtId="0" fontId="2" fillId="0" borderId="38" xfId="0" applyFont="1" applyBorder="1" applyAlignment="1" applyProtection="1">
      <alignment horizontal="left" vertical="center" indent="2"/>
      <protection locked="0"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172" fontId="5" fillId="0" borderId="5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left" vertical="center" wrapText="1" indent="1"/>
    </xf>
    <xf numFmtId="0" fontId="5" fillId="0" borderId="5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4" fontId="4" fillId="0" borderId="39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172" fontId="5" fillId="0" borderId="41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4">
    <cellStyle name="Normal" xfId="0"/>
    <cellStyle name="_PERSONA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?ln?_laroux" xfId="58"/>
    <cellStyle name="normįlnķ_laroux" xfId="59"/>
    <cellStyle name="Note" xfId="60"/>
    <cellStyle name="Output" xfId="61"/>
    <cellStyle name="p/n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29"/>
  <sheetViews>
    <sheetView showGridLines="0" tabSelected="1" showOutlineSymbols="0" zoomScale="106" zoomScaleNormal="106" zoomScalePageLayoutView="0" workbookViewId="0" topLeftCell="A1">
      <selection activeCell="B3" sqref="B3:F3"/>
    </sheetView>
  </sheetViews>
  <sheetFormatPr defaultColWidth="0" defaultRowHeight="12.75" zeroHeight="1" outlineLevelRow="1"/>
  <cols>
    <col min="1" max="1" width="8.421875" style="44" customWidth="1"/>
    <col min="2" max="2" width="20.57421875" style="44" customWidth="1"/>
    <col min="3" max="3" width="9.00390625" style="44" customWidth="1"/>
    <col min="4" max="9" width="6.28125" style="44" customWidth="1"/>
    <col min="10" max="10" width="6.7109375" style="44" customWidth="1"/>
    <col min="11" max="11" width="6.28125" style="44" customWidth="1"/>
    <col min="12" max="12" width="7.421875" style="44" customWidth="1"/>
    <col min="13" max="13" width="1.7109375" style="44" customWidth="1"/>
    <col min="14" max="16384" width="0" style="44" hidden="1" customWidth="1"/>
  </cols>
  <sheetData>
    <row r="1" spans="1:12" ht="39" customHeight="1">
      <c r="A1" s="75"/>
      <c r="B1" s="142" t="s">
        <v>21</v>
      </c>
      <c r="C1" s="142"/>
      <c r="D1" s="142"/>
      <c r="E1" s="142"/>
      <c r="F1" s="142"/>
      <c r="G1" s="142"/>
      <c r="H1" s="142"/>
      <c r="I1" s="142"/>
      <c r="J1" s="142"/>
      <c r="K1" s="142"/>
      <c r="L1" s="79"/>
    </row>
    <row r="2" spans="1:13" ht="6" customHeight="1">
      <c r="A2" s="76"/>
      <c r="B2" s="45"/>
      <c r="C2" s="45"/>
      <c r="D2" s="45"/>
      <c r="E2" s="45"/>
      <c r="F2" s="45"/>
      <c r="G2" s="45"/>
      <c r="H2" s="45"/>
      <c r="I2" s="45"/>
      <c r="J2" s="45"/>
      <c r="K2" s="45"/>
      <c r="L2" s="80"/>
      <c r="M2" s="45"/>
    </row>
    <row r="3" spans="1:13" ht="18" customHeight="1">
      <c r="A3" s="77"/>
      <c r="B3" s="143" t="s">
        <v>22</v>
      </c>
      <c r="C3" s="143"/>
      <c r="D3" s="143"/>
      <c r="E3" s="143"/>
      <c r="F3" s="143"/>
      <c r="G3" s="46"/>
      <c r="H3" s="46"/>
      <c r="I3" s="143" t="s">
        <v>0</v>
      </c>
      <c r="J3" s="143"/>
      <c r="K3" s="143"/>
      <c r="L3" s="77"/>
      <c r="M3" s="46"/>
    </row>
    <row r="4" spans="1:12" ht="15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43" customFormat="1" ht="19.5" customHeight="1">
      <c r="A5" s="47">
        <v>1</v>
      </c>
      <c r="B5" s="132" t="s">
        <v>25</v>
      </c>
      <c r="C5" s="133"/>
      <c r="D5" s="133"/>
      <c r="E5" s="133"/>
      <c r="F5" s="133"/>
      <c r="G5" s="133"/>
      <c r="H5" s="133"/>
      <c r="I5" s="133"/>
      <c r="J5" s="133"/>
      <c r="K5" s="133"/>
      <c r="L5" s="48">
        <f>$L$15</f>
        <v>1188</v>
      </c>
    </row>
    <row r="6" spans="1:12" ht="7.5" customHeight="1" outlineLevel="1" thickBo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3" ht="14.25" customHeight="1" outlineLevel="1">
      <c r="A7" s="134" t="s">
        <v>13</v>
      </c>
      <c r="B7" s="136" t="s">
        <v>8</v>
      </c>
      <c r="C7" s="138" t="s">
        <v>19</v>
      </c>
      <c r="D7" s="128" t="s">
        <v>4</v>
      </c>
      <c r="E7" s="129"/>
      <c r="F7" s="140" t="s">
        <v>3</v>
      </c>
      <c r="G7" s="141"/>
      <c r="H7" s="128" t="s">
        <v>9</v>
      </c>
      <c r="I7" s="129"/>
      <c r="J7" s="130" t="s">
        <v>5</v>
      </c>
      <c r="K7" s="131"/>
      <c r="L7" s="136" t="s">
        <v>10</v>
      </c>
      <c r="M7" s="49"/>
    </row>
    <row r="8" spans="1:13" ht="15" customHeight="1" outlineLevel="1" thickBot="1">
      <c r="A8" s="135"/>
      <c r="B8" s="137"/>
      <c r="C8" s="139"/>
      <c r="D8" s="81" t="s">
        <v>12</v>
      </c>
      <c r="E8" s="82" t="s">
        <v>1</v>
      </c>
      <c r="F8" s="40" t="s">
        <v>12</v>
      </c>
      <c r="G8" s="41" t="s">
        <v>1</v>
      </c>
      <c r="H8" s="38" t="s">
        <v>12</v>
      </c>
      <c r="I8" s="39" t="s">
        <v>1</v>
      </c>
      <c r="J8" s="110" t="s">
        <v>12</v>
      </c>
      <c r="K8" s="111" t="s">
        <v>1</v>
      </c>
      <c r="L8" s="137"/>
      <c r="M8" s="49"/>
    </row>
    <row r="9" spans="1:13" ht="12.75" outlineLevel="1">
      <c r="A9" s="50" t="s">
        <v>26</v>
      </c>
      <c r="B9" s="51" t="s">
        <v>28</v>
      </c>
      <c r="C9" s="102">
        <v>36154</v>
      </c>
      <c r="D9" s="52">
        <v>8.7</v>
      </c>
      <c r="E9" s="83">
        <f>LOOKUP(D9,'Taškų '!$I$8:I$158,'Taškų '!$H$8:$H$158)</f>
        <v>85</v>
      </c>
      <c r="F9" s="113">
        <v>454</v>
      </c>
      <c r="G9" s="83">
        <f>LOOKUP(F9,'Taškų '!$E$8:$E$158,'Taškų '!$C$8:$C$158)</f>
        <v>74</v>
      </c>
      <c r="H9" s="116">
        <v>45.3</v>
      </c>
      <c r="I9" s="105">
        <f>LOOKUP(H9,'Taškų '!$D$8:$D$158,'Taškų '!$C$8:$C$158)</f>
        <v>73</v>
      </c>
      <c r="J9" s="53">
        <v>0.001150462962962963</v>
      </c>
      <c r="K9" s="83">
        <f>LOOKUP(J9,'Taškų '!$J$8:$J$158,'Taškų '!$H$8:$H$158)</f>
        <v>57</v>
      </c>
      <c r="L9" s="107">
        <f aca="true" t="shared" si="0" ref="L9:L14">SUM(E9+G9+I9+K9)</f>
        <v>289</v>
      </c>
      <c r="M9" s="49"/>
    </row>
    <row r="10" spans="1:13" ht="12.75" outlineLevel="1">
      <c r="A10" s="54" t="s">
        <v>26</v>
      </c>
      <c r="B10" s="55" t="s">
        <v>29</v>
      </c>
      <c r="C10" s="103">
        <v>36181</v>
      </c>
      <c r="D10" s="56">
        <v>8.8</v>
      </c>
      <c r="E10" s="84">
        <f>LOOKUP(D10,'Taškų '!$I$8:I$158,'Taškų '!$H$8:$H$158)</f>
        <v>82</v>
      </c>
      <c r="F10" s="114">
        <v>442</v>
      </c>
      <c r="G10" s="84">
        <f>LOOKUP(F10,'Taškų '!$E$8:$E$158,'Taškų '!$C$8:$C$158)</f>
        <v>70</v>
      </c>
      <c r="H10" s="117">
        <v>26.68</v>
      </c>
      <c r="I10" s="94">
        <f>LOOKUP(H10,'Taškų '!$D$8:$D$158,'Taškų '!$C$8:$C$158)</f>
        <v>37</v>
      </c>
      <c r="J10" s="57">
        <v>0.001164351851851852</v>
      </c>
      <c r="K10" s="112">
        <f>LOOKUP(J10,'Taškų '!$J$8:$J$158,'Taškų '!$H$8:$H$158)</f>
        <v>54</v>
      </c>
      <c r="L10" s="108">
        <f t="shared" si="0"/>
        <v>243</v>
      </c>
      <c r="M10" s="49"/>
    </row>
    <row r="11" spans="1:13" ht="12.75" outlineLevel="1">
      <c r="A11" s="54" t="s">
        <v>26</v>
      </c>
      <c r="B11" s="55" t="s">
        <v>30</v>
      </c>
      <c r="C11" s="103">
        <v>36500</v>
      </c>
      <c r="D11" s="56">
        <v>9.7</v>
      </c>
      <c r="E11" s="84">
        <f>LOOKUP(D11,'Taškų '!$I$8:I$158,'Taškų '!$H$8:$H$158)</f>
        <v>54</v>
      </c>
      <c r="F11" s="114">
        <v>343</v>
      </c>
      <c r="G11" s="84">
        <f>LOOKUP(F11,'Taškų '!$E$8:$E$158,'Taškų '!$C$8:$C$158)</f>
        <v>37</v>
      </c>
      <c r="H11" s="117">
        <v>32.28</v>
      </c>
      <c r="I11" s="94">
        <f>LOOKUP(H11,'Taškų '!$D$8:$D$158,'Taškų '!$C$8:$C$158)</f>
        <v>47</v>
      </c>
      <c r="J11" s="57">
        <v>0.0014918981481481482</v>
      </c>
      <c r="K11" s="112">
        <f>LOOKUP(J11,'Taškų '!$J$8:$J$158,'Taškų '!$H$8:$H$158)</f>
        <v>10</v>
      </c>
      <c r="L11" s="108">
        <f t="shared" si="0"/>
        <v>148</v>
      </c>
      <c r="M11" s="49"/>
    </row>
    <row r="12" spans="1:13" ht="12.75" outlineLevel="1">
      <c r="A12" s="54" t="s">
        <v>26</v>
      </c>
      <c r="B12" s="55" t="s">
        <v>31</v>
      </c>
      <c r="C12" s="103">
        <v>35882</v>
      </c>
      <c r="D12" s="56">
        <v>8.4</v>
      </c>
      <c r="E12" s="84">
        <f>LOOKUP(D12,'Taškų '!$I$8:I$158,'Taškų '!$H$8:$H$158)</f>
        <v>96</v>
      </c>
      <c r="F12" s="114">
        <v>408</v>
      </c>
      <c r="G12" s="84">
        <f>LOOKUP(F12,'Taškų '!$E$8:$E$158,'Taškų '!$C$8:$C$158)</f>
        <v>59</v>
      </c>
      <c r="H12" s="117">
        <v>55.38</v>
      </c>
      <c r="I12" s="94">
        <f>LOOKUP(H12,'Taškų '!$D$8:$D$158,'Taškų '!$C$8:$C$158)</f>
        <v>94</v>
      </c>
      <c r="J12" s="57"/>
      <c r="K12" s="112"/>
      <c r="L12" s="108">
        <f t="shared" si="0"/>
        <v>249</v>
      </c>
      <c r="M12" s="49"/>
    </row>
    <row r="13" spans="1:13" ht="12.75" outlineLevel="1">
      <c r="A13" s="54" t="s">
        <v>26</v>
      </c>
      <c r="B13" s="55" t="s">
        <v>32</v>
      </c>
      <c r="C13" s="103">
        <v>36753</v>
      </c>
      <c r="D13" s="56"/>
      <c r="E13" s="85"/>
      <c r="F13" s="114">
        <v>347</v>
      </c>
      <c r="G13" s="84">
        <f>LOOKUP(F13,'Taškų '!$E$8:$E$158,'Taškų '!$C$8:$C$158)</f>
        <v>39</v>
      </c>
      <c r="H13" s="117"/>
      <c r="I13" s="94"/>
      <c r="J13" s="57"/>
      <c r="K13" s="112"/>
      <c r="L13" s="108">
        <f t="shared" si="0"/>
        <v>39</v>
      </c>
      <c r="M13" s="49"/>
    </row>
    <row r="14" spans="1:13" ht="13.5" outlineLevel="1" thickBot="1">
      <c r="A14" s="58" t="s">
        <v>26</v>
      </c>
      <c r="B14" s="59" t="s">
        <v>33</v>
      </c>
      <c r="C14" s="104">
        <v>35948</v>
      </c>
      <c r="D14" s="60">
        <v>8.1</v>
      </c>
      <c r="E14" s="86">
        <f>LOOKUP(D14,'Taškų '!$I$8:I$158,'Taškų '!$H$8:$H$158)</f>
        <v>107</v>
      </c>
      <c r="F14" s="115">
        <v>472</v>
      </c>
      <c r="G14" s="87">
        <f>LOOKUP(F14,'Taškų '!$E$8:$E$158,'Taškų '!$C$8:$C$158)</f>
        <v>80</v>
      </c>
      <c r="H14" s="118">
        <v>13.02</v>
      </c>
      <c r="I14" s="106">
        <f>LOOKUP(H14,'Taškų '!$D$8:$D$158,'Taškų '!$C$8:$C$158)</f>
        <v>10</v>
      </c>
      <c r="J14" s="61">
        <v>0.0011226851851851851</v>
      </c>
      <c r="K14" s="86">
        <f>LOOKUP(J14,'Taškų '!$J$8:$J$158,'Taškų '!$H$8:$H$158)</f>
        <v>62</v>
      </c>
      <c r="L14" s="109">
        <f t="shared" si="0"/>
        <v>259</v>
      </c>
      <c r="M14" s="49"/>
    </row>
    <row r="15" spans="1:13" ht="14.25" customHeight="1" outlineLevel="1" thickBot="1">
      <c r="A15" s="78"/>
      <c r="B15" s="78"/>
      <c r="C15" s="78"/>
      <c r="D15" s="91"/>
      <c r="E15" s="91"/>
      <c r="F15" s="91"/>
      <c r="G15" s="91"/>
      <c r="H15" s="126" t="s">
        <v>15</v>
      </c>
      <c r="I15" s="127"/>
      <c r="J15" s="144"/>
      <c r="K15" s="144"/>
      <c r="L15" s="88">
        <f>SUM(L9:L14)-MIN(L9:L14)</f>
        <v>1188</v>
      </c>
      <c r="M15" s="49"/>
    </row>
    <row r="16" spans="1:12" ht="9.75" customHeight="1" outlineLevel="1">
      <c r="A16" s="78"/>
      <c r="B16" s="78"/>
      <c r="C16" s="78"/>
      <c r="D16" s="78"/>
      <c r="E16" s="78"/>
      <c r="F16" s="78"/>
      <c r="G16" s="78"/>
      <c r="H16" s="92"/>
      <c r="I16" s="92"/>
      <c r="J16" s="92"/>
      <c r="K16" s="92"/>
      <c r="L16" s="93"/>
    </row>
    <row r="17" spans="1:12" ht="9.75" customHeight="1" outlineLevel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s="43" customFormat="1" ht="19.5" customHeight="1">
      <c r="A18" s="47">
        <v>2</v>
      </c>
      <c r="B18" s="132" t="s">
        <v>54</v>
      </c>
      <c r="C18" s="133"/>
      <c r="D18" s="133"/>
      <c r="E18" s="133"/>
      <c r="F18" s="133"/>
      <c r="G18" s="133"/>
      <c r="H18" s="133"/>
      <c r="I18" s="133"/>
      <c r="J18" s="133"/>
      <c r="K18" s="133"/>
      <c r="L18" s="48">
        <f>$L$28</f>
        <v>1087</v>
      </c>
    </row>
    <row r="19" spans="1:12" ht="7.5" customHeight="1" outlineLevel="1" thickBo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3" ht="12.75" outlineLevel="1">
      <c r="A20" s="134" t="s">
        <v>13</v>
      </c>
      <c r="B20" s="136" t="s">
        <v>8</v>
      </c>
      <c r="C20" s="138" t="s">
        <v>19</v>
      </c>
      <c r="D20" s="128" t="s">
        <v>4</v>
      </c>
      <c r="E20" s="129"/>
      <c r="F20" s="140" t="s">
        <v>3</v>
      </c>
      <c r="G20" s="141"/>
      <c r="H20" s="128" t="s">
        <v>9</v>
      </c>
      <c r="I20" s="129"/>
      <c r="J20" s="130" t="s">
        <v>5</v>
      </c>
      <c r="K20" s="131"/>
      <c r="L20" s="136" t="s">
        <v>10</v>
      </c>
      <c r="M20" s="49"/>
    </row>
    <row r="21" spans="1:13" ht="13.5" outlineLevel="1" thickBot="1">
      <c r="A21" s="135"/>
      <c r="B21" s="137"/>
      <c r="C21" s="139"/>
      <c r="D21" s="38" t="s">
        <v>12</v>
      </c>
      <c r="E21" s="39" t="s">
        <v>1</v>
      </c>
      <c r="F21" s="40" t="s">
        <v>12</v>
      </c>
      <c r="G21" s="41" t="s">
        <v>1</v>
      </c>
      <c r="H21" s="38" t="s">
        <v>12</v>
      </c>
      <c r="I21" s="39" t="s">
        <v>1</v>
      </c>
      <c r="J21" s="42" t="s">
        <v>12</v>
      </c>
      <c r="K21" s="41" t="s">
        <v>1</v>
      </c>
      <c r="L21" s="137"/>
      <c r="M21" s="49"/>
    </row>
    <row r="22" spans="1:13" ht="12.75" outlineLevel="1">
      <c r="A22" s="50" t="s">
        <v>34</v>
      </c>
      <c r="B22" s="51" t="s">
        <v>27</v>
      </c>
      <c r="C22" s="102">
        <v>36227</v>
      </c>
      <c r="D22" s="52">
        <v>8.9</v>
      </c>
      <c r="E22" s="84">
        <f>LOOKUP(D22,'Taškų '!$I$8:I$158,'Taškų '!$H$8:$H$158)</f>
        <v>78</v>
      </c>
      <c r="F22" s="113">
        <v>429</v>
      </c>
      <c r="G22" s="94">
        <f>LOOKUP(F22,'Taškų '!$E$8:$E$158,'Taškų '!$C$8:$C$158)</f>
        <v>66</v>
      </c>
      <c r="H22" s="116">
        <v>24.13</v>
      </c>
      <c r="I22" s="83">
        <f>LOOKUP(H22,'Taškų '!$D$8:$D$158,'Taškų '!$C$8:$C$158)</f>
        <v>32</v>
      </c>
      <c r="J22" s="62">
        <v>0.0010925925925925925</v>
      </c>
      <c r="K22" s="83">
        <f>LOOKUP(J22,'Taškų '!$J$8:$J$158,'Taškų '!$H$8:$H$158)</f>
        <v>69</v>
      </c>
      <c r="L22" s="96">
        <f aca="true" t="shared" si="1" ref="L22:L27">SUM(E22+G22+I22+K22)</f>
        <v>245</v>
      </c>
      <c r="M22" s="49"/>
    </row>
    <row r="23" spans="1:13" ht="12.75" outlineLevel="1">
      <c r="A23" s="63" t="s">
        <v>34</v>
      </c>
      <c r="B23" s="55" t="s">
        <v>35</v>
      </c>
      <c r="C23" s="103">
        <v>36507</v>
      </c>
      <c r="D23" s="56">
        <v>8.9</v>
      </c>
      <c r="E23" s="84">
        <f>LOOKUP(D23,'Taškų '!$I$8:I$158,'Taškų '!$H$8:$H$158)</f>
        <v>78</v>
      </c>
      <c r="F23" s="114">
        <v>386</v>
      </c>
      <c r="G23" s="94">
        <f>LOOKUP(F23,'Taškų '!$E$8:$E$158,'Taškų '!$C$8:$C$158)</f>
        <v>52</v>
      </c>
      <c r="H23" s="117">
        <v>41.45</v>
      </c>
      <c r="I23" s="84">
        <f>LOOKUP(H23,'Taškų '!$D$8:$D$158,'Taškų '!$C$8:$C$158)</f>
        <v>66</v>
      </c>
      <c r="J23" s="64">
        <v>0.0012164351851851852</v>
      </c>
      <c r="K23" s="84">
        <f>LOOKUP(J23,'Taškų '!$J$8:$J$158,'Taškų '!$H$8:$H$158)</f>
        <v>44</v>
      </c>
      <c r="L23" s="89">
        <f t="shared" si="1"/>
        <v>240</v>
      </c>
      <c r="M23" s="49"/>
    </row>
    <row r="24" spans="1:13" ht="12.75" outlineLevel="1">
      <c r="A24" s="63" t="s">
        <v>34</v>
      </c>
      <c r="B24" s="55" t="s">
        <v>36</v>
      </c>
      <c r="C24" s="103">
        <v>35900</v>
      </c>
      <c r="D24" s="56">
        <v>9</v>
      </c>
      <c r="E24" s="84">
        <f>LOOKUP(D24,'Taškų '!$I$8:I$158,'Taškų '!$H$8:$H$158)</f>
        <v>75</v>
      </c>
      <c r="F24" s="114">
        <v>416</v>
      </c>
      <c r="G24" s="94">
        <f>LOOKUP(F24,'Taškų '!$E$8:$E$158,'Taškų '!$C$8:$C$158)</f>
        <v>62</v>
      </c>
      <c r="H24" s="117">
        <v>33.8</v>
      </c>
      <c r="I24" s="84">
        <f>LOOKUP(H24,'Taškų '!$D$8:$D$158,'Taškų '!$C$8:$C$158)</f>
        <v>50</v>
      </c>
      <c r="J24" s="64">
        <v>0.001150462962962963</v>
      </c>
      <c r="K24" s="84">
        <f>LOOKUP(J24,'Taškų '!$J$8:$J$158,'Taškų '!$H$8:$H$158)</f>
        <v>57</v>
      </c>
      <c r="L24" s="89">
        <f t="shared" si="1"/>
        <v>244</v>
      </c>
      <c r="M24" s="49"/>
    </row>
    <row r="25" spans="1:13" ht="12.75" outlineLevel="1">
      <c r="A25" s="63" t="s">
        <v>34</v>
      </c>
      <c r="B25" s="55" t="s">
        <v>37</v>
      </c>
      <c r="C25" s="103">
        <v>36182</v>
      </c>
      <c r="D25" s="56">
        <v>9.5</v>
      </c>
      <c r="E25" s="84">
        <f>LOOKUP(D25,'Taškų '!$I$8:I$158,'Taškų '!$H$8:$H$158)</f>
        <v>60</v>
      </c>
      <c r="F25" s="114">
        <v>357</v>
      </c>
      <c r="G25" s="94">
        <f>LOOKUP(F25,'Taškų '!$E$8:$E$158,'Taškų '!$C$8:$C$158)</f>
        <v>42</v>
      </c>
      <c r="H25" s="117"/>
      <c r="I25" s="84"/>
      <c r="J25" s="64">
        <v>0.0012037037037037038</v>
      </c>
      <c r="K25" s="84">
        <f>LOOKUP(J25,'Taškų '!$J$8:$J$158,'Taškų '!$H$8:$H$158)</f>
        <v>47</v>
      </c>
      <c r="L25" s="89">
        <f t="shared" si="1"/>
        <v>149</v>
      </c>
      <c r="M25" s="49"/>
    </row>
    <row r="26" spans="1:13" ht="12.75" outlineLevel="1">
      <c r="A26" s="63" t="s">
        <v>34</v>
      </c>
      <c r="B26" s="55" t="s">
        <v>64</v>
      </c>
      <c r="C26" s="103">
        <v>36038</v>
      </c>
      <c r="D26" s="56">
        <v>10.2</v>
      </c>
      <c r="E26" s="84">
        <f>LOOKUP(D26,'Taškų '!$I$8:I$158,'Taškų '!$H$8:$H$158)</f>
        <v>41</v>
      </c>
      <c r="F26" s="114">
        <v>385</v>
      </c>
      <c r="G26" s="94">
        <f>LOOKUP(F26,'Taškų '!$E$8:$E$158,'Taškų '!$C$8:$C$158)</f>
        <v>51</v>
      </c>
      <c r="H26" s="117">
        <v>25.14</v>
      </c>
      <c r="I26" s="84">
        <f>LOOKUP(H26,'Taškų '!$D$8:$D$158,'Taškų '!$C$8:$C$158)</f>
        <v>34</v>
      </c>
      <c r="J26" s="64">
        <v>0.0011863425925925928</v>
      </c>
      <c r="K26" s="84">
        <f>LOOKUP(J26,'Taškų '!$J$8:$J$158,'Taškų '!$H$8:$H$158)</f>
        <v>50</v>
      </c>
      <c r="L26" s="89">
        <f t="shared" si="1"/>
        <v>176</v>
      </c>
      <c r="M26" s="49"/>
    </row>
    <row r="27" spans="1:13" ht="13.5" outlineLevel="1" thickBot="1">
      <c r="A27" s="65" t="s">
        <v>34</v>
      </c>
      <c r="B27" s="59" t="s">
        <v>38</v>
      </c>
      <c r="C27" s="104">
        <v>35937</v>
      </c>
      <c r="D27" s="60">
        <v>9.5</v>
      </c>
      <c r="E27" s="87">
        <f>LOOKUP(D27,'Taškų '!$I$8:I$158,'Taškų '!$H$8:$H$158)</f>
        <v>60</v>
      </c>
      <c r="F27" s="115">
        <v>366</v>
      </c>
      <c r="G27" s="86">
        <f>LOOKUP(F27,'Taškų '!$E$8:$E$158,'Taškų '!$C$8:$C$158)</f>
        <v>45</v>
      </c>
      <c r="H27" s="118">
        <v>35.91</v>
      </c>
      <c r="I27" s="95">
        <f>LOOKUP(H27,'Taškų '!$D$8:$D$158,'Taškų '!$C$8:$C$158)</f>
        <v>55</v>
      </c>
      <c r="J27" s="66">
        <v>0.001365740740740741</v>
      </c>
      <c r="K27" s="85">
        <f>LOOKUP(J27,'Taškų '!$J$8:$J$158,'Taškų '!$H$8:$H$158)</f>
        <v>22</v>
      </c>
      <c r="L27" s="90">
        <f t="shared" si="1"/>
        <v>182</v>
      </c>
      <c r="M27" s="49"/>
    </row>
    <row r="28" spans="1:13" ht="14.25" customHeight="1" outlineLevel="1" thickBot="1">
      <c r="A28" s="78"/>
      <c r="B28" s="78"/>
      <c r="C28" s="78"/>
      <c r="D28" s="97"/>
      <c r="E28" s="97"/>
      <c r="F28" s="97"/>
      <c r="G28" s="97"/>
      <c r="H28" s="126" t="s">
        <v>15</v>
      </c>
      <c r="I28" s="127"/>
      <c r="J28" s="127"/>
      <c r="K28" s="127"/>
      <c r="L28" s="88">
        <f>SUM(L22:L27)-MIN(L22:L27)</f>
        <v>1087</v>
      </c>
      <c r="M28" s="49"/>
    </row>
    <row r="29" spans="1:12" ht="14.25" customHeight="1" outlineLevel="1">
      <c r="A29" s="78"/>
      <c r="B29" s="78"/>
      <c r="C29" s="78"/>
      <c r="D29" s="78"/>
      <c r="E29" s="78"/>
      <c r="F29" s="78"/>
      <c r="G29" s="78"/>
      <c r="H29" s="125"/>
      <c r="I29" s="125"/>
      <c r="J29" s="125"/>
      <c r="K29" s="125"/>
      <c r="L29" s="93"/>
    </row>
    <row r="30" spans="1:12" ht="9.75" customHeight="1" outlineLevel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s="43" customFormat="1" ht="19.5" customHeight="1">
      <c r="A31" s="47">
        <v>3</v>
      </c>
      <c r="B31" s="132" t="s">
        <v>55</v>
      </c>
      <c r="C31" s="133"/>
      <c r="D31" s="133"/>
      <c r="E31" s="133"/>
      <c r="F31" s="133"/>
      <c r="G31" s="133"/>
      <c r="H31" s="133"/>
      <c r="I31" s="133"/>
      <c r="J31" s="133"/>
      <c r="K31" s="133"/>
      <c r="L31" s="48">
        <f>$L$41</f>
        <v>1248</v>
      </c>
    </row>
    <row r="32" spans="1:12" ht="7.5" customHeight="1" outlineLevel="1" thickBo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3" ht="12.75" outlineLevel="1">
      <c r="A33" s="134" t="s">
        <v>13</v>
      </c>
      <c r="B33" s="136" t="s">
        <v>8</v>
      </c>
      <c r="C33" s="138" t="s">
        <v>19</v>
      </c>
      <c r="D33" s="128" t="s">
        <v>4</v>
      </c>
      <c r="E33" s="129"/>
      <c r="F33" s="140" t="s">
        <v>3</v>
      </c>
      <c r="G33" s="141"/>
      <c r="H33" s="128" t="s">
        <v>9</v>
      </c>
      <c r="I33" s="129"/>
      <c r="J33" s="130" t="s">
        <v>5</v>
      </c>
      <c r="K33" s="131"/>
      <c r="L33" s="136" t="s">
        <v>10</v>
      </c>
      <c r="M33" s="49"/>
    </row>
    <row r="34" spans="1:13" ht="13.5" outlineLevel="1" thickBot="1">
      <c r="A34" s="135"/>
      <c r="B34" s="137"/>
      <c r="C34" s="139"/>
      <c r="D34" s="38" t="s">
        <v>12</v>
      </c>
      <c r="E34" s="39" t="s">
        <v>1</v>
      </c>
      <c r="F34" s="40" t="s">
        <v>12</v>
      </c>
      <c r="G34" s="41" t="s">
        <v>1</v>
      </c>
      <c r="H34" s="38" t="s">
        <v>12</v>
      </c>
      <c r="I34" s="39" t="s">
        <v>1</v>
      </c>
      <c r="J34" s="42" t="s">
        <v>12</v>
      </c>
      <c r="K34" s="41" t="s">
        <v>1</v>
      </c>
      <c r="L34" s="137"/>
      <c r="M34" s="49"/>
    </row>
    <row r="35" spans="1:13" ht="12.75" outlineLevel="1">
      <c r="A35" s="50" t="s">
        <v>39</v>
      </c>
      <c r="B35" s="51" t="s">
        <v>40</v>
      </c>
      <c r="C35" s="102">
        <v>36134</v>
      </c>
      <c r="D35" s="52">
        <v>9.5</v>
      </c>
      <c r="E35" s="84">
        <f>LOOKUP(D35,'Taškų '!$I$8:I$158,'Taškų '!$H$8:$H$158)</f>
        <v>60</v>
      </c>
      <c r="F35" s="113">
        <v>363</v>
      </c>
      <c r="G35" s="94">
        <f>LOOKUP(F35,'Taškų '!$E$8:$E$158,'Taškų '!$C$8:$C$158)</f>
        <v>44</v>
      </c>
      <c r="H35" s="116">
        <v>40.09</v>
      </c>
      <c r="I35" s="83">
        <f>LOOKUP(H35,'Taškų '!$D$8:$D$158,'Taškų '!$C$8:$C$158)</f>
        <v>63</v>
      </c>
      <c r="J35" s="62">
        <v>0.0011805555555555556</v>
      </c>
      <c r="K35" s="83">
        <f>LOOKUP(J35,'Taškų '!$J$8:$J$158,'Taškų '!$H$8:$H$158)</f>
        <v>51</v>
      </c>
      <c r="L35" s="96">
        <f aca="true" t="shared" si="2" ref="L35:L40">SUM(E35+G35+I35+K35)</f>
        <v>218</v>
      </c>
      <c r="M35" s="49"/>
    </row>
    <row r="36" spans="1:13" ht="12.75" outlineLevel="1">
      <c r="A36" s="63" t="s">
        <v>39</v>
      </c>
      <c r="B36" s="55" t="s">
        <v>41</v>
      </c>
      <c r="C36" s="103">
        <v>36686</v>
      </c>
      <c r="D36" s="56">
        <v>9.2</v>
      </c>
      <c r="E36" s="84">
        <f>LOOKUP(D36,'Taškų '!$I$8:I$158,'Taškų '!$H$8:$H$158)</f>
        <v>69</v>
      </c>
      <c r="F36" s="114">
        <v>353</v>
      </c>
      <c r="G36" s="94">
        <f>LOOKUP(F36,'Taškų '!$E$8:$E$158,'Taškų '!$C$8:$C$158)</f>
        <v>41</v>
      </c>
      <c r="H36" s="117">
        <v>24.5</v>
      </c>
      <c r="I36" s="84">
        <f>LOOKUP(H36,'Taškų '!$D$8:$D$158,'Taškų '!$C$8:$C$158)</f>
        <v>32</v>
      </c>
      <c r="J36" s="64">
        <v>0.0011261574074074073</v>
      </c>
      <c r="K36" s="84">
        <f>LOOKUP(J36,'Taškų '!$J$8:$J$158,'Taškų '!$H$8:$H$158)</f>
        <v>61</v>
      </c>
      <c r="L36" s="89">
        <f t="shared" si="2"/>
        <v>203</v>
      </c>
      <c r="M36" s="49"/>
    </row>
    <row r="37" spans="1:13" ht="12.75" outlineLevel="1">
      <c r="A37" s="63" t="s">
        <v>39</v>
      </c>
      <c r="B37" s="55" t="s">
        <v>42</v>
      </c>
      <c r="C37" s="103">
        <v>36086</v>
      </c>
      <c r="D37" s="56">
        <v>8.4</v>
      </c>
      <c r="E37" s="84">
        <f>LOOKUP(D37,'Taškų '!$I$8:I$158,'Taškų '!$H$8:$H$158)</f>
        <v>96</v>
      </c>
      <c r="F37" s="114">
        <v>428</v>
      </c>
      <c r="G37" s="94">
        <f>LOOKUP(F37,'Taškų '!$E$8:$E$158,'Taškų '!$C$8:$C$158)</f>
        <v>66</v>
      </c>
      <c r="H37" s="117">
        <v>46.8</v>
      </c>
      <c r="I37" s="84">
        <f>LOOKUP(H37,'Taškų '!$D$8:$D$158,'Taškų '!$C$8:$C$158)</f>
        <v>76</v>
      </c>
      <c r="J37" s="64">
        <v>0.0010578703703703705</v>
      </c>
      <c r="K37" s="84">
        <f>LOOKUP(J37,'Taškų '!$J$8:$J$158,'Taškų '!$H$8:$H$158)</f>
        <v>76</v>
      </c>
      <c r="L37" s="89">
        <f t="shared" si="2"/>
        <v>314</v>
      </c>
      <c r="M37" s="49"/>
    </row>
    <row r="38" spans="1:13" ht="12.75" outlineLevel="1">
      <c r="A38" s="63" t="s">
        <v>39</v>
      </c>
      <c r="B38" s="55" t="s">
        <v>43</v>
      </c>
      <c r="C38" s="103">
        <v>36086</v>
      </c>
      <c r="D38" s="56">
        <v>9.1</v>
      </c>
      <c r="E38" s="84">
        <f>LOOKUP(D38,'Taškų '!$I$8:I$158,'Taškų '!$H$8:$H$158)</f>
        <v>72</v>
      </c>
      <c r="F38" s="114">
        <v>371</v>
      </c>
      <c r="G38" s="94">
        <f>LOOKUP(F38,'Taškų '!$E$8:$E$158,'Taškų '!$C$8:$C$158)</f>
        <v>47</v>
      </c>
      <c r="H38" s="117">
        <v>43.75</v>
      </c>
      <c r="I38" s="84">
        <f>LOOKUP(H38,'Taškų '!$D$8:$D$158,'Taškų '!$C$8:$C$158)</f>
        <v>70</v>
      </c>
      <c r="J38" s="64">
        <v>0.0010972222222222223</v>
      </c>
      <c r="K38" s="84">
        <f>LOOKUP(J38,'Taškų '!$J$8:$J$158,'Taškų '!$H$8:$H$158)</f>
        <v>68</v>
      </c>
      <c r="L38" s="89">
        <f t="shared" si="2"/>
        <v>257</v>
      </c>
      <c r="M38" s="49"/>
    </row>
    <row r="39" spans="1:13" ht="12.75" outlineLevel="1">
      <c r="A39" s="63" t="s">
        <v>39</v>
      </c>
      <c r="B39" s="55" t="s">
        <v>44</v>
      </c>
      <c r="C39" s="103">
        <v>35819</v>
      </c>
      <c r="D39" s="56">
        <v>9.6</v>
      </c>
      <c r="E39" s="84">
        <f>LOOKUP(D39,'Taškų '!$I$8:I$158,'Taškų '!$H$8:$H$158)</f>
        <v>57</v>
      </c>
      <c r="F39" s="114">
        <v>398</v>
      </c>
      <c r="G39" s="94">
        <f>LOOKUP(F39,'Taškų '!$E$8:$E$158,'Taškų '!$C$8:$C$158)</f>
        <v>56</v>
      </c>
      <c r="H39" s="117">
        <v>36.78</v>
      </c>
      <c r="I39" s="84">
        <f>LOOKUP(H39,'Taškų '!$D$8:$D$158,'Taškų '!$C$8:$C$158)</f>
        <v>56</v>
      </c>
      <c r="J39" s="64">
        <v>0.0011122685185185185</v>
      </c>
      <c r="K39" s="84">
        <f>LOOKUP(J39,'Taškų '!$J$8:$J$158,'Taškų '!$H$8:$H$158)</f>
        <v>64</v>
      </c>
      <c r="L39" s="89">
        <f t="shared" si="2"/>
        <v>233</v>
      </c>
      <c r="M39" s="49"/>
    </row>
    <row r="40" spans="1:13" ht="13.5" outlineLevel="1" thickBot="1">
      <c r="A40" s="65" t="s">
        <v>39</v>
      </c>
      <c r="B40" s="59" t="s">
        <v>45</v>
      </c>
      <c r="C40" s="104">
        <v>36042</v>
      </c>
      <c r="D40" s="60">
        <v>9.3</v>
      </c>
      <c r="E40" s="87">
        <f>LOOKUP(D40,'Taškų '!$I$8:I$158,'Taškų '!$H$8:$H$158)</f>
        <v>66</v>
      </c>
      <c r="F40" s="115">
        <v>364</v>
      </c>
      <c r="G40" s="86">
        <f>LOOKUP(F40,'Taškų '!$E$8:$E$158,'Taškų '!$C$8:$C$158)</f>
        <v>44</v>
      </c>
      <c r="H40" s="118">
        <v>47.1</v>
      </c>
      <c r="I40" s="95">
        <f>LOOKUP(H40,'Taškų '!$D$8:$D$158,'Taškų '!$C$8:$C$158)</f>
        <v>77</v>
      </c>
      <c r="J40" s="66">
        <v>0.00125</v>
      </c>
      <c r="K40" s="85">
        <f>LOOKUP(J40,'Taškų '!$J$8:$J$158,'Taškų '!$H$8:$H$158)</f>
        <v>39</v>
      </c>
      <c r="L40" s="90">
        <f t="shared" si="2"/>
        <v>226</v>
      </c>
      <c r="M40" s="49"/>
    </row>
    <row r="41" spans="1:13" ht="14.25" customHeight="1" outlineLevel="1" thickBot="1">
      <c r="A41" s="78"/>
      <c r="B41" s="78"/>
      <c r="C41" s="78"/>
      <c r="D41" s="97"/>
      <c r="E41" s="97"/>
      <c r="F41" s="97"/>
      <c r="G41" s="97"/>
      <c r="H41" s="126" t="s">
        <v>15</v>
      </c>
      <c r="I41" s="127"/>
      <c r="J41" s="127"/>
      <c r="K41" s="127"/>
      <c r="L41" s="88">
        <f>SUM(L35:L40)-MIN(L35:L40)</f>
        <v>1248</v>
      </c>
      <c r="M41" s="49"/>
    </row>
    <row r="42" spans="1:13" ht="14.25" customHeight="1" outlineLevel="1">
      <c r="A42" s="78"/>
      <c r="B42" s="78"/>
      <c r="C42" s="78"/>
      <c r="D42" s="78"/>
      <c r="E42" s="78"/>
      <c r="F42" s="78"/>
      <c r="G42" s="78"/>
      <c r="H42" s="125"/>
      <c r="I42" s="125"/>
      <c r="J42" s="125"/>
      <c r="K42" s="125"/>
      <c r="L42" s="93"/>
      <c r="M42" s="43"/>
    </row>
    <row r="43" spans="1:13" ht="9.75" customHeight="1" outlineLevel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43"/>
    </row>
    <row r="44" spans="1:12" s="43" customFormat="1" ht="19.5" customHeight="1">
      <c r="A44" s="47">
        <v>4</v>
      </c>
      <c r="B44" s="132" t="s">
        <v>46</v>
      </c>
      <c r="C44" s="133"/>
      <c r="D44" s="133"/>
      <c r="E44" s="133"/>
      <c r="F44" s="133"/>
      <c r="G44" s="133"/>
      <c r="H44" s="133"/>
      <c r="I44" s="133"/>
      <c r="J44" s="133"/>
      <c r="K44" s="133"/>
      <c r="L44" s="48">
        <f>$L$54</f>
        <v>1073</v>
      </c>
    </row>
    <row r="45" spans="1:13" ht="7.5" customHeight="1" outlineLevel="1" thickBo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43"/>
    </row>
    <row r="46" spans="1:13" ht="12.75" outlineLevel="1">
      <c r="A46" s="134" t="s">
        <v>13</v>
      </c>
      <c r="B46" s="136" t="s">
        <v>8</v>
      </c>
      <c r="C46" s="138" t="s">
        <v>19</v>
      </c>
      <c r="D46" s="128" t="s">
        <v>4</v>
      </c>
      <c r="E46" s="129"/>
      <c r="F46" s="140" t="s">
        <v>3</v>
      </c>
      <c r="G46" s="141"/>
      <c r="H46" s="128" t="s">
        <v>9</v>
      </c>
      <c r="I46" s="129"/>
      <c r="J46" s="130" t="s">
        <v>5</v>
      </c>
      <c r="K46" s="131"/>
      <c r="L46" s="136" t="s">
        <v>10</v>
      </c>
      <c r="M46" s="49"/>
    </row>
    <row r="47" spans="1:13" ht="13.5" outlineLevel="1" thickBot="1">
      <c r="A47" s="135"/>
      <c r="B47" s="137"/>
      <c r="C47" s="139"/>
      <c r="D47" s="38" t="s">
        <v>12</v>
      </c>
      <c r="E47" s="39" t="s">
        <v>1</v>
      </c>
      <c r="F47" s="40" t="s">
        <v>12</v>
      </c>
      <c r="G47" s="41" t="s">
        <v>1</v>
      </c>
      <c r="H47" s="38" t="s">
        <v>12</v>
      </c>
      <c r="I47" s="39" t="s">
        <v>1</v>
      </c>
      <c r="J47" s="42" t="s">
        <v>12</v>
      </c>
      <c r="K47" s="41" t="s">
        <v>1</v>
      </c>
      <c r="L47" s="137"/>
      <c r="M47" s="49"/>
    </row>
    <row r="48" spans="1:13" ht="12.75" outlineLevel="1">
      <c r="A48" s="50" t="s">
        <v>47</v>
      </c>
      <c r="B48" s="51" t="s">
        <v>48</v>
      </c>
      <c r="C48" s="102">
        <v>35822</v>
      </c>
      <c r="D48" s="52">
        <v>8.6</v>
      </c>
      <c r="E48" s="84">
        <f>LOOKUP(D48,'Taškų '!$I$8:I$158,'Taškų '!$H$8:$H$158)</f>
        <v>88</v>
      </c>
      <c r="F48" s="113">
        <v>431</v>
      </c>
      <c r="G48" s="94">
        <f>LOOKUP(F48,'Taškų '!$E$8:$E$158,'Taškų '!$C$8:$C$158)</f>
        <v>67</v>
      </c>
      <c r="H48" s="116">
        <v>28.2</v>
      </c>
      <c r="I48" s="83">
        <f>LOOKUP(H48,'Taškų '!$D$8:$D$158,'Taškų '!$C$8:$C$158)</f>
        <v>40</v>
      </c>
      <c r="J48" s="62">
        <v>0.0011284722222222223</v>
      </c>
      <c r="K48" s="83">
        <f>LOOKUP(J48,'Taškų '!$J$8:$J$158,'Taškų '!$H$8:$H$158)</f>
        <v>61</v>
      </c>
      <c r="L48" s="96">
        <f aca="true" t="shared" si="3" ref="L48:L53">SUM(E48+G48+I48+K48)</f>
        <v>256</v>
      </c>
      <c r="M48" s="49"/>
    </row>
    <row r="49" spans="1:13" ht="12.75" outlineLevel="1">
      <c r="A49" s="63" t="s">
        <v>47</v>
      </c>
      <c r="B49" s="55" t="s">
        <v>49</v>
      </c>
      <c r="C49" s="103">
        <v>35901</v>
      </c>
      <c r="D49" s="56">
        <v>9</v>
      </c>
      <c r="E49" s="84">
        <f>LOOKUP(D49,'Taškų '!$I$8:I$158,'Taškų '!$H$8:$H$158)</f>
        <v>75</v>
      </c>
      <c r="F49" s="114">
        <v>406</v>
      </c>
      <c r="G49" s="94">
        <f>LOOKUP(F49,'Taškų '!$E$8:$E$158,'Taškų '!$C$8:$C$158)</f>
        <v>58</v>
      </c>
      <c r="H49" s="117">
        <v>25.67</v>
      </c>
      <c r="I49" s="84">
        <f>LOOKUP(H49,'Taškų '!$D$8:$D$158,'Taškų '!$C$8:$C$158)</f>
        <v>35</v>
      </c>
      <c r="J49" s="64">
        <v>0.0011365740740740741</v>
      </c>
      <c r="K49" s="84">
        <f>LOOKUP(J49,'Taškų '!$J$8:$J$158,'Taškų '!$H$8:$H$158)</f>
        <v>59</v>
      </c>
      <c r="L49" s="89">
        <f t="shared" si="3"/>
        <v>227</v>
      </c>
      <c r="M49" s="49"/>
    </row>
    <row r="50" spans="1:13" ht="12.75" outlineLevel="1">
      <c r="A50" s="63" t="s">
        <v>47</v>
      </c>
      <c r="B50" s="55" t="s">
        <v>50</v>
      </c>
      <c r="C50" s="103">
        <v>36096</v>
      </c>
      <c r="D50" s="56">
        <v>9.8</v>
      </c>
      <c r="E50" s="84">
        <f>LOOKUP(D50,'Taškų '!$I$8:I$158,'Taškų '!$H$8:$H$158)</f>
        <v>51</v>
      </c>
      <c r="F50" s="114">
        <v>280</v>
      </c>
      <c r="G50" s="94">
        <f>LOOKUP(F50,'Taškų '!$E$8:$E$158,'Taškų '!$C$8:$C$158)</f>
        <v>16</v>
      </c>
      <c r="H50" s="117">
        <v>41.93</v>
      </c>
      <c r="I50" s="84">
        <f>LOOKUP(H50,'Taškų '!$D$8:$D$158,'Taškų '!$C$8:$C$158)</f>
        <v>67</v>
      </c>
      <c r="J50" s="64">
        <v>0.0012777777777777776</v>
      </c>
      <c r="K50" s="84">
        <f>LOOKUP(J50,'Taškų '!$J$8:$J$158,'Taškų '!$H$8:$H$158)</f>
        <v>34</v>
      </c>
      <c r="L50" s="89">
        <f t="shared" si="3"/>
        <v>168</v>
      </c>
      <c r="M50" s="49"/>
    </row>
    <row r="51" spans="1:13" ht="12.75" outlineLevel="1">
      <c r="A51" s="63" t="s">
        <v>47</v>
      </c>
      <c r="B51" s="55" t="s">
        <v>51</v>
      </c>
      <c r="C51" s="103">
        <v>36125</v>
      </c>
      <c r="D51" s="56">
        <v>9.4</v>
      </c>
      <c r="E51" s="84">
        <f>LOOKUP(D51,'Taškų '!$I$8:I$158,'Taškų '!$H$8:$H$158)</f>
        <v>63</v>
      </c>
      <c r="F51" s="114">
        <v>404</v>
      </c>
      <c r="G51" s="94">
        <f>LOOKUP(F51,'Taškų '!$E$8:$E$158,'Taškų '!$C$8:$C$158)</f>
        <v>58</v>
      </c>
      <c r="H51" s="117">
        <v>33.9</v>
      </c>
      <c r="I51" s="84">
        <f>LOOKUP(H51,'Taškų '!$D$8:$D$158,'Taškų '!$C$8:$C$158)</f>
        <v>51</v>
      </c>
      <c r="J51" s="64">
        <v>0.0011006944444444443</v>
      </c>
      <c r="K51" s="84">
        <f>LOOKUP(J51,'Taškų '!$J$8:$J$158,'Taškų '!$H$8:$H$158)</f>
        <v>67</v>
      </c>
      <c r="L51" s="89">
        <f t="shared" si="3"/>
        <v>239</v>
      </c>
      <c r="M51" s="49"/>
    </row>
    <row r="52" spans="1:13" ht="12.75" outlineLevel="1">
      <c r="A52" s="63" t="s">
        <v>47</v>
      </c>
      <c r="B52" s="55" t="s">
        <v>52</v>
      </c>
      <c r="C52" s="103">
        <v>36067</v>
      </c>
      <c r="D52" s="56">
        <v>9.3</v>
      </c>
      <c r="E52" s="84">
        <f>LOOKUP(D52,'Taškų '!$I$8:I$158,'Taškų '!$H$8:$H$158)</f>
        <v>66</v>
      </c>
      <c r="F52" s="114">
        <v>344</v>
      </c>
      <c r="G52" s="94">
        <f>LOOKUP(F52,'Taškų '!$E$8:$E$158,'Taškų '!$C$8:$C$158)</f>
        <v>38</v>
      </c>
      <c r="H52" s="117">
        <v>29.18</v>
      </c>
      <c r="I52" s="84">
        <f>LOOKUP(H52,'Taškų '!$D$8:$D$158,'Taškų '!$C$8:$C$158)</f>
        <v>41</v>
      </c>
      <c r="J52" s="64">
        <v>0.0012534722222222222</v>
      </c>
      <c r="K52" s="84">
        <f>LOOKUP(J52,'Taškų '!$J$8:$J$158,'Taškų '!$H$8:$H$158)</f>
        <v>38</v>
      </c>
      <c r="L52" s="89">
        <f t="shared" si="3"/>
        <v>183</v>
      </c>
      <c r="M52" s="49"/>
    </row>
    <row r="53" spans="1:13" ht="13.5" outlineLevel="1" thickBot="1">
      <c r="A53" s="65" t="s">
        <v>47</v>
      </c>
      <c r="B53" s="59" t="s">
        <v>53</v>
      </c>
      <c r="C53" s="104">
        <v>35815</v>
      </c>
      <c r="D53" s="60">
        <v>10.3</v>
      </c>
      <c r="E53" s="87">
        <f>LOOKUP(D53,'Taškų '!$I$8:I$158,'Taškų '!$H$8:$H$158)</f>
        <v>39</v>
      </c>
      <c r="F53" s="115">
        <v>344</v>
      </c>
      <c r="G53" s="86">
        <f>LOOKUP(F53,'Taškų '!$E$8:$E$158,'Taškų '!$C$8:$C$158)</f>
        <v>38</v>
      </c>
      <c r="H53" s="118">
        <v>22.3</v>
      </c>
      <c r="I53" s="95">
        <f>LOOKUP(H53,'Taškų '!$D$8:$D$158,'Taškų '!$C$8:$C$158)</f>
        <v>28</v>
      </c>
      <c r="J53" s="66">
        <v>0.0011782407407407408</v>
      </c>
      <c r="K53" s="85">
        <f>LOOKUP(J53,'Taškų '!$J$8:$J$158,'Taškų '!$H$8:$H$158)</f>
        <v>51</v>
      </c>
      <c r="L53" s="90">
        <f t="shared" si="3"/>
        <v>156</v>
      </c>
      <c r="M53" s="49"/>
    </row>
    <row r="54" spans="1:13" ht="14.25" customHeight="1" outlineLevel="1" thickBot="1">
      <c r="A54" s="78"/>
      <c r="B54" s="78"/>
      <c r="C54" s="78"/>
      <c r="D54" s="97"/>
      <c r="E54" s="97"/>
      <c r="F54" s="97"/>
      <c r="G54" s="97"/>
      <c r="H54" s="126" t="s">
        <v>15</v>
      </c>
      <c r="I54" s="127"/>
      <c r="J54" s="127"/>
      <c r="K54" s="127"/>
      <c r="L54" s="88">
        <f>SUM(L48:L53)-MIN(L48:L53)</f>
        <v>1073</v>
      </c>
      <c r="M54" s="49"/>
    </row>
    <row r="55" spans="1:13" ht="14.25" customHeight="1" outlineLevel="1">
      <c r="A55" s="78"/>
      <c r="B55" s="78"/>
      <c r="C55" s="78"/>
      <c r="D55" s="78"/>
      <c r="E55" s="78"/>
      <c r="F55" s="78"/>
      <c r="G55" s="78"/>
      <c r="H55" s="125"/>
      <c r="I55" s="125"/>
      <c r="J55" s="125"/>
      <c r="K55" s="125"/>
      <c r="L55" s="93"/>
      <c r="M55" s="43"/>
    </row>
    <row r="56" spans="1:13" ht="12" customHeight="1" outlineLevel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43"/>
    </row>
    <row r="57" spans="1:12" s="43" customFormat="1" ht="19.5" customHeight="1">
      <c r="A57" s="48">
        <v>5</v>
      </c>
      <c r="B57" s="132" t="s">
        <v>56</v>
      </c>
      <c r="C57" s="133"/>
      <c r="D57" s="133"/>
      <c r="E57" s="133"/>
      <c r="F57" s="133"/>
      <c r="G57" s="133"/>
      <c r="H57" s="133"/>
      <c r="I57" s="133"/>
      <c r="J57" s="133"/>
      <c r="K57" s="133"/>
      <c r="L57" s="48">
        <f>$L$67</f>
        <v>973</v>
      </c>
    </row>
    <row r="58" spans="1:13" ht="13.5" outlineLevel="1" thickBo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43"/>
    </row>
    <row r="59" spans="1:13" ht="12.75" outlineLevel="1">
      <c r="A59" s="134" t="s">
        <v>13</v>
      </c>
      <c r="B59" s="136" t="s">
        <v>8</v>
      </c>
      <c r="C59" s="138" t="s">
        <v>19</v>
      </c>
      <c r="D59" s="128" t="s">
        <v>4</v>
      </c>
      <c r="E59" s="129"/>
      <c r="F59" s="140" t="s">
        <v>3</v>
      </c>
      <c r="G59" s="141"/>
      <c r="H59" s="128" t="s">
        <v>9</v>
      </c>
      <c r="I59" s="129"/>
      <c r="J59" s="130" t="s">
        <v>5</v>
      </c>
      <c r="K59" s="131"/>
      <c r="L59" s="136" t="s">
        <v>10</v>
      </c>
      <c r="M59" s="49"/>
    </row>
    <row r="60" spans="1:13" ht="13.5" outlineLevel="1" thickBot="1">
      <c r="A60" s="135"/>
      <c r="B60" s="137"/>
      <c r="C60" s="139"/>
      <c r="D60" s="38" t="s">
        <v>12</v>
      </c>
      <c r="E60" s="39" t="s">
        <v>1</v>
      </c>
      <c r="F60" s="40" t="s">
        <v>12</v>
      </c>
      <c r="G60" s="41" t="s">
        <v>1</v>
      </c>
      <c r="H60" s="38" t="s">
        <v>12</v>
      </c>
      <c r="I60" s="39" t="s">
        <v>1</v>
      </c>
      <c r="J60" s="42" t="s">
        <v>12</v>
      </c>
      <c r="K60" s="41" t="s">
        <v>1</v>
      </c>
      <c r="L60" s="137"/>
      <c r="M60" s="49"/>
    </row>
    <row r="61" spans="1:13" ht="12.75" outlineLevel="1">
      <c r="A61" s="50" t="s">
        <v>57</v>
      </c>
      <c r="B61" s="51" t="s">
        <v>58</v>
      </c>
      <c r="C61" s="102">
        <v>36141</v>
      </c>
      <c r="D61" s="52">
        <v>8.9</v>
      </c>
      <c r="E61" s="84">
        <f>LOOKUP(D61,'Taškų '!$I$8:I$158,'Taškų '!$H$8:$H$158)</f>
        <v>78</v>
      </c>
      <c r="F61" s="113">
        <v>402</v>
      </c>
      <c r="G61" s="94">
        <f>LOOKUP(F61,'Taškų '!$E$8:$E$158,'Taškų '!$C$8:$C$158)</f>
        <v>57</v>
      </c>
      <c r="H61" s="116">
        <v>33.77</v>
      </c>
      <c r="I61" s="83">
        <f>LOOKUP(H61,'Taškų '!$D$8:$D$158,'Taškų '!$C$8:$C$158)</f>
        <v>50</v>
      </c>
      <c r="J61" s="62">
        <v>0.001170138888888889</v>
      </c>
      <c r="K61" s="83">
        <f>LOOKUP(J61,'Taškų '!$J$8:$J$158,'Taškų '!$H$8:$H$158)</f>
        <v>53</v>
      </c>
      <c r="L61" s="96">
        <f aca="true" t="shared" si="4" ref="L61:L66">SUM(E61+G61+I61+K61)</f>
        <v>238</v>
      </c>
      <c r="M61" s="49"/>
    </row>
    <row r="62" spans="1:13" ht="12.75" outlineLevel="1">
      <c r="A62" s="63" t="s">
        <v>57</v>
      </c>
      <c r="B62" s="55" t="s">
        <v>59</v>
      </c>
      <c r="C62" s="103">
        <v>36052</v>
      </c>
      <c r="D62" s="56">
        <v>9.2</v>
      </c>
      <c r="E62" s="84">
        <f>LOOKUP(D62,'Taškų '!$I$8:I$158,'Taškų '!$H$8:$H$158)</f>
        <v>69</v>
      </c>
      <c r="F62" s="114">
        <v>370</v>
      </c>
      <c r="G62" s="94">
        <f>LOOKUP(F62,'Taškų '!$E$8:$E$158,'Taškų '!$C$8:$C$158)</f>
        <v>46</v>
      </c>
      <c r="H62" s="117">
        <v>25</v>
      </c>
      <c r="I62" s="84">
        <f>LOOKUP(H62,'Taškų '!$D$8:$D$158,'Taškų '!$C$8:$C$158)</f>
        <v>33</v>
      </c>
      <c r="J62" s="64">
        <v>0.0014039351851851851</v>
      </c>
      <c r="K62" s="84">
        <f>LOOKUP(J62,'Taškų '!$J$8:$J$158,'Taškų '!$H$8:$H$158)</f>
        <v>18</v>
      </c>
      <c r="L62" s="89">
        <f t="shared" si="4"/>
        <v>166</v>
      </c>
      <c r="M62" s="49"/>
    </row>
    <row r="63" spans="1:13" ht="12.75" outlineLevel="1">
      <c r="A63" s="63" t="s">
        <v>57</v>
      </c>
      <c r="B63" s="55" t="s">
        <v>60</v>
      </c>
      <c r="C63" s="103">
        <v>36024</v>
      </c>
      <c r="D63" s="56">
        <v>9.3</v>
      </c>
      <c r="E63" s="84">
        <f>LOOKUP(D63,'Taškų '!$I$8:I$158,'Taškų '!$H$8:$H$158)</f>
        <v>66</v>
      </c>
      <c r="F63" s="114"/>
      <c r="G63" s="94"/>
      <c r="H63" s="117">
        <v>43.95</v>
      </c>
      <c r="I63" s="84">
        <f>LOOKUP(H63,'Taškų '!$D$8:$D$158,'Taškų '!$C$8:$C$158)</f>
        <v>71</v>
      </c>
      <c r="J63" s="64">
        <v>0.0012268518518518518</v>
      </c>
      <c r="K63" s="84">
        <f>LOOKUP(J63,'Taškų '!$J$8:$J$158,'Taškų '!$H$8:$H$158)</f>
        <v>43</v>
      </c>
      <c r="L63" s="89">
        <f t="shared" si="4"/>
        <v>180</v>
      </c>
      <c r="M63" s="49"/>
    </row>
    <row r="64" spans="1:13" ht="12.75" outlineLevel="1">
      <c r="A64" s="63" t="s">
        <v>57</v>
      </c>
      <c r="B64" s="55" t="s">
        <v>61</v>
      </c>
      <c r="C64" s="103">
        <v>35957</v>
      </c>
      <c r="D64" s="56">
        <v>10.1</v>
      </c>
      <c r="E64" s="84">
        <f>LOOKUP(D64,'Taškų '!$I$8:I$158,'Taškų '!$H$8:$H$158)</f>
        <v>43</v>
      </c>
      <c r="F64" s="114">
        <v>340</v>
      </c>
      <c r="G64" s="94">
        <f>LOOKUP(F64,'Taškų '!$E$8:$E$158,'Taškų '!$C$8:$C$158)</f>
        <v>36</v>
      </c>
      <c r="H64" s="117">
        <v>20.5</v>
      </c>
      <c r="I64" s="84">
        <f>LOOKUP(H64,'Taškų '!$D$8:$D$158,'Taškų '!$C$8:$C$158)</f>
        <v>25</v>
      </c>
      <c r="J64" s="64">
        <v>0.0012685185185185184</v>
      </c>
      <c r="K64" s="84">
        <f>LOOKUP(J64,'Taškų '!$J$8:$J$158,'Taškų '!$H$8:$H$158)</f>
        <v>36</v>
      </c>
      <c r="L64" s="89">
        <f t="shared" si="4"/>
        <v>140</v>
      </c>
      <c r="M64" s="49"/>
    </row>
    <row r="65" spans="1:13" ht="12.75" outlineLevel="1">
      <c r="A65" s="63" t="s">
        <v>57</v>
      </c>
      <c r="B65" s="55" t="s">
        <v>62</v>
      </c>
      <c r="C65" s="103">
        <v>35882</v>
      </c>
      <c r="D65" s="56">
        <v>9.5</v>
      </c>
      <c r="E65" s="84">
        <f>LOOKUP(D65,'Taškų '!$I$8:I$158,'Taškų '!$H$8:$H$158)</f>
        <v>60</v>
      </c>
      <c r="F65" s="114">
        <v>393</v>
      </c>
      <c r="G65" s="94">
        <f>LOOKUP(F65,'Taškų '!$E$8:$E$158,'Taškų '!$C$8:$C$158)</f>
        <v>54</v>
      </c>
      <c r="H65" s="117">
        <v>27.09</v>
      </c>
      <c r="I65" s="84">
        <f>LOOKUP(H65,'Taškų '!$D$8:$D$158,'Taškų '!$C$8:$C$158)</f>
        <v>37</v>
      </c>
      <c r="J65" s="64">
        <v>0.001230324074074074</v>
      </c>
      <c r="K65" s="84">
        <f>LOOKUP(J65,'Taškų '!$J$8:$J$158,'Taškų '!$H$8:$H$158)</f>
        <v>42</v>
      </c>
      <c r="L65" s="89">
        <f t="shared" si="4"/>
        <v>193</v>
      </c>
      <c r="M65" s="49"/>
    </row>
    <row r="66" spans="1:13" ht="13.5" outlineLevel="1" thickBot="1">
      <c r="A66" s="65" t="s">
        <v>57</v>
      </c>
      <c r="B66" s="59" t="s">
        <v>63</v>
      </c>
      <c r="C66" s="104">
        <v>35809</v>
      </c>
      <c r="D66" s="60">
        <v>9.5</v>
      </c>
      <c r="E66" s="87">
        <f>LOOKUP(D66,'Taškų '!$I$8:I$158,'Taškų '!$H$8:$H$158)</f>
        <v>60</v>
      </c>
      <c r="F66" s="115">
        <v>337</v>
      </c>
      <c r="G66" s="86">
        <f>LOOKUP(F66,'Taškų '!$E$8:$E$158,'Taškų '!$C$8:$C$158)</f>
        <v>35</v>
      </c>
      <c r="H66" s="118">
        <v>39.32</v>
      </c>
      <c r="I66" s="95">
        <f>LOOKUP(H66,'Taškų '!$D$8:$D$158,'Taškų '!$C$8:$C$158)</f>
        <v>61</v>
      </c>
      <c r="J66" s="66">
        <v>0.0012407407407407408</v>
      </c>
      <c r="K66" s="85">
        <f>LOOKUP(J66,'Taškų '!$J$8:$J$158,'Taškų '!$H$8:$H$158)</f>
        <v>40</v>
      </c>
      <c r="L66" s="90">
        <f t="shared" si="4"/>
        <v>196</v>
      </c>
      <c r="M66" s="49"/>
    </row>
    <row r="67" spans="1:13" ht="13.5" outlineLevel="1" thickBot="1">
      <c r="A67" s="78"/>
      <c r="B67" s="78"/>
      <c r="C67" s="78"/>
      <c r="D67" s="97"/>
      <c r="E67" s="97"/>
      <c r="F67" s="97"/>
      <c r="G67" s="97"/>
      <c r="H67" s="126" t="s">
        <v>15</v>
      </c>
      <c r="I67" s="127"/>
      <c r="J67" s="127"/>
      <c r="K67" s="127"/>
      <c r="L67" s="88">
        <f>SUM(L61:L66)-MIN(L61:L66)</f>
        <v>973</v>
      </c>
      <c r="M67" s="49"/>
    </row>
    <row r="68" spans="1:13" ht="12" customHeight="1" outlineLevel="1">
      <c r="A68" s="78"/>
      <c r="B68" s="78"/>
      <c r="C68" s="78"/>
      <c r="D68" s="78"/>
      <c r="E68" s="78"/>
      <c r="F68" s="78"/>
      <c r="G68" s="78"/>
      <c r="H68" s="125"/>
      <c r="I68" s="125"/>
      <c r="J68" s="125"/>
      <c r="K68" s="125"/>
      <c r="L68" s="93"/>
      <c r="M68" s="43"/>
    </row>
    <row r="69" spans="1:13" ht="12" customHeight="1" outlineLevel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43"/>
    </row>
    <row r="70" spans="1:12" s="43" customFormat="1" ht="19.5" customHeight="1">
      <c r="A70" s="48">
        <v>6</v>
      </c>
      <c r="B70" s="132" t="s">
        <v>66</v>
      </c>
      <c r="C70" s="133"/>
      <c r="D70" s="133"/>
      <c r="E70" s="133"/>
      <c r="F70" s="133"/>
      <c r="G70" s="133"/>
      <c r="H70" s="133"/>
      <c r="I70" s="133"/>
      <c r="J70" s="133"/>
      <c r="K70" s="133"/>
      <c r="L70" s="48">
        <f>$L$80</f>
        <v>985</v>
      </c>
    </row>
    <row r="71" spans="1:13" ht="7.5" customHeight="1" outlineLevel="1" thickBo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43"/>
    </row>
    <row r="72" spans="1:13" ht="12.75" outlineLevel="1">
      <c r="A72" s="134" t="s">
        <v>13</v>
      </c>
      <c r="B72" s="136" t="s">
        <v>8</v>
      </c>
      <c r="C72" s="138" t="s">
        <v>19</v>
      </c>
      <c r="D72" s="128" t="s">
        <v>4</v>
      </c>
      <c r="E72" s="129"/>
      <c r="F72" s="140" t="s">
        <v>3</v>
      </c>
      <c r="G72" s="141"/>
      <c r="H72" s="128" t="s">
        <v>9</v>
      </c>
      <c r="I72" s="129"/>
      <c r="J72" s="130" t="s">
        <v>5</v>
      </c>
      <c r="K72" s="131"/>
      <c r="L72" s="136" t="s">
        <v>10</v>
      </c>
      <c r="M72" s="49"/>
    </row>
    <row r="73" spans="1:13" ht="13.5" outlineLevel="1" thickBot="1">
      <c r="A73" s="135"/>
      <c r="B73" s="137"/>
      <c r="C73" s="139"/>
      <c r="D73" s="38" t="s">
        <v>12</v>
      </c>
      <c r="E73" s="39" t="s">
        <v>1</v>
      </c>
      <c r="F73" s="40" t="s">
        <v>12</v>
      </c>
      <c r="G73" s="41" t="s">
        <v>1</v>
      </c>
      <c r="H73" s="38" t="s">
        <v>12</v>
      </c>
      <c r="I73" s="39" t="s">
        <v>1</v>
      </c>
      <c r="J73" s="42" t="s">
        <v>12</v>
      </c>
      <c r="K73" s="41" t="s">
        <v>1</v>
      </c>
      <c r="L73" s="137"/>
      <c r="M73" s="49"/>
    </row>
    <row r="74" spans="1:13" ht="12.75" outlineLevel="1">
      <c r="A74" s="50" t="s">
        <v>65</v>
      </c>
      <c r="B74" s="51" t="s">
        <v>67</v>
      </c>
      <c r="C74" s="102">
        <v>36684</v>
      </c>
      <c r="D74" s="52">
        <v>9.9</v>
      </c>
      <c r="E74" s="84">
        <f>LOOKUP(D74,'Taškų '!$I$8:I$158,'Taškų '!$H$8:$H$158)</f>
        <v>49</v>
      </c>
      <c r="F74" s="113">
        <v>342</v>
      </c>
      <c r="G74" s="94">
        <f>LOOKUP(F74,'Taškų '!$E$8:$E$158,'Taškų '!$C$8:$C$158)</f>
        <v>37</v>
      </c>
      <c r="H74" s="116">
        <v>44.8</v>
      </c>
      <c r="I74" s="84">
        <f>LOOKUP(H74,'Taškų '!$D$8:$D$158,'Taškų '!$C$8:$C$158)</f>
        <v>72</v>
      </c>
      <c r="J74" s="62">
        <v>0.0013993055555555555</v>
      </c>
      <c r="K74" s="83">
        <f>LOOKUP(J74,'Taškų '!$J$8:$J$158,'Taškų '!$H$8:$H$158)</f>
        <v>18</v>
      </c>
      <c r="L74" s="96">
        <f aca="true" t="shared" si="5" ref="L74:L79">SUM(E74+G74+I74+K74)</f>
        <v>176</v>
      </c>
      <c r="M74" s="49"/>
    </row>
    <row r="75" spans="1:13" ht="12.75" outlineLevel="1">
      <c r="A75" s="63" t="s">
        <v>65</v>
      </c>
      <c r="B75" s="55" t="s">
        <v>68</v>
      </c>
      <c r="C75" s="103">
        <v>36228</v>
      </c>
      <c r="D75" s="56">
        <v>9.6</v>
      </c>
      <c r="E75" s="84">
        <f>LOOKUP(D75,'Taškų '!$I$8:I$158,'Taškų '!$H$8:$H$158)</f>
        <v>57</v>
      </c>
      <c r="F75" s="114">
        <v>358</v>
      </c>
      <c r="G75" s="94">
        <f>LOOKUP(F75,'Taškų '!$E$8:$E$158,'Taškų '!$C$8:$C$158)</f>
        <v>42</v>
      </c>
      <c r="H75" s="117">
        <v>35.19</v>
      </c>
      <c r="I75" s="84">
        <f>LOOKUP(H75,'Taškų '!$D$8:$D$158,'Taškų '!$C$8:$C$158)</f>
        <v>53</v>
      </c>
      <c r="J75" s="64">
        <v>0.0012141203703703704</v>
      </c>
      <c r="K75" s="84">
        <f>LOOKUP(J75,'Taškų '!$J$8:$J$158,'Taškų '!$H$8:$H$158)</f>
        <v>45</v>
      </c>
      <c r="L75" s="89">
        <f t="shared" si="5"/>
        <v>197</v>
      </c>
      <c r="M75" s="49"/>
    </row>
    <row r="76" spans="1:13" ht="12.75" outlineLevel="1">
      <c r="A76" s="63" t="s">
        <v>65</v>
      </c>
      <c r="B76" s="55" t="s">
        <v>69</v>
      </c>
      <c r="C76" s="103">
        <v>35917</v>
      </c>
      <c r="D76" s="56">
        <v>9.7</v>
      </c>
      <c r="E76" s="84">
        <f>LOOKUP(D76,'Taškų '!$I$8:I$158,'Taškų '!$H$8:$H$158)</f>
        <v>54</v>
      </c>
      <c r="F76" s="114">
        <v>389</v>
      </c>
      <c r="G76" s="94">
        <f>LOOKUP(F76,'Taškų '!$E$8:$E$158,'Taškų '!$C$8:$C$158)</f>
        <v>53</v>
      </c>
      <c r="H76" s="117">
        <v>38.2</v>
      </c>
      <c r="I76" s="84">
        <f>LOOKUP(H76,'Taškų '!$D$8:$D$158,'Taškų '!$C$8:$C$158)</f>
        <v>59</v>
      </c>
      <c r="J76" s="64">
        <v>0.0012534722222222222</v>
      </c>
      <c r="K76" s="84">
        <f>LOOKUP(J76,'Taškų '!$J$8:$J$158,'Taškų '!$H$8:$H$158)</f>
        <v>38</v>
      </c>
      <c r="L76" s="89">
        <f t="shared" si="5"/>
        <v>204</v>
      </c>
      <c r="M76" s="49"/>
    </row>
    <row r="77" spans="1:13" ht="12.75" outlineLevel="1">
      <c r="A77" s="63" t="s">
        <v>65</v>
      </c>
      <c r="B77" s="55" t="s">
        <v>70</v>
      </c>
      <c r="C77" s="103">
        <v>35937</v>
      </c>
      <c r="D77" s="56">
        <v>9.3</v>
      </c>
      <c r="E77" s="84">
        <f>LOOKUP(D77,'Taškų '!$I$8:I$158,'Taškų '!$H$8:$H$158)</f>
        <v>66</v>
      </c>
      <c r="F77" s="114">
        <v>392</v>
      </c>
      <c r="G77" s="94">
        <f>LOOKUP(F77,'Taškų '!$E$8:$E$158,'Taškų '!$C$8:$C$158)</f>
        <v>54</v>
      </c>
      <c r="H77" s="117">
        <v>33.93</v>
      </c>
      <c r="I77" s="84">
        <f>LOOKUP(H77,'Taškų '!$D$8:$D$158,'Taškų '!$C$8:$C$158)</f>
        <v>51</v>
      </c>
      <c r="J77" s="64">
        <v>0.0012488425925925926</v>
      </c>
      <c r="K77" s="84">
        <f>LOOKUP(J77,'Taškų '!$J$8:$J$158,'Taškų '!$H$8:$H$158)</f>
        <v>39</v>
      </c>
      <c r="L77" s="89">
        <f t="shared" si="5"/>
        <v>210</v>
      </c>
      <c r="M77" s="49"/>
    </row>
    <row r="78" spans="1:13" ht="12.75" outlineLevel="1">
      <c r="A78" s="63" t="s">
        <v>65</v>
      </c>
      <c r="B78" s="55" t="s">
        <v>71</v>
      </c>
      <c r="C78" s="103">
        <v>36025</v>
      </c>
      <c r="D78" s="56">
        <v>9.7</v>
      </c>
      <c r="E78" s="84">
        <f>LOOKUP(D78,'Taškų '!$I$8:I$158,'Taškų '!$H$8:$H$158)</f>
        <v>54</v>
      </c>
      <c r="F78" s="114">
        <v>332</v>
      </c>
      <c r="G78" s="94">
        <f>LOOKUP(F78,'Taškų '!$E$8:$E$158,'Taškų '!$C$8:$C$158)</f>
        <v>34</v>
      </c>
      <c r="H78" s="117">
        <v>33.28</v>
      </c>
      <c r="I78" s="84">
        <f>LOOKUP(H78,'Taškų '!$D$8:$D$158,'Taškų '!$C$8:$C$158)</f>
        <v>49</v>
      </c>
      <c r="J78" s="64">
        <v>0.0012951388888888889</v>
      </c>
      <c r="K78" s="84">
        <f>LOOKUP(J78,'Taškų '!$J$8:$J$158,'Taškų '!$H$8:$H$158)</f>
        <v>32</v>
      </c>
      <c r="L78" s="89">
        <f t="shared" si="5"/>
        <v>169</v>
      </c>
      <c r="M78" s="49"/>
    </row>
    <row r="79" spans="1:13" ht="13.5" outlineLevel="1" thickBot="1">
      <c r="A79" s="65" t="s">
        <v>65</v>
      </c>
      <c r="B79" s="59" t="s">
        <v>72</v>
      </c>
      <c r="C79" s="104">
        <v>35807</v>
      </c>
      <c r="D79" s="60">
        <v>10.1</v>
      </c>
      <c r="E79" s="87">
        <f>LOOKUP(D79,'Taškų '!$I$8:I$158,'Taškų '!$H$8:$H$158)</f>
        <v>43</v>
      </c>
      <c r="F79" s="115">
        <v>349</v>
      </c>
      <c r="G79" s="86">
        <f>LOOKUP(F79,'Taškų '!$E$8:$E$158,'Taškų '!$C$8:$C$158)</f>
        <v>39</v>
      </c>
      <c r="H79" s="118">
        <v>40.2</v>
      </c>
      <c r="I79" s="95">
        <f>LOOKUP(H79,'Taškų '!$D$8:$D$158,'Taškų '!$C$8:$C$158)</f>
        <v>63</v>
      </c>
      <c r="J79" s="66">
        <v>0.001167824074074074</v>
      </c>
      <c r="K79" s="85">
        <f>LOOKUP(J79,'Taškų '!$J$8:$J$158,'Taškų '!$H$8:$H$158)</f>
        <v>53</v>
      </c>
      <c r="L79" s="90">
        <f t="shared" si="5"/>
        <v>198</v>
      </c>
      <c r="M79" s="49"/>
    </row>
    <row r="80" spans="1:13" ht="13.5" outlineLevel="1" thickBot="1">
      <c r="A80" s="78"/>
      <c r="B80" s="78"/>
      <c r="C80" s="78"/>
      <c r="D80" s="97"/>
      <c r="E80" s="97"/>
      <c r="F80" s="97"/>
      <c r="G80" s="97"/>
      <c r="H80" s="126" t="s">
        <v>15</v>
      </c>
      <c r="I80" s="127"/>
      <c r="J80" s="127"/>
      <c r="K80" s="127"/>
      <c r="L80" s="88">
        <f>SUM(L74:L79)-MIN(L74:L79)</f>
        <v>985</v>
      </c>
      <c r="M80" s="49"/>
    </row>
    <row r="81" spans="1:13" ht="12" customHeight="1" outlineLevel="1">
      <c r="A81" s="78"/>
      <c r="B81" s="78"/>
      <c r="C81" s="78"/>
      <c r="D81" s="78"/>
      <c r="E81" s="78"/>
      <c r="F81" s="78"/>
      <c r="G81" s="78"/>
      <c r="H81" s="125"/>
      <c r="I81" s="125"/>
      <c r="J81" s="125"/>
      <c r="K81" s="125"/>
      <c r="L81" s="93"/>
      <c r="M81" s="43"/>
    </row>
    <row r="82" spans="1:13" ht="12" customHeight="1" outlineLevel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43"/>
    </row>
    <row r="83" spans="1:13" ht="18" customHeight="1" outlineLevel="1">
      <c r="A83" s="91"/>
      <c r="B83" s="91"/>
      <c r="C83" s="91"/>
      <c r="D83" s="91"/>
      <c r="E83" s="91"/>
      <c r="F83" s="91"/>
      <c r="G83" s="91"/>
      <c r="H83" s="125"/>
      <c r="I83" s="125"/>
      <c r="J83" s="125"/>
      <c r="K83" s="125"/>
      <c r="L83" s="93"/>
      <c r="M83" s="49"/>
    </row>
    <row r="84" spans="1:13" ht="12.75" outlineLevel="1">
      <c r="A84" s="49"/>
      <c r="B84" s="49"/>
      <c r="C84" s="49"/>
      <c r="D84" s="49"/>
      <c r="E84" s="49"/>
      <c r="F84" s="49"/>
      <c r="G84" s="49"/>
      <c r="H84" s="49"/>
      <c r="I84" s="49"/>
      <c r="J84" s="67"/>
      <c r="K84" s="49"/>
      <c r="L84" s="49"/>
      <c r="M84" s="49"/>
    </row>
    <row r="85" spans="1:13" ht="11.25" customHeight="1">
      <c r="A85" s="43"/>
      <c r="B85" s="68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ht="12.75" outlineLevel="1">
      <c r="A86" s="43"/>
      <c r="B86" s="145" t="s">
        <v>18</v>
      </c>
      <c r="C86" s="145"/>
      <c r="D86" s="43"/>
      <c r="E86" s="43"/>
      <c r="F86" s="43"/>
      <c r="G86" s="146" t="s">
        <v>23</v>
      </c>
      <c r="H86" s="146"/>
      <c r="I86" s="146"/>
      <c r="J86" s="146"/>
      <c r="K86" s="43"/>
      <c r="L86" s="43"/>
      <c r="M86" s="43"/>
    </row>
    <row r="87" spans="1:13" ht="12.75" outlineLevel="1">
      <c r="A87" s="49"/>
      <c r="B87" s="49"/>
      <c r="C87" s="49"/>
      <c r="D87" s="49"/>
      <c r="E87" s="49"/>
      <c r="F87" s="49"/>
      <c r="G87" s="49"/>
      <c r="H87" s="49"/>
      <c r="I87" s="49"/>
      <c r="J87" s="67"/>
      <c r="K87" s="67"/>
      <c r="L87" s="49"/>
      <c r="M87" s="49"/>
    </row>
    <row r="88" spans="1:13" ht="12.75" outlineLevel="1">
      <c r="A88" s="49"/>
      <c r="B88" s="49"/>
      <c r="C88" s="49"/>
      <c r="D88" s="69"/>
      <c r="E88" s="69"/>
      <c r="F88" s="69"/>
      <c r="G88" s="69"/>
      <c r="H88" s="69"/>
      <c r="I88" s="69"/>
      <c r="J88" s="70"/>
      <c r="K88" s="69"/>
      <c r="L88" s="49"/>
      <c r="M88" s="49"/>
    </row>
    <row r="89" spans="1:13" ht="12.75" outlineLevel="1">
      <c r="A89" s="49"/>
      <c r="B89" s="147" t="s">
        <v>20</v>
      </c>
      <c r="C89" s="147"/>
      <c r="D89" s="122"/>
      <c r="E89" s="123"/>
      <c r="F89" s="123"/>
      <c r="G89" s="148" t="s">
        <v>24</v>
      </c>
      <c r="H89" s="148"/>
      <c r="I89" s="148"/>
      <c r="J89" s="148"/>
      <c r="K89" s="49"/>
      <c r="L89" s="49"/>
      <c r="M89" s="49"/>
    </row>
    <row r="90" spans="1:13" ht="12.75" outlineLevel="1">
      <c r="A90" s="49"/>
      <c r="B90" s="71"/>
      <c r="C90" s="49"/>
      <c r="D90" s="72"/>
      <c r="E90" s="49"/>
      <c r="F90" s="49"/>
      <c r="G90" s="49"/>
      <c r="H90" s="49"/>
      <c r="I90" s="49"/>
      <c r="J90" s="67"/>
      <c r="K90" s="49"/>
      <c r="L90" s="49"/>
      <c r="M90" s="49"/>
    </row>
    <row r="91" spans="1:13" ht="12.75" outlineLevel="1">
      <c r="A91" s="49"/>
      <c r="B91" s="71"/>
      <c r="C91" s="49"/>
      <c r="D91" s="72"/>
      <c r="E91" s="49"/>
      <c r="F91" s="49"/>
      <c r="G91" s="49"/>
      <c r="H91" s="49"/>
      <c r="I91" s="49"/>
      <c r="J91" s="67"/>
      <c r="K91" s="49"/>
      <c r="L91" s="49"/>
      <c r="M91" s="49"/>
    </row>
    <row r="92" spans="1:13" ht="12.75" outlineLevel="1">
      <c r="A92" s="49"/>
      <c r="B92" s="71"/>
      <c r="C92" s="49"/>
      <c r="D92" s="72"/>
      <c r="E92" s="49"/>
      <c r="F92" s="49"/>
      <c r="G92" s="49"/>
      <c r="H92" s="49"/>
      <c r="I92" s="49"/>
      <c r="J92" s="67"/>
      <c r="K92" s="49"/>
      <c r="L92" s="49"/>
      <c r="M92" s="49"/>
    </row>
    <row r="93" spans="1:13" ht="12.75" outlineLevel="1">
      <c r="A93" s="49"/>
      <c r="B93" s="71"/>
      <c r="C93" s="49"/>
      <c r="D93" s="72"/>
      <c r="E93" s="49"/>
      <c r="F93" s="49"/>
      <c r="G93" s="49"/>
      <c r="H93" s="49"/>
      <c r="I93" s="49"/>
      <c r="J93" s="67"/>
      <c r="K93" s="49"/>
      <c r="L93" s="49"/>
      <c r="M93" s="49"/>
    </row>
    <row r="94" spans="1:13" ht="12.75" outlineLevel="1">
      <c r="A94" s="49"/>
      <c r="B94" s="71"/>
      <c r="C94" s="49"/>
      <c r="D94" s="72"/>
      <c r="E94" s="49"/>
      <c r="F94" s="49"/>
      <c r="G94" s="49"/>
      <c r="H94" s="49"/>
      <c r="I94" s="49"/>
      <c r="J94" s="67"/>
      <c r="K94" s="49"/>
      <c r="L94" s="49"/>
      <c r="M94" s="49"/>
    </row>
    <row r="95" spans="1:13" ht="12.75" outlineLevel="1">
      <c r="A95" s="43"/>
      <c r="B95" s="43"/>
      <c r="C95" s="43"/>
      <c r="D95" s="49"/>
      <c r="E95" s="49"/>
      <c r="F95" s="49"/>
      <c r="G95" s="49"/>
      <c r="H95" s="49"/>
      <c r="I95" s="49"/>
      <c r="J95" s="67"/>
      <c r="K95" s="67"/>
      <c r="L95" s="49"/>
      <c r="M95" s="49"/>
    </row>
    <row r="96" spans="1:13" ht="12.75" outlineLevel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ht="15" customHeight="1" outlineLevel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9.5" customHeight="1" hidden="1">
      <c r="A98" s="43"/>
      <c r="B98" s="68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ht="12.75" outlineLevel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2.75" outlineLevel="1">
      <c r="A100" s="49"/>
      <c r="B100" s="49"/>
      <c r="C100" s="49"/>
      <c r="D100" s="49"/>
      <c r="E100" s="49"/>
      <c r="F100" s="49"/>
      <c r="G100" s="49"/>
      <c r="H100" s="49"/>
      <c r="I100" s="49"/>
      <c r="J100" s="67"/>
      <c r="K100" s="67"/>
      <c r="L100" s="49"/>
      <c r="M100" s="49"/>
    </row>
    <row r="101" spans="1:13" ht="12.75" outlineLevel="1">
      <c r="A101" s="49"/>
      <c r="B101" s="49"/>
      <c r="C101" s="49"/>
      <c r="D101" s="69"/>
      <c r="E101" s="69"/>
      <c r="F101" s="69"/>
      <c r="G101" s="69"/>
      <c r="H101" s="69"/>
      <c r="I101" s="69"/>
      <c r="J101" s="70"/>
      <c r="K101" s="69"/>
      <c r="L101" s="49"/>
      <c r="M101" s="49"/>
    </row>
    <row r="102" spans="1:13" ht="12.75" outlineLevel="1">
      <c r="A102" s="49"/>
      <c r="B102" s="71"/>
      <c r="C102" s="49"/>
      <c r="D102" s="72"/>
      <c r="E102" s="49"/>
      <c r="F102" s="49"/>
      <c r="G102" s="49"/>
      <c r="H102" s="49"/>
      <c r="I102" s="49"/>
      <c r="J102" s="67"/>
      <c r="K102" s="49"/>
      <c r="L102" s="49"/>
      <c r="M102" s="49"/>
    </row>
    <row r="103" spans="1:13" ht="12.75" outlineLevel="1">
      <c r="A103" s="49"/>
      <c r="B103" s="71"/>
      <c r="C103" s="49"/>
      <c r="D103" s="72"/>
      <c r="E103" s="49"/>
      <c r="F103" s="49"/>
      <c r="G103" s="49"/>
      <c r="H103" s="49"/>
      <c r="I103" s="49"/>
      <c r="J103" s="67"/>
      <c r="K103" s="49"/>
      <c r="L103" s="49"/>
      <c r="M103" s="49"/>
    </row>
    <row r="104" spans="1:13" ht="12.75" outlineLevel="1">
      <c r="A104" s="49"/>
      <c r="B104" s="71"/>
      <c r="C104" s="49"/>
      <c r="D104" s="72"/>
      <c r="E104" s="49"/>
      <c r="F104" s="49"/>
      <c r="G104" s="49"/>
      <c r="H104" s="49"/>
      <c r="I104" s="49"/>
      <c r="J104" s="67"/>
      <c r="K104" s="49"/>
      <c r="L104" s="49"/>
      <c r="M104" s="49"/>
    </row>
    <row r="105" spans="1:13" ht="12.75" outlineLevel="1">
      <c r="A105" s="49"/>
      <c r="B105" s="71"/>
      <c r="C105" s="49"/>
      <c r="D105" s="72"/>
      <c r="E105" s="49"/>
      <c r="F105" s="49"/>
      <c r="G105" s="49"/>
      <c r="H105" s="49"/>
      <c r="I105" s="49"/>
      <c r="J105" s="67"/>
      <c r="K105" s="49"/>
      <c r="L105" s="49"/>
      <c r="M105" s="49"/>
    </row>
    <row r="106" spans="1:13" ht="12.75" outlineLevel="1">
      <c r="A106" s="49"/>
      <c r="B106" s="71"/>
      <c r="C106" s="49"/>
      <c r="D106" s="72"/>
      <c r="E106" s="49"/>
      <c r="F106" s="49"/>
      <c r="G106" s="49"/>
      <c r="H106" s="49"/>
      <c r="I106" s="49"/>
      <c r="J106" s="67"/>
      <c r="K106" s="49"/>
      <c r="L106" s="49"/>
      <c r="M106" s="49"/>
    </row>
    <row r="107" spans="1:13" ht="12.75" outlineLevel="1">
      <c r="A107" s="49"/>
      <c r="B107" s="71"/>
      <c r="C107" s="49"/>
      <c r="D107" s="72"/>
      <c r="E107" s="49"/>
      <c r="F107" s="49"/>
      <c r="G107" s="49"/>
      <c r="H107" s="49"/>
      <c r="I107" s="49"/>
      <c r="J107" s="67"/>
      <c r="K107" s="49"/>
      <c r="L107" s="49"/>
      <c r="M107" s="49"/>
    </row>
    <row r="108" spans="1:13" ht="12.75" outlineLevel="1">
      <c r="A108" s="43"/>
      <c r="B108" s="43"/>
      <c r="C108" s="43"/>
      <c r="D108" s="49"/>
      <c r="E108" s="49"/>
      <c r="F108" s="49"/>
      <c r="G108" s="49"/>
      <c r="H108" s="49"/>
      <c r="I108" s="49"/>
      <c r="J108" s="67"/>
      <c r="K108" s="67"/>
      <c r="L108" s="49"/>
      <c r="M108" s="49"/>
    </row>
    <row r="109" spans="1:13" ht="12.75" outlineLevel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ht="12.75" outlineLevel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ht="19.5" customHeight="1" hidden="1">
      <c r="A111" s="43"/>
      <c r="B111" s="68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ht="12.75" outlineLevel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2.75" outlineLevel="1">
      <c r="A113" s="49"/>
      <c r="B113" s="49"/>
      <c r="C113" s="49"/>
      <c r="D113" s="49"/>
      <c r="E113" s="49"/>
      <c r="F113" s="49"/>
      <c r="G113" s="49"/>
      <c r="H113" s="49"/>
      <c r="I113" s="49"/>
      <c r="J113" s="67"/>
      <c r="K113" s="67"/>
      <c r="L113" s="49"/>
      <c r="M113" s="49"/>
    </row>
    <row r="114" spans="1:13" ht="12.75" outlineLevel="1">
      <c r="A114" s="49"/>
      <c r="B114" s="49"/>
      <c r="C114" s="49"/>
      <c r="D114" s="69"/>
      <c r="E114" s="69"/>
      <c r="F114" s="69"/>
      <c r="G114" s="69"/>
      <c r="H114" s="69"/>
      <c r="I114" s="69"/>
      <c r="J114" s="70"/>
      <c r="K114" s="69"/>
      <c r="L114" s="49"/>
      <c r="M114" s="49"/>
    </row>
    <row r="115" spans="1:13" ht="12.75" outlineLevel="1">
      <c r="A115" s="49"/>
      <c r="B115" s="73"/>
      <c r="C115" s="74"/>
      <c r="D115" s="72"/>
      <c r="E115" s="49"/>
      <c r="F115" s="49"/>
      <c r="G115" s="49"/>
      <c r="H115" s="49"/>
      <c r="I115" s="49"/>
      <c r="J115" s="67"/>
      <c r="K115" s="49"/>
      <c r="L115" s="49"/>
      <c r="M115" s="49"/>
    </row>
    <row r="116" spans="1:13" ht="12.75" outlineLevel="1">
      <c r="A116" s="49"/>
      <c r="B116" s="73"/>
      <c r="C116" s="74"/>
      <c r="D116" s="72"/>
      <c r="E116" s="49"/>
      <c r="F116" s="49"/>
      <c r="G116" s="49"/>
      <c r="H116" s="49"/>
      <c r="I116" s="49"/>
      <c r="J116" s="67"/>
      <c r="K116" s="49"/>
      <c r="L116" s="49"/>
      <c r="M116" s="49"/>
    </row>
    <row r="117" spans="1:13" ht="12.75" outlineLevel="1">
      <c r="A117" s="49"/>
      <c r="B117" s="73"/>
      <c r="C117" s="74"/>
      <c r="D117" s="72"/>
      <c r="E117" s="49"/>
      <c r="F117" s="49"/>
      <c r="G117" s="49"/>
      <c r="H117" s="49"/>
      <c r="I117" s="49"/>
      <c r="J117" s="67"/>
      <c r="K117" s="49"/>
      <c r="L117" s="49"/>
      <c r="M117" s="49"/>
    </row>
    <row r="118" spans="1:13" ht="12.75" outlineLevel="1">
      <c r="A118" s="49"/>
      <c r="B118" s="73"/>
      <c r="C118" s="74"/>
      <c r="D118" s="72"/>
      <c r="E118" s="49"/>
      <c r="F118" s="49"/>
      <c r="G118" s="49"/>
      <c r="H118" s="49"/>
      <c r="I118" s="49"/>
      <c r="J118" s="67"/>
      <c r="K118" s="49"/>
      <c r="L118" s="49"/>
      <c r="M118" s="49"/>
    </row>
    <row r="119" spans="1:13" ht="12.75" outlineLevel="1">
      <c r="A119" s="49"/>
      <c r="B119" s="71"/>
      <c r="C119" s="49"/>
      <c r="D119" s="72"/>
      <c r="E119" s="49"/>
      <c r="F119" s="49"/>
      <c r="G119" s="49"/>
      <c r="H119" s="49"/>
      <c r="I119" s="49"/>
      <c r="J119" s="67"/>
      <c r="K119" s="49"/>
      <c r="L119" s="49"/>
      <c r="M119" s="49"/>
    </row>
    <row r="120" spans="1:13" ht="12.75" outlineLevel="1">
      <c r="A120" s="49"/>
      <c r="B120" s="71"/>
      <c r="C120" s="49"/>
      <c r="D120" s="72"/>
      <c r="E120" s="49"/>
      <c r="F120" s="49"/>
      <c r="G120" s="49"/>
      <c r="H120" s="49"/>
      <c r="I120" s="49"/>
      <c r="J120" s="67"/>
      <c r="K120" s="49"/>
      <c r="L120" s="49"/>
      <c r="M120" s="49"/>
    </row>
    <row r="121" spans="1:13" ht="12.75" outlineLevel="1">
      <c r="A121" s="43"/>
      <c r="B121" s="43"/>
      <c r="C121" s="43"/>
      <c r="D121" s="49"/>
      <c r="E121" s="49"/>
      <c r="F121" s="49"/>
      <c r="G121" s="49"/>
      <c r="H121" s="49"/>
      <c r="I121" s="49"/>
      <c r="J121" s="67"/>
      <c r="K121" s="67"/>
      <c r="L121" s="49"/>
      <c r="M121" s="49"/>
    </row>
    <row r="122" spans="1:13" ht="12.75" outlineLevel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ht="12.75" outlineLevel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12.75" hidden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2.75" hidden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ht="12.75" hidden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ht="12.75" hidden="1">
      <c r="M127" s="43"/>
    </row>
    <row r="128" ht="12.75" hidden="1">
      <c r="M128" s="43"/>
    </row>
    <row r="129" ht="12.75" hidden="1">
      <c r="M129" s="43"/>
    </row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</sheetData>
  <sheetProtection/>
  <mergeCells count="73">
    <mergeCell ref="B5:K5"/>
    <mergeCell ref="B86:C86"/>
    <mergeCell ref="G86:J86"/>
    <mergeCell ref="B89:C89"/>
    <mergeCell ref="G89:J89"/>
    <mergeCell ref="H7:I7"/>
    <mergeCell ref="F20:G20"/>
    <mergeCell ref="B31:K31"/>
    <mergeCell ref="D33:E33"/>
    <mergeCell ref="B44:K44"/>
    <mergeCell ref="C7:C8"/>
    <mergeCell ref="L20:L21"/>
    <mergeCell ref="B1:K1"/>
    <mergeCell ref="I3:K3"/>
    <mergeCell ref="B18:K18"/>
    <mergeCell ref="H15:K15"/>
    <mergeCell ref="B3:F3"/>
    <mergeCell ref="D7:E7"/>
    <mergeCell ref="F7:G7"/>
    <mergeCell ref="B7:B8"/>
    <mergeCell ref="L33:L34"/>
    <mergeCell ref="H29:K29"/>
    <mergeCell ref="A20:A21"/>
    <mergeCell ref="L7:L8"/>
    <mergeCell ref="A7:A8"/>
    <mergeCell ref="H28:K28"/>
    <mergeCell ref="J7:K7"/>
    <mergeCell ref="B20:B21"/>
    <mergeCell ref="C20:C21"/>
    <mergeCell ref="D20:E20"/>
    <mergeCell ref="C46:C47"/>
    <mergeCell ref="C33:C34"/>
    <mergeCell ref="J20:K20"/>
    <mergeCell ref="F33:G33"/>
    <mergeCell ref="H33:I33"/>
    <mergeCell ref="J33:K33"/>
    <mergeCell ref="H20:I20"/>
    <mergeCell ref="L72:L73"/>
    <mergeCell ref="L46:L47"/>
    <mergeCell ref="B46:B47"/>
    <mergeCell ref="H55:K55"/>
    <mergeCell ref="L59:L60"/>
    <mergeCell ref="D59:E59"/>
    <mergeCell ref="F46:G46"/>
    <mergeCell ref="D46:E46"/>
    <mergeCell ref="F59:G59"/>
    <mergeCell ref="B72:B73"/>
    <mergeCell ref="A72:A73"/>
    <mergeCell ref="F72:G72"/>
    <mergeCell ref="H72:I72"/>
    <mergeCell ref="C72:C73"/>
    <mergeCell ref="D72:E72"/>
    <mergeCell ref="J72:K72"/>
    <mergeCell ref="B70:K70"/>
    <mergeCell ref="H41:K41"/>
    <mergeCell ref="H42:K42"/>
    <mergeCell ref="H54:K54"/>
    <mergeCell ref="A33:A34"/>
    <mergeCell ref="A46:A47"/>
    <mergeCell ref="A59:A60"/>
    <mergeCell ref="B59:B60"/>
    <mergeCell ref="B33:B34"/>
    <mergeCell ref="C59:C60"/>
    <mergeCell ref="H83:K83"/>
    <mergeCell ref="H67:K67"/>
    <mergeCell ref="H68:K68"/>
    <mergeCell ref="H80:K80"/>
    <mergeCell ref="H81:K81"/>
    <mergeCell ref="H46:I46"/>
    <mergeCell ref="J46:K46"/>
    <mergeCell ref="H59:I59"/>
    <mergeCell ref="J59:K59"/>
    <mergeCell ref="B57:K57"/>
  </mergeCells>
  <dataValidations count="12">
    <dataValidation allowBlank="1" showInputMessage="1" showErrorMessage="1" prompt="Sutrumpintas komandos pavadinimas" sqref="A74 A9 A22 A35 A48 A61"/>
    <dataValidation allowBlank="1" showInputMessage="1" showErrorMessage="1" prompt="Pilnas komandos pavadinimas" sqref="B70:K70 B5:K5 B18:K18 B31:K31 B44:K44 B57:K57"/>
    <dataValidation type="date" allowBlank="1" showInputMessage="1" showErrorMessage="1" errorTitle="Klaida !" error="Blogai surinkti  gimimo metai.&#10;PVZ. 88.12.15" sqref="C74:C79 C9:C14 C22:C27 C35:C40 C48:C53 C61:C66">
      <formula1>32143</formula1>
      <formula2>36834</formula2>
    </dataValidation>
    <dataValidation type="decimal" allowBlank="1" showInputMessage="1" showErrorMessage="1" errorTitle="Klaida!" error="Blogai surinktas laikas" sqref="D74:D79 D9:D14 D22:D27 D35:D40 D48:D53 D61:D66">
      <formula1>7</formula1>
      <formula2>13.2</formula2>
    </dataValidation>
    <dataValidation type="time" allowBlank="1" showInputMessage="1" showErrorMessage="1" errorTitle="Klaida!" error="Blogai surinktas laikas." sqref="J74:J79 J22:J27 J10:J14 J35:J40 J48:J53 J61:J66">
      <formula1>0.0006828703703703704</formula1>
      <formula2>0.0024305555555555556</formula2>
    </dataValidation>
    <dataValidation type="whole" allowBlank="1" showInputMessage="1" showErrorMessage="1" errorTitle="Klaida !" error="Blogai surinktas rezultaas." sqref="F74:F79 F9:F14 F22:F27 F35:F40 F48:F53 F61:F66">
      <formula1>220</formula1>
      <formula2>600</formula2>
    </dataValidation>
    <dataValidation type="decimal" allowBlank="1" showInputMessage="1" showErrorMessage="1" errorTitle="Klaida!" error="Neteisingai surinktas rezultatas." sqref="H74:H79 H9:H14 H22:H27 H35:H40 H61:H66 H48:H53">
      <formula1>8</formula1>
      <formula2>70</formula2>
    </dataValidation>
    <dataValidation allowBlank="1" showInputMessage="1" showErrorMessage="1" prompt="Varžybų pavadinimas" sqref="B1:K1"/>
    <dataValidation allowBlank="1" showInputMessage="1" showErrorMessage="1" prompt="Varžybų data" sqref="I3:K3"/>
    <dataValidation allowBlank="1" showInputMessage="1" showErrorMessage="1" promptTitle="Komandos taškai" prompt="5 geriausi rezultatai po 4 rungčių" sqref="L5"/>
    <dataValidation allowBlank="1" showInputMessage="1" showErrorMessage="1" promptTitle="Dėmesio!" prompt="Laikas renkamas taip:&#10;1:45,5 (min, dvitaškis, sekundės, kablelis, sekundės dešimtosios dalys)" sqref="J9"/>
    <dataValidation allowBlank="1" showInputMessage="1" showErrorMessage="1" errorTitle="Celė užrakinta." sqref="A1:A4"/>
  </dataValidations>
  <printOptions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M56"/>
  <sheetViews>
    <sheetView showGridLines="0" zoomScale="106" zoomScaleNormal="106" zoomScalePageLayoutView="0" workbookViewId="0" topLeftCell="A1">
      <selection activeCell="B3" sqref="B3:F3"/>
    </sheetView>
  </sheetViews>
  <sheetFormatPr defaultColWidth="0" defaultRowHeight="12.75" zeroHeight="1"/>
  <cols>
    <col min="1" max="1" width="7.7109375" style="29" customWidth="1"/>
    <col min="2" max="2" width="19.421875" style="10" customWidth="1"/>
    <col min="3" max="3" width="7.00390625" style="10" customWidth="1"/>
    <col min="4" max="4" width="6.140625" style="10" customWidth="1"/>
    <col min="5" max="5" width="6.28125" style="10" customWidth="1"/>
    <col min="6" max="7" width="5.7109375" style="10" customWidth="1"/>
    <col min="8" max="8" width="5.8515625" style="10" customWidth="1"/>
    <col min="9" max="9" width="6.28125" style="10" customWidth="1"/>
    <col min="10" max="10" width="7.00390625" style="10" customWidth="1"/>
    <col min="11" max="11" width="6.57421875" style="10" customWidth="1"/>
    <col min="12" max="12" width="7.00390625" style="10" customWidth="1"/>
    <col min="13" max="13" width="5.28125" style="10" customWidth="1"/>
    <col min="14" max="14" width="0.85546875" style="10" customWidth="1"/>
    <col min="15" max="16384" width="0" style="10" hidden="1" customWidth="1"/>
  </cols>
  <sheetData>
    <row r="1" spans="1:13" ht="36" customHeight="1">
      <c r="A1" s="18"/>
      <c r="B1" s="161" t="str">
        <f>Protokolas!$B$1</f>
        <v>Lietuvos bendrojo ugdymo mokyklų mokinių lengvosios atletikos keturkovės tarpzoninės varžybos</v>
      </c>
      <c r="C1" s="161"/>
      <c r="D1" s="161"/>
      <c r="E1" s="161"/>
      <c r="F1" s="161"/>
      <c r="G1" s="161"/>
      <c r="H1" s="161"/>
      <c r="I1" s="161"/>
      <c r="J1" s="161"/>
      <c r="K1" s="161"/>
      <c r="L1" s="3"/>
      <c r="M1" s="33"/>
    </row>
    <row r="2" spans="1:13" ht="11.25" customHeight="1">
      <c r="A2" s="3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8"/>
    </row>
    <row r="3" spans="1:13" ht="16.5" customHeight="1">
      <c r="A3" s="12"/>
      <c r="B3" s="167" t="str">
        <f>Protokolas!$B$3</f>
        <v>Kuršėnai, 2012-05-11</v>
      </c>
      <c r="C3" s="167"/>
      <c r="D3" s="167"/>
      <c r="E3" s="167"/>
      <c r="F3" s="167"/>
      <c r="G3" s="16"/>
      <c r="H3" s="16"/>
      <c r="I3" s="158" t="str">
        <f>Protokolas!$I$3</f>
        <v>Merginos</v>
      </c>
      <c r="J3" s="158"/>
      <c r="K3" s="158"/>
      <c r="L3" s="158"/>
      <c r="M3" s="33"/>
    </row>
    <row r="4" spans="1:13" ht="8.2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3"/>
    </row>
    <row r="5" spans="1:13" ht="22.5" customHeight="1">
      <c r="A5" s="13"/>
      <c r="B5" s="162" t="s">
        <v>14</v>
      </c>
      <c r="C5" s="162"/>
      <c r="D5" s="162"/>
      <c r="E5" s="162"/>
      <c r="F5" s="162"/>
      <c r="G5" s="162"/>
      <c r="H5" s="162"/>
      <c r="I5" s="162"/>
      <c r="J5" s="162"/>
      <c r="K5" s="162"/>
      <c r="L5" s="13"/>
      <c r="M5" s="13"/>
    </row>
    <row r="6" spans="1:13" ht="9.75" customHeight="1" thickBot="1">
      <c r="A6" s="13"/>
      <c r="B6" s="13"/>
      <c r="C6" s="13"/>
      <c r="D6" s="30"/>
      <c r="E6" s="30"/>
      <c r="F6" s="30"/>
      <c r="G6" s="30"/>
      <c r="H6" s="30"/>
      <c r="I6" s="30"/>
      <c r="J6" s="31"/>
      <c r="K6" s="30"/>
      <c r="L6" s="13"/>
      <c r="M6" s="13"/>
    </row>
    <row r="7" spans="1:13" ht="14.25" customHeight="1">
      <c r="A7" s="150" t="s">
        <v>13</v>
      </c>
      <c r="B7" s="152" t="s">
        <v>8</v>
      </c>
      <c r="C7" s="154" t="s">
        <v>19</v>
      </c>
      <c r="D7" s="156" t="s">
        <v>4</v>
      </c>
      <c r="E7" s="157"/>
      <c r="F7" s="163" t="s">
        <v>3</v>
      </c>
      <c r="G7" s="164"/>
      <c r="H7" s="156" t="s">
        <v>9</v>
      </c>
      <c r="I7" s="157"/>
      <c r="J7" s="165" t="s">
        <v>5</v>
      </c>
      <c r="K7" s="166"/>
      <c r="L7" s="152" t="s">
        <v>10</v>
      </c>
      <c r="M7" s="159" t="s">
        <v>11</v>
      </c>
    </row>
    <row r="8" spans="1:13" ht="15" customHeight="1" thickBot="1">
      <c r="A8" s="151"/>
      <c r="B8" s="153"/>
      <c r="C8" s="155"/>
      <c r="D8" s="7" t="s">
        <v>12</v>
      </c>
      <c r="E8" s="8" t="s">
        <v>1</v>
      </c>
      <c r="F8" s="6" t="s">
        <v>12</v>
      </c>
      <c r="G8" s="5" t="s">
        <v>1</v>
      </c>
      <c r="H8" s="7" t="s">
        <v>12</v>
      </c>
      <c r="I8" s="8" t="s">
        <v>1</v>
      </c>
      <c r="J8" s="9" t="s">
        <v>12</v>
      </c>
      <c r="K8" s="5" t="s">
        <v>1</v>
      </c>
      <c r="L8" s="153"/>
      <c r="M8" s="160"/>
    </row>
    <row r="9" spans="1:13" ht="12.75">
      <c r="A9" s="25" t="str">
        <f>Protokolas!A37</f>
        <v>Šilalės r.</v>
      </c>
      <c r="B9" s="36" t="str">
        <f>Protokolas!B37</f>
        <v>Gedvilaitė Deimantė</v>
      </c>
      <c r="C9" s="124">
        <f>Protokolas!C37</f>
        <v>36086</v>
      </c>
      <c r="D9" s="26">
        <f>Protokolas!D37</f>
        <v>8.4</v>
      </c>
      <c r="E9" s="25">
        <f>Protokolas!E37</f>
        <v>96</v>
      </c>
      <c r="F9" s="25">
        <f>Protokolas!F37</f>
        <v>428</v>
      </c>
      <c r="G9" s="25">
        <f>Protokolas!G37</f>
        <v>66</v>
      </c>
      <c r="H9" s="25">
        <f>Protokolas!H37</f>
        <v>46.8</v>
      </c>
      <c r="I9" s="25">
        <f>Protokolas!I37</f>
        <v>76</v>
      </c>
      <c r="J9" s="27">
        <f>Protokolas!J37</f>
        <v>0.0010578703703703705</v>
      </c>
      <c r="K9" s="25">
        <f>Protokolas!K37</f>
        <v>76</v>
      </c>
      <c r="L9" s="25">
        <f>Protokolas!L37</f>
        <v>314</v>
      </c>
      <c r="M9" s="25">
        <v>1</v>
      </c>
    </row>
    <row r="10" spans="1:13" ht="12.75">
      <c r="A10" s="21" t="str">
        <f>Protokolas!A9</f>
        <v>Klaipėda</v>
      </c>
      <c r="B10" s="35" t="str">
        <f>Protokolas!B9</f>
        <v>Gedminaitė Lijana</v>
      </c>
      <c r="C10" s="121">
        <f>Protokolas!C9</f>
        <v>36154</v>
      </c>
      <c r="D10" s="22">
        <f>Protokolas!D9</f>
        <v>8.7</v>
      </c>
      <c r="E10" s="21">
        <f>Protokolas!E9</f>
        <v>85</v>
      </c>
      <c r="F10" s="21">
        <f>Protokolas!F9</f>
        <v>454</v>
      </c>
      <c r="G10" s="21">
        <f>Protokolas!G9</f>
        <v>74</v>
      </c>
      <c r="H10" s="21">
        <f>Protokolas!H9</f>
        <v>45.3</v>
      </c>
      <c r="I10" s="21">
        <f>Protokolas!I9</f>
        <v>73</v>
      </c>
      <c r="J10" s="23">
        <f>Protokolas!J9</f>
        <v>0.001150462962962963</v>
      </c>
      <c r="K10" s="21">
        <f>Protokolas!K9</f>
        <v>57</v>
      </c>
      <c r="L10" s="21">
        <f>Protokolas!L9</f>
        <v>289</v>
      </c>
      <c r="M10" s="21">
        <v>2</v>
      </c>
    </row>
    <row r="11" spans="1:13" ht="12.75">
      <c r="A11" s="21" t="str">
        <f>Protokolas!A14</f>
        <v>Klaipėda</v>
      </c>
      <c r="B11" s="35" t="str">
        <f>Protokolas!B14</f>
        <v>Stočkutė Gabija</v>
      </c>
      <c r="C11" s="120">
        <f>Protokolas!C14</f>
        <v>35948</v>
      </c>
      <c r="D11" s="22">
        <f>Protokolas!D14</f>
        <v>8.1</v>
      </c>
      <c r="E11" s="21">
        <f>Protokolas!E14</f>
        <v>107</v>
      </c>
      <c r="F11" s="21">
        <f>Protokolas!F14</f>
        <v>472</v>
      </c>
      <c r="G11" s="21">
        <f>Protokolas!G14</f>
        <v>80</v>
      </c>
      <c r="H11" s="21">
        <f>Protokolas!H14</f>
        <v>13.02</v>
      </c>
      <c r="I11" s="21">
        <f>Protokolas!I14</f>
        <v>10</v>
      </c>
      <c r="J11" s="23">
        <f>Protokolas!J14</f>
        <v>0.0011226851851851851</v>
      </c>
      <c r="K11" s="21">
        <f>Protokolas!K14</f>
        <v>62</v>
      </c>
      <c r="L11" s="21">
        <f>Protokolas!L14</f>
        <v>259</v>
      </c>
      <c r="M11" s="21">
        <v>3</v>
      </c>
    </row>
    <row r="12" spans="1:13" ht="12.75">
      <c r="A12" s="21" t="str">
        <f>Protokolas!A38</f>
        <v>Šilalės r.</v>
      </c>
      <c r="B12" s="35" t="str">
        <f>Protokolas!B38</f>
        <v>Sakalauskytė Ieva</v>
      </c>
      <c r="C12" s="121">
        <f>Protokolas!C38</f>
        <v>36086</v>
      </c>
      <c r="D12" s="22">
        <f>Protokolas!D38</f>
        <v>9.1</v>
      </c>
      <c r="E12" s="21">
        <f>Protokolas!E38</f>
        <v>72</v>
      </c>
      <c r="F12" s="21">
        <f>Protokolas!F38</f>
        <v>371</v>
      </c>
      <c r="G12" s="21">
        <f>Protokolas!G38</f>
        <v>47</v>
      </c>
      <c r="H12" s="21">
        <f>Protokolas!H38</f>
        <v>43.75</v>
      </c>
      <c r="I12" s="21">
        <f>Protokolas!I38</f>
        <v>70</v>
      </c>
      <c r="J12" s="23">
        <f>Protokolas!J38</f>
        <v>0.0010972222222222223</v>
      </c>
      <c r="K12" s="21">
        <f>Protokolas!K38</f>
        <v>68</v>
      </c>
      <c r="L12" s="21">
        <f>Protokolas!L38</f>
        <v>257</v>
      </c>
      <c r="M12" s="21">
        <v>4</v>
      </c>
    </row>
    <row r="13" spans="1:13" ht="12.75">
      <c r="A13" s="21" t="str">
        <f>Protokolas!A48</f>
        <v>Šilutė</v>
      </c>
      <c r="B13" s="35" t="str">
        <f>Protokolas!B48</f>
        <v>Gedvilaitė Paulina</v>
      </c>
      <c r="C13" s="120">
        <f>Protokolas!C48</f>
        <v>35822</v>
      </c>
      <c r="D13" s="22">
        <f>Protokolas!D48</f>
        <v>8.6</v>
      </c>
      <c r="E13" s="21">
        <f>Protokolas!E48</f>
        <v>88</v>
      </c>
      <c r="F13" s="21">
        <f>Protokolas!F48</f>
        <v>431</v>
      </c>
      <c r="G13" s="21">
        <f>Protokolas!G48</f>
        <v>67</v>
      </c>
      <c r="H13" s="21">
        <f>Protokolas!H48</f>
        <v>28.2</v>
      </c>
      <c r="I13" s="21">
        <f>Protokolas!I48</f>
        <v>40</v>
      </c>
      <c r="J13" s="23">
        <f>Protokolas!J48</f>
        <v>0.0011284722222222223</v>
      </c>
      <c r="K13" s="21">
        <f>Protokolas!K48</f>
        <v>61</v>
      </c>
      <c r="L13" s="21">
        <f>Protokolas!L48</f>
        <v>256</v>
      </c>
      <c r="M13" s="21">
        <v>5</v>
      </c>
    </row>
    <row r="14" spans="1:13" ht="12.75">
      <c r="A14" s="21" t="str">
        <f>Protokolas!A12</f>
        <v>Klaipėda</v>
      </c>
      <c r="B14" s="35" t="str">
        <f>Protokolas!B12</f>
        <v>Antanaviūtė Rasa</v>
      </c>
      <c r="C14" s="121">
        <f>Protokolas!C12</f>
        <v>35882</v>
      </c>
      <c r="D14" s="22">
        <f>Protokolas!D12</f>
        <v>8.4</v>
      </c>
      <c r="E14" s="21">
        <f>Protokolas!E12</f>
        <v>96</v>
      </c>
      <c r="F14" s="21">
        <f>Protokolas!F12</f>
        <v>408</v>
      </c>
      <c r="G14" s="21">
        <f>Protokolas!G12</f>
        <v>59</v>
      </c>
      <c r="H14" s="21">
        <f>Protokolas!H12</f>
        <v>55.38</v>
      </c>
      <c r="I14" s="21">
        <f>Protokolas!I12</f>
        <v>94</v>
      </c>
      <c r="J14" s="23">
        <f>Protokolas!J12</f>
        <v>0</v>
      </c>
      <c r="K14" s="21">
        <f>Protokolas!K12</f>
        <v>0</v>
      </c>
      <c r="L14" s="21">
        <f>Protokolas!L12</f>
        <v>249</v>
      </c>
      <c r="M14" s="21">
        <v>6</v>
      </c>
    </row>
    <row r="15" spans="1:13" ht="12.75">
      <c r="A15" s="21" t="str">
        <f>Protokolas!A22</f>
        <v>Klaipėdos r.</v>
      </c>
      <c r="B15" s="35" t="str">
        <f>Protokolas!B22</f>
        <v>Zvankauskaitė Gabrielė</v>
      </c>
      <c r="C15" s="121">
        <f>Protokolas!C22</f>
        <v>36227</v>
      </c>
      <c r="D15" s="22">
        <f>Protokolas!D22</f>
        <v>8.9</v>
      </c>
      <c r="E15" s="21">
        <f>Protokolas!E22</f>
        <v>78</v>
      </c>
      <c r="F15" s="21">
        <f>Protokolas!F22</f>
        <v>429</v>
      </c>
      <c r="G15" s="21">
        <f>Protokolas!G22</f>
        <v>66</v>
      </c>
      <c r="H15" s="21">
        <f>Protokolas!H22</f>
        <v>24.13</v>
      </c>
      <c r="I15" s="21">
        <f>Protokolas!I22</f>
        <v>32</v>
      </c>
      <c r="J15" s="23">
        <f>Protokolas!J22</f>
        <v>0.0010925925925925925</v>
      </c>
      <c r="K15" s="21">
        <f>Protokolas!K22</f>
        <v>69</v>
      </c>
      <c r="L15" s="21">
        <f>Protokolas!L22</f>
        <v>245</v>
      </c>
      <c r="M15" s="21">
        <v>7</v>
      </c>
    </row>
    <row r="16" spans="1:13" ht="12.75">
      <c r="A16" s="21" t="str">
        <f>Protokolas!A24</f>
        <v>Klaipėdos r.</v>
      </c>
      <c r="B16" s="35" t="str">
        <f>Protokolas!B24</f>
        <v>Saudargaitė Danutė</v>
      </c>
      <c r="C16" s="121">
        <f>Protokolas!C24</f>
        <v>35900</v>
      </c>
      <c r="D16" s="22">
        <f>Protokolas!D24</f>
        <v>9</v>
      </c>
      <c r="E16" s="21">
        <f>Protokolas!E24</f>
        <v>75</v>
      </c>
      <c r="F16" s="21">
        <f>Protokolas!F24</f>
        <v>416</v>
      </c>
      <c r="G16" s="21">
        <f>Protokolas!G24</f>
        <v>62</v>
      </c>
      <c r="H16" s="21">
        <f>Protokolas!H24</f>
        <v>33.8</v>
      </c>
      <c r="I16" s="21">
        <f>Protokolas!I24</f>
        <v>50</v>
      </c>
      <c r="J16" s="23">
        <f>Protokolas!J24</f>
        <v>0.001150462962962963</v>
      </c>
      <c r="K16" s="21">
        <f>Protokolas!K24</f>
        <v>57</v>
      </c>
      <c r="L16" s="21">
        <f>Protokolas!L24</f>
        <v>244</v>
      </c>
      <c r="M16" s="21">
        <v>8</v>
      </c>
    </row>
    <row r="17" spans="1:13" ht="12.75">
      <c r="A17" s="21" t="str">
        <f>Protokolas!A10</f>
        <v>Klaipėda</v>
      </c>
      <c r="B17" s="35" t="str">
        <f>Protokolas!B10</f>
        <v>Jurkutė Eglė</v>
      </c>
      <c r="C17" s="120">
        <f>Protokolas!C10</f>
        <v>36181</v>
      </c>
      <c r="D17" s="22">
        <f>Protokolas!D10</f>
        <v>8.8</v>
      </c>
      <c r="E17" s="21">
        <f>Protokolas!E10</f>
        <v>82</v>
      </c>
      <c r="F17" s="21">
        <f>Protokolas!F10</f>
        <v>442</v>
      </c>
      <c r="G17" s="21">
        <f>Protokolas!G10</f>
        <v>70</v>
      </c>
      <c r="H17" s="21">
        <f>Protokolas!H10</f>
        <v>26.68</v>
      </c>
      <c r="I17" s="21">
        <f>Protokolas!I10</f>
        <v>37</v>
      </c>
      <c r="J17" s="23">
        <f>Protokolas!J10</f>
        <v>0.001164351851851852</v>
      </c>
      <c r="K17" s="21">
        <f>Protokolas!K10</f>
        <v>54</v>
      </c>
      <c r="L17" s="21">
        <f>Protokolas!L10</f>
        <v>243</v>
      </c>
      <c r="M17" s="21">
        <v>9</v>
      </c>
    </row>
    <row r="18" spans="1:13" ht="12.75">
      <c r="A18" s="21" t="str">
        <f>Protokolas!A23</f>
        <v>Klaipėdos r.</v>
      </c>
      <c r="B18" s="35" t="str">
        <f>Protokolas!B23</f>
        <v>Plauškaitė Mintarė</v>
      </c>
      <c r="C18" s="120">
        <f>Protokolas!C23</f>
        <v>36507</v>
      </c>
      <c r="D18" s="22">
        <f>Protokolas!D23</f>
        <v>8.9</v>
      </c>
      <c r="E18" s="21">
        <f>Protokolas!E23</f>
        <v>78</v>
      </c>
      <c r="F18" s="21">
        <f>Protokolas!F23</f>
        <v>386</v>
      </c>
      <c r="G18" s="21">
        <f>Protokolas!G23</f>
        <v>52</v>
      </c>
      <c r="H18" s="24">
        <f>Protokolas!H23</f>
        <v>41.45</v>
      </c>
      <c r="I18" s="21">
        <f>Protokolas!I23</f>
        <v>66</v>
      </c>
      <c r="J18" s="23">
        <f>Protokolas!J23</f>
        <v>0.0012164351851851852</v>
      </c>
      <c r="K18" s="21">
        <f>Protokolas!K23</f>
        <v>44</v>
      </c>
      <c r="L18" s="21">
        <f>Protokolas!L23</f>
        <v>240</v>
      </c>
      <c r="M18" s="21">
        <v>10</v>
      </c>
    </row>
    <row r="19" spans="1:13" ht="12.75">
      <c r="A19" s="21" t="str">
        <f>Protokolas!A51</f>
        <v>Šilutė</v>
      </c>
      <c r="B19" s="35" t="str">
        <f>Protokolas!B51</f>
        <v>Bizauskaitė Augustė</v>
      </c>
      <c r="C19" s="120">
        <f>Protokolas!C51</f>
        <v>36125</v>
      </c>
      <c r="D19" s="22">
        <f>Protokolas!D51</f>
        <v>9.4</v>
      </c>
      <c r="E19" s="21">
        <f>Protokolas!E51</f>
        <v>63</v>
      </c>
      <c r="F19" s="21">
        <f>Protokolas!F51</f>
        <v>404</v>
      </c>
      <c r="G19" s="21">
        <f>Protokolas!G51</f>
        <v>58</v>
      </c>
      <c r="H19" s="21">
        <f>Protokolas!H51</f>
        <v>33.9</v>
      </c>
      <c r="I19" s="21">
        <f>Protokolas!I51</f>
        <v>51</v>
      </c>
      <c r="J19" s="23">
        <f>Protokolas!J51</f>
        <v>0.0011006944444444443</v>
      </c>
      <c r="K19" s="21">
        <f>Protokolas!K51</f>
        <v>67</v>
      </c>
      <c r="L19" s="21">
        <f>Protokolas!L51</f>
        <v>239</v>
      </c>
      <c r="M19" s="21">
        <v>11</v>
      </c>
    </row>
    <row r="20" spans="1:13" ht="12.75">
      <c r="A20" s="21" t="str">
        <f>Protokolas!A61</f>
        <v>Plungė</v>
      </c>
      <c r="B20" s="35" t="str">
        <f>Protokolas!B61</f>
        <v>Jankauskaitė Monika</v>
      </c>
      <c r="C20" s="121">
        <f>Protokolas!C61</f>
        <v>36141</v>
      </c>
      <c r="D20" s="22">
        <f>Protokolas!D61</f>
        <v>8.9</v>
      </c>
      <c r="E20" s="21">
        <f>Protokolas!E61</f>
        <v>78</v>
      </c>
      <c r="F20" s="21">
        <f>Protokolas!F61</f>
        <v>402</v>
      </c>
      <c r="G20" s="21">
        <f>Protokolas!G61</f>
        <v>57</v>
      </c>
      <c r="H20" s="21">
        <f>Protokolas!H61</f>
        <v>33.77</v>
      </c>
      <c r="I20" s="21">
        <f>Protokolas!I61</f>
        <v>50</v>
      </c>
      <c r="J20" s="23">
        <f>Protokolas!J61</f>
        <v>0.001170138888888889</v>
      </c>
      <c r="K20" s="21">
        <f>Protokolas!K61</f>
        <v>53</v>
      </c>
      <c r="L20" s="21">
        <f>Protokolas!L61</f>
        <v>238</v>
      </c>
      <c r="M20" s="21">
        <v>12</v>
      </c>
    </row>
    <row r="21" spans="1:13" ht="12.75">
      <c r="A21" s="21" t="str">
        <f>Protokolas!A39</f>
        <v>Šilalės r.</v>
      </c>
      <c r="B21" s="35" t="str">
        <f>Protokolas!B39</f>
        <v>Gumuliauskaitė Kristina</v>
      </c>
      <c r="C21" s="120">
        <f>Protokolas!C39</f>
        <v>35819</v>
      </c>
      <c r="D21" s="22">
        <f>Protokolas!D39</f>
        <v>9.6</v>
      </c>
      <c r="E21" s="21">
        <f>Protokolas!E39</f>
        <v>57</v>
      </c>
      <c r="F21" s="21">
        <f>Protokolas!F39</f>
        <v>398</v>
      </c>
      <c r="G21" s="21">
        <f>Protokolas!G39</f>
        <v>56</v>
      </c>
      <c r="H21" s="21">
        <f>Protokolas!H39</f>
        <v>36.78</v>
      </c>
      <c r="I21" s="21">
        <f>Protokolas!I39</f>
        <v>56</v>
      </c>
      <c r="J21" s="23">
        <f>Protokolas!J39</f>
        <v>0.0011122685185185185</v>
      </c>
      <c r="K21" s="21">
        <f>Protokolas!K39</f>
        <v>64</v>
      </c>
      <c r="L21" s="21">
        <f>Protokolas!L39</f>
        <v>233</v>
      </c>
      <c r="M21" s="21">
        <v>13</v>
      </c>
    </row>
    <row r="22" spans="1:13" ht="12.75">
      <c r="A22" s="21" t="str">
        <f>Protokolas!A49</f>
        <v>Šilutė</v>
      </c>
      <c r="B22" s="35" t="str">
        <f>Protokolas!B49</f>
        <v>Pundžiūtė Beatričė</v>
      </c>
      <c r="C22" s="120">
        <f>Protokolas!C49</f>
        <v>35901</v>
      </c>
      <c r="D22" s="22">
        <f>Protokolas!D49</f>
        <v>9</v>
      </c>
      <c r="E22" s="21">
        <f>Protokolas!E49</f>
        <v>75</v>
      </c>
      <c r="F22" s="21">
        <f>Protokolas!F49</f>
        <v>406</v>
      </c>
      <c r="G22" s="21">
        <f>Protokolas!G49</f>
        <v>58</v>
      </c>
      <c r="H22" s="21">
        <f>Protokolas!H49</f>
        <v>25.67</v>
      </c>
      <c r="I22" s="21">
        <f>Protokolas!I49</f>
        <v>35</v>
      </c>
      <c r="J22" s="23">
        <f>Protokolas!J49</f>
        <v>0.0011365740740740741</v>
      </c>
      <c r="K22" s="21">
        <f>Protokolas!K49</f>
        <v>59</v>
      </c>
      <c r="L22" s="21">
        <f>Protokolas!L49</f>
        <v>227</v>
      </c>
      <c r="M22" s="21">
        <v>14</v>
      </c>
    </row>
    <row r="23" spans="1:13" ht="12.75">
      <c r="A23" s="21" t="str">
        <f>Protokolas!A40</f>
        <v>Šilalės r.</v>
      </c>
      <c r="B23" s="35" t="str">
        <f>Protokolas!B40</f>
        <v>Vladičkaitė Roberta</v>
      </c>
      <c r="C23" s="120">
        <f>Protokolas!C40</f>
        <v>36042</v>
      </c>
      <c r="D23" s="22">
        <f>Protokolas!D40</f>
        <v>9.3</v>
      </c>
      <c r="E23" s="21">
        <f>Protokolas!E40</f>
        <v>66</v>
      </c>
      <c r="F23" s="21">
        <f>Protokolas!F40</f>
        <v>364</v>
      </c>
      <c r="G23" s="21">
        <f>Protokolas!G40</f>
        <v>44</v>
      </c>
      <c r="H23" s="21">
        <f>Protokolas!H40</f>
        <v>47.1</v>
      </c>
      <c r="I23" s="21">
        <f>Protokolas!I40</f>
        <v>77</v>
      </c>
      <c r="J23" s="23">
        <f>Protokolas!J40</f>
        <v>0.00125</v>
      </c>
      <c r="K23" s="21">
        <f>Protokolas!K40</f>
        <v>39</v>
      </c>
      <c r="L23" s="21">
        <f>Protokolas!L40</f>
        <v>226</v>
      </c>
      <c r="M23" s="21">
        <v>15</v>
      </c>
    </row>
    <row r="24" spans="1:13" ht="12.75">
      <c r="A24" s="21" t="str">
        <f>Protokolas!A35</f>
        <v>Šilalės r.</v>
      </c>
      <c r="B24" s="35" t="str">
        <f>Protokolas!B35</f>
        <v>Slaboševičiūtė Sigita</v>
      </c>
      <c r="C24" s="121">
        <f>Protokolas!C35</f>
        <v>36134</v>
      </c>
      <c r="D24" s="22">
        <f>Protokolas!D35</f>
        <v>9.5</v>
      </c>
      <c r="E24" s="21">
        <f>Protokolas!E35</f>
        <v>60</v>
      </c>
      <c r="F24" s="21">
        <f>Protokolas!F35</f>
        <v>363</v>
      </c>
      <c r="G24" s="21">
        <f>Protokolas!G35</f>
        <v>44</v>
      </c>
      <c r="H24" s="21">
        <f>Protokolas!H35</f>
        <v>40.09</v>
      </c>
      <c r="I24" s="21">
        <f>Protokolas!I35</f>
        <v>63</v>
      </c>
      <c r="J24" s="23">
        <f>Protokolas!J35</f>
        <v>0.0011805555555555556</v>
      </c>
      <c r="K24" s="21">
        <f>Protokolas!K35</f>
        <v>51</v>
      </c>
      <c r="L24" s="21">
        <f>Protokolas!L35</f>
        <v>218</v>
      </c>
      <c r="M24" s="21">
        <v>16</v>
      </c>
    </row>
    <row r="25" spans="1:13" ht="12.75">
      <c r="A25" s="21" t="str">
        <f>Protokolas!A77</f>
        <v>Palanga</v>
      </c>
      <c r="B25" s="35" t="str">
        <f>Protokolas!B77</f>
        <v>Valčiukaitė Agnė</v>
      </c>
      <c r="C25" s="120">
        <f>Protokolas!C77</f>
        <v>35937</v>
      </c>
      <c r="D25" s="22">
        <f>Protokolas!D77</f>
        <v>9.3</v>
      </c>
      <c r="E25" s="21">
        <f>Protokolas!E77</f>
        <v>66</v>
      </c>
      <c r="F25" s="21">
        <f>Protokolas!F77</f>
        <v>392</v>
      </c>
      <c r="G25" s="21">
        <f>Protokolas!G77</f>
        <v>54</v>
      </c>
      <c r="H25" s="21">
        <f>Protokolas!H77</f>
        <v>33.93</v>
      </c>
      <c r="I25" s="21">
        <f>Protokolas!I77</f>
        <v>51</v>
      </c>
      <c r="J25" s="23">
        <f>Protokolas!J77</f>
        <v>0.0012488425925925926</v>
      </c>
      <c r="K25" s="21">
        <f>Protokolas!K77</f>
        <v>39</v>
      </c>
      <c r="L25" s="21">
        <f>Protokolas!L77</f>
        <v>210</v>
      </c>
      <c r="M25" s="21">
        <v>17</v>
      </c>
    </row>
    <row r="26" spans="1:13" ht="12.75">
      <c r="A26" s="21" t="str">
        <f>Protokolas!A76</f>
        <v>Palanga</v>
      </c>
      <c r="B26" s="35" t="str">
        <f>Protokolas!B76</f>
        <v>Kiošytė Ugnė</v>
      </c>
      <c r="C26" s="120">
        <f>Protokolas!C76</f>
        <v>35917</v>
      </c>
      <c r="D26" s="22">
        <f>Protokolas!D76</f>
        <v>9.7</v>
      </c>
      <c r="E26" s="21">
        <f>Protokolas!E76</f>
        <v>54</v>
      </c>
      <c r="F26" s="21">
        <f>Protokolas!F76</f>
        <v>389</v>
      </c>
      <c r="G26" s="21">
        <f>Protokolas!G76</f>
        <v>53</v>
      </c>
      <c r="H26" s="21">
        <f>Protokolas!H76</f>
        <v>38.2</v>
      </c>
      <c r="I26" s="21">
        <f>Protokolas!I76</f>
        <v>59</v>
      </c>
      <c r="J26" s="23">
        <f>Protokolas!J76</f>
        <v>0.0012534722222222222</v>
      </c>
      <c r="K26" s="21">
        <f>Protokolas!K76</f>
        <v>38</v>
      </c>
      <c r="L26" s="21">
        <f>Protokolas!L76</f>
        <v>204</v>
      </c>
      <c r="M26" s="21">
        <v>18</v>
      </c>
    </row>
    <row r="27" spans="1:13" ht="12.75">
      <c r="A27" s="21" t="str">
        <f>Protokolas!A36</f>
        <v>Šilalės r.</v>
      </c>
      <c r="B27" s="35" t="str">
        <f>Protokolas!B36</f>
        <v>Šiušaitė Saida</v>
      </c>
      <c r="C27" s="120">
        <f>Protokolas!C36</f>
        <v>36686</v>
      </c>
      <c r="D27" s="22">
        <f>Protokolas!D36</f>
        <v>9.2</v>
      </c>
      <c r="E27" s="21">
        <f>Protokolas!E36</f>
        <v>69</v>
      </c>
      <c r="F27" s="21">
        <f>Protokolas!F36</f>
        <v>353</v>
      </c>
      <c r="G27" s="21">
        <f>Protokolas!G36</f>
        <v>41</v>
      </c>
      <c r="H27" s="24">
        <f>Protokolas!H36</f>
        <v>24.5</v>
      </c>
      <c r="I27" s="21">
        <f>Protokolas!I36</f>
        <v>32</v>
      </c>
      <c r="J27" s="23">
        <f>Protokolas!J36</f>
        <v>0.0011261574074074073</v>
      </c>
      <c r="K27" s="21">
        <f>Protokolas!K36</f>
        <v>61</v>
      </c>
      <c r="L27" s="21">
        <f>Protokolas!L36</f>
        <v>203</v>
      </c>
      <c r="M27" s="21">
        <v>19</v>
      </c>
    </row>
    <row r="28" spans="1:13" ht="12.75">
      <c r="A28" s="21" t="str">
        <f>Protokolas!A79</f>
        <v>Palanga</v>
      </c>
      <c r="B28" s="35" t="str">
        <f>Protokolas!B79</f>
        <v>Gumenikovaitė Simona</v>
      </c>
      <c r="C28" s="120">
        <f>Protokolas!C79</f>
        <v>35807</v>
      </c>
      <c r="D28" s="22">
        <f>Protokolas!D79</f>
        <v>10.1</v>
      </c>
      <c r="E28" s="21">
        <f>Protokolas!E79</f>
        <v>43</v>
      </c>
      <c r="F28" s="21">
        <f>Protokolas!F79</f>
        <v>349</v>
      </c>
      <c r="G28" s="21">
        <f>Protokolas!G79</f>
        <v>39</v>
      </c>
      <c r="H28" s="21">
        <f>Protokolas!H79</f>
        <v>40.2</v>
      </c>
      <c r="I28" s="21">
        <f>Protokolas!I79</f>
        <v>63</v>
      </c>
      <c r="J28" s="23">
        <f>Protokolas!J79</f>
        <v>0.001167824074074074</v>
      </c>
      <c r="K28" s="21">
        <f>Protokolas!K79</f>
        <v>53</v>
      </c>
      <c r="L28" s="21">
        <f>Protokolas!L79</f>
        <v>198</v>
      </c>
      <c r="M28" s="21">
        <v>20</v>
      </c>
    </row>
    <row r="29" spans="1:13" ht="12.75">
      <c r="A29" s="21" t="str">
        <f>Protokolas!A75</f>
        <v>Palanga</v>
      </c>
      <c r="B29" s="35" t="str">
        <f>Protokolas!B75</f>
        <v>Vaitkevičiūtė Neda</v>
      </c>
      <c r="C29" s="121">
        <f>Protokolas!C75</f>
        <v>36228</v>
      </c>
      <c r="D29" s="22">
        <f>Protokolas!D75</f>
        <v>9.6</v>
      </c>
      <c r="E29" s="21">
        <f>Protokolas!E75</f>
        <v>57</v>
      </c>
      <c r="F29" s="21">
        <f>Protokolas!F75</f>
        <v>358</v>
      </c>
      <c r="G29" s="21">
        <f>Protokolas!G75</f>
        <v>42</v>
      </c>
      <c r="H29" s="21">
        <f>Protokolas!H75</f>
        <v>35.19</v>
      </c>
      <c r="I29" s="21">
        <f>Protokolas!I75</f>
        <v>53</v>
      </c>
      <c r="J29" s="23">
        <f>Protokolas!J75</f>
        <v>0.0012141203703703704</v>
      </c>
      <c r="K29" s="21">
        <f>Protokolas!K75</f>
        <v>45</v>
      </c>
      <c r="L29" s="21">
        <f>Protokolas!L75</f>
        <v>197</v>
      </c>
      <c r="M29" s="21">
        <v>21</v>
      </c>
    </row>
    <row r="30" spans="1:13" ht="12.75">
      <c r="A30" s="21" t="str">
        <f>Protokolas!A66</f>
        <v>Plungė</v>
      </c>
      <c r="B30" s="35" t="str">
        <f>Protokolas!B66</f>
        <v>Puškoriūtė Amanda</v>
      </c>
      <c r="C30" s="121">
        <f>Protokolas!C66</f>
        <v>35809</v>
      </c>
      <c r="D30" s="22">
        <f>Protokolas!D66</f>
        <v>9.5</v>
      </c>
      <c r="E30" s="21">
        <f>Protokolas!E66</f>
        <v>60</v>
      </c>
      <c r="F30" s="21">
        <f>Protokolas!F66</f>
        <v>337</v>
      </c>
      <c r="G30" s="21">
        <f>Protokolas!G66</f>
        <v>35</v>
      </c>
      <c r="H30" s="21">
        <f>Protokolas!H66</f>
        <v>39.32</v>
      </c>
      <c r="I30" s="21">
        <f>Protokolas!I66</f>
        <v>61</v>
      </c>
      <c r="J30" s="23">
        <f>Protokolas!J66</f>
        <v>0.0012407407407407408</v>
      </c>
      <c r="K30" s="21">
        <f>Protokolas!K66</f>
        <v>40</v>
      </c>
      <c r="L30" s="21">
        <f>Protokolas!L66</f>
        <v>196</v>
      </c>
      <c r="M30" s="21">
        <v>22</v>
      </c>
    </row>
    <row r="31" spans="1:13" ht="12.75">
      <c r="A31" s="21" t="str">
        <f>Protokolas!A65</f>
        <v>Plungė</v>
      </c>
      <c r="B31" s="35" t="str">
        <f>Protokolas!B65</f>
        <v>Gotautaitė Inga</v>
      </c>
      <c r="C31" s="120">
        <f>Protokolas!C65</f>
        <v>35882</v>
      </c>
      <c r="D31" s="22">
        <f>Protokolas!D65</f>
        <v>9.5</v>
      </c>
      <c r="E31" s="21">
        <f>Protokolas!E65</f>
        <v>60</v>
      </c>
      <c r="F31" s="21">
        <f>Protokolas!F65</f>
        <v>393</v>
      </c>
      <c r="G31" s="21">
        <f>Protokolas!G65</f>
        <v>54</v>
      </c>
      <c r="H31" s="24">
        <f>Protokolas!H65</f>
        <v>27.09</v>
      </c>
      <c r="I31" s="21">
        <f>Protokolas!I65</f>
        <v>37</v>
      </c>
      <c r="J31" s="23">
        <f>Protokolas!J65</f>
        <v>0.001230324074074074</v>
      </c>
      <c r="K31" s="21">
        <f>Protokolas!K65</f>
        <v>42</v>
      </c>
      <c r="L31" s="21">
        <f>Protokolas!L65</f>
        <v>193</v>
      </c>
      <c r="M31" s="21">
        <v>23</v>
      </c>
    </row>
    <row r="32" spans="1:13" ht="12.75">
      <c r="A32" s="21" t="str">
        <f>Protokolas!A52</f>
        <v>Šilutė</v>
      </c>
      <c r="B32" s="35" t="str">
        <f>Protokolas!B52</f>
        <v>Milkintaitė Urtė</v>
      </c>
      <c r="C32" s="121">
        <f>Protokolas!C52</f>
        <v>36067</v>
      </c>
      <c r="D32" s="22">
        <f>Protokolas!D52</f>
        <v>9.3</v>
      </c>
      <c r="E32" s="21">
        <f>Protokolas!E52</f>
        <v>66</v>
      </c>
      <c r="F32" s="21">
        <f>Protokolas!F52</f>
        <v>344</v>
      </c>
      <c r="G32" s="21">
        <f>Protokolas!G52</f>
        <v>38</v>
      </c>
      <c r="H32" s="21">
        <f>Protokolas!H52</f>
        <v>29.18</v>
      </c>
      <c r="I32" s="21">
        <f>Protokolas!I52</f>
        <v>41</v>
      </c>
      <c r="J32" s="23">
        <f>Protokolas!J52</f>
        <v>0.0012534722222222222</v>
      </c>
      <c r="K32" s="21">
        <f>Protokolas!K52</f>
        <v>38</v>
      </c>
      <c r="L32" s="21">
        <f>Protokolas!L52</f>
        <v>183</v>
      </c>
      <c r="M32" s="21">
        <v>24</v>
      </c>
    </row>
    <row r="33" spans="1:13" ht="12.75">
      <c r="A33" s="21" t="str">
        <f>Protokolas!A27</f>
        <v>Klaipėdos r.</v>
      </c>
      <c r="B33" s="35" t="str">
        <f>Protokolas!B27</f>
        <v>Bražinskaitė Monika</v>
      </c>
      <c r="C33" s="120">
        <f>Protokolas!C27</f>
        <v>35937</v>
      </c>
      <c r="D33" s="22">
        <f>Protokolas!D27</f>
        <v>9.5</v>
      </c>
      <c r="E33" s="21">
        <f>Protokolas!E27</f>
        <v>60</v>
      </c>
      <c r="F33" s="21">
        <f>Protokolas!F27</f>
        <v>366</v>
      </c>
      <c r="G33" s="21">
        <f>Protokolas!G27</f>
        <v>45</v>
      </c>
      <c r="H33" s="21">
        <f>Protokolas!H27</f>
        <v>35.91</v>
      </c>
      <c r="I33" s="21">
        <f>Protokolas!I27</f>
        <v>55</v>
      </c>
      <c r="J33" s="23">
        <f>Protokolas!J27</f>
        <v>0.001365740740740741</v>
      </c>
      <c r="K33" s="21">
        <f>Protokolas!K27</f>
        <v>22</v>
      </c>
      <c r="L33" s="21">
        <f>Protokolas!L27</f>
        <v>182</v>
      </c>
      <c r="M33" s="21">
        <v>25</v>
      </c>
    </row>
    <row r="34" spans="1:13" ht="12.75">
      <c r="A34" s="21" t="str">
        <f>Protokolas!A63</f>
        <v>Plungė</v>
      </c>
      <c r="B34" s="35" t="str">
        <f>Protokolas!B63</f>
        <v>Valatkaitė Julija</v>
      </c>
      <c r="C34" s="121">
        <f>Protokolas!C63</f>
        <v>36024</v>
      </c>
      <c r="D34" s="22">
        <f>Protokolas!D63</f>
        <v>9.3</v>
      </c>
      <c r="E34" s="21">
        <f>Protokolas!E63</f>
        <v>66</v>
      </c>
      <c r="F34" s="21">
        <f>Protokolas!F63</f>
        <v>0</v>
      </c>
      <c r="G34" s="21">
        <f>Protokolas!G63</f>
        <v>0</v>
      </c>
      <c r="H34" s="21">
        <f>Protokolas!H63</f>
        <v>43.95</v>
      </c>
      <c r="I34" s="21">
        <f>Protokolas!I63</f>
        <v>71</v>
      </c>
      <c r="J34" s="23">
        <f>Protokolas!J63</f>
        <v>0.0012268518518518518</v>
      </c>
      <c r="K34" s="21">
        <f>Protokolas!K63</f>
        <v>43</v>
      </c>
      <c r="L34" s="21">
        <f>Protokolas!L63</f>
        <v>180</v>
      </c>
      <c r="M34" s="21">
        <v>26</v>
      </c>
    </row>
    <row r="35" spans="1:13" ht="12.75">
      <c r="A35" s="21" t="str">
        <f>Protokolas!A26</f>
        <v>Klaipėdos r.</v>
      </c>
      <c r="B35" s="35" t="str">
        <f>Protokolas!B26</f>
        <v>Gintylaitė Guoda</v>
      </c>
      <c r="C35" s="120">
        <f>Protokolas!C26</f>
        <v>36038</v>
      </c>
      <c r="D35" s="22">
        <f>Protokolas!D26</f>
        <v>10.2</v>
      </c>
      <c r="E35" s="21">
        <f>Protokolas!E26</f>
        <v>41</v>
      </c>
      <c r="F35" s="21">
        <f>Protokolas!F26</f>
        <v>385</v>
      </c>
      <c r="G35" s="21">
        <f>Protokolas!G26</f>
        <v>51</v>
      </c>
      <c r="H35" s="24">
        <f>Protokolas!H26</f>
        <v>25.14</v>
      </c>
      <c r="I35" s="21">
        <f>Protokolas!I26</f>
        <v>34</v>
      </c>
      <c r="J35" s="23">
        <f>Protokolas!J26</f>
        <v>0.0011863425925925928</v>
      </c>
      <c r="K35" s="21">
        <f>Protokolas!K26</f>
        <v>50</v>
      </c>
      <c r="L35" s="21">
        <f>Protokolas!L26</f>
        <v>176</v>
      </c>
      <c r="M35" s="21">
        <v>27</v>
      </c>
    </row>
    <row r="36" spans="1:13" ht="12.75">
      <c r="A36" s="21" t="str">
        <f>Protokolas!A74</f>
        <v>Palanga</v>
      </c>
      <c r="B36" s="35" t="str">
        <f>Protokolas!B74</f>
        <v>Šataitė Kornelija</v>
      </c>
      <c r="C36" s="121">
        <f>Protokolas!C74</f>
        <v>36684</v>
      </c>
      <c r="D36" s="22">
        <f>Protokolas!D74</f>
        <v>9.9</v>
      </c>
      <c r="E36" s="21">
        <f>Protokolas!E74</f>
        <v>49</v>
      </c>
      <c r="F36" s="21">
        <f>Protokolas!F74</f>
        <v>342</v>
      </c>
      <c r="G36" s="21">
        <f>Protokolas!G74</f>
        <v>37</v>
      </c>
      <c r="H36" s="21">
        <f>Protokolas!H74</f>
        <v>44.8</v>
      </c>
      <c r="I36" s="21">
        <f>Protokolas!I74</f>
        <v>72</v>
      </c>
      <c r="J36" s="23">
        <f>Protokolas!J74</f>
        <v>0.0013993055555555555</v>
      </c>
      <c r="K36" s="21">
        <f>Protokolas!K74</f>
        <v>18</v>
      </c>
      <c r="L36" s="21">
        <f>Protokolas!L74</f>
        <v>176</v>
      </c>
      <c r="M36" s="21">
        <v>27</v>
      </c>
    </row>
    <row r="37" spans="1:13" ht="12.75">
      <c r="A37" s="21" t="str">
        <f>Protokolas!A78</f>
        <v>Palanga</v>
      </c>
      <c r="B37" s="35" t="str">
        <f>Protokolas!B78</f>
        <v>Dačkutė Roberta</v>
      </c>
      <c r="C37" s="121">
        <f>Protokolas!C78</f>
        <v>36025</v>
      </c>
      <c r="D37" s="22">
        <f>Protokolas!D78</f>
        <v>9.7</v>
      </c>
      <c r="E37" s="21">
        <f>Protokolas!E78</f>
        <v>54</v>
      </c>
      <c r="F37" s="21">
        <f>Protokolas!F78</f>
        <v>332</v>
      </c>
      <c r="G37" s="21">
        <f>Protokolas!G78</f>
        <v>34</v>
      </c>
      <c r="H37" s="21">
        <f>Protokolas!H78</f>
        <v>33.28</v>
      </c>
      <c r="I37" s="21">
        <f>Protokolas!I78</f>
        <v>49</v>
      </c>
      <c r="J37" s="23">
        <f>Protokolas!J78</f>
        <v>0.0012951388888888889</v>
      </c>
      <c r="K37" s="21">
        <f>Protokolas!K78</f>
        <v>32</v>
      </c>
      <c r="L37" s="21">
        <f>Protokolas!L78</f>
        <v>169</v>
      </c>
      <c r="M37" s="21">
        <v>29</v>
      </c>
    </row>
    <row r="38" spans="1:13" ht="12.75">
      <c r="A38" s="21" t="str">
        <f>Protokolas!A50</f>
        <v>Šilutė</v>
      </c>
      <c r="B38" s="35" t="str">
        <f>Protokolas!B50</f>
        <v>Šertvytytė Justė</v>
      </c>
      <c r="C38" s="121">
        <f>Protokolas!C50</f>
        <v>36096</v>
      </c>
      <c r="D38" s="22">
        <f>Protokolas!D50</f>
        <v>9.8</v>
      </c>
      <c r="E38" s="21">
        <f>Protokolas!E50</f>
        <v>51</v>
      </c>
      <c r="F38" s="21">
        <f>Protokolas!F50</f>
        <v>280</v>
      </c>
      <c r="G38" s="21">
        <f>Protokolas!G50</f>
        <v>16</v>
      </c>
      <c r="H38" s="21">
        <f>Protokolas!H50</f>
        <v>41.93</v>
      </c>
      <c r="I38" s="21">
        <f>Protokolas!I50</f>
        <v>67</v>
      </c>
      <c r="J38" s="23">
        <f>Protokolas!J50</f>
        <v>0.0012777777777777776</v>
      </c>
      <c r="K38" s="21">
        <f>Protokolas!K50</f>
        <v>34</v>
      </c>
      <c r="L38" s="21">
        <f>Protokolas!L50</f>
        <v>168</v>
      </c>
      <c r="M38" s="21">
        <v>30</v>
      </c>
    </row>
    <row r="39" spans="1:13" ht="12.75">
      <c r="A39" s="21" t="str">
        <f>Protokolas!A62</f>
        <v>Plungė</v>
      </c>
      <c r="B39" s="35" t="str">
        <f>Protokolas!B62</f>
        <v>Vaitkevičiūtė Ieva</v>
      </c>
      <c r="C39" s="120">
        <f>Protokolas!C62</f>
        <v>36052</v>
      </c>
      <c r="D39" s="22">
        <f>Protokolas!D62</f>
        <v>9.2</v>
      </c>
      <c r="E39" s="21">
        <f>Protokolas!E62</f>
        <v>69</v>
      </c>
      <c r="F39" s="21">
        <f>Protokolas!F62</f>
        <v>370</v>
      </c>
      <c r="G39" s="21">
        <f>Protokolas!G62</f>
        <v>46</v>
      </c>
      <c r="H39" s="21">
        <f>Protokolas!H62</f>
        <v>25</v>
      </c>
      <c r="I39" s="21">
        <f>Protokolas!I62</f>
        <v>33</v>
      </c>
      <c r="J39" s="23">
        <f>Protokolas!J62</f>
        <v>0.0014039351851851851</v>
      </c>
      <c r="K39" s="21">
        <f>Protokolas!K62</f>
        <v>18</v>
      </c>
      <c r="L39" s="21">
        <f>Protokolas!L62</f>
        <v>166</v>
      </c>
      <c r="M39" s="21">
        <v>31</v>
      </c>
    </row>
    <row r="40" spans="1:13" ht="12.75">
      <c r="A40" s="21" t="str">
        <f>Protokolas!A53</f>
        <v>Šilutė</v>
      </c>
      <c r="B40" s="35" t="str">
        <f>Protokolas!B53</f>
        <v>Ambrulaitytė Aušra</v>
      </c>
      <c r="C40" s="120">
        <f>Protokolas!C53</f>
        <v>35815</v>
      </c>
      <c r="D40" s="22">
        <f>Protokolas!D53</f>
        <v>10.3</v>
      </c>
      <c r="E40" s="21">
        <f>Protokolas!E53</f>
        <v>39</v>
      </c>
      <c r="F40" s="21">
        <f>Protokolas!F53</f>
        <v>344</v>
      </c>
      <c r="G40" s="21">
        <f>Protokolas!G53</f>
        <v>38</v>
      </c>
      <c r="H40" s="21">
        <f>Protokolas!H53</f>
        <v>22.3</v>
      </c>
      <c r="I40" s="21">
        <f>Protokolas!I53</f>
        <v>28</v>
      </c>
      <c r="J40" s="23">
        <f>Protokolas!J53</f>
        <v>0.0011782407407407408</v>
      </c>
      <c r="K40" s="21">
        <f>Protokolas!K53</f>
        <v>51</v>
      </c>
      <c r="L40" s="21">
        <f>Protokolas!L53</f>
        <v>156</v>
      </c>
      <c r="M40" s="21">
        <v>32</v>
      </c>
    </row>
    <row r="41" spans="1:13" ht="12.75">
      <c r="A41" s="21" t="str">
        <f>Protokolas!A25</f>
        <v>Klaipėdos r.</v>
      </c>
      <c r="B41" s="35" t="str">
        <f>Protokolas!B25</f>
        <v>Žiliūtė Akvilė</v>
      </c>
      <c r="C41" s="120">
        <f>Protokolas!C25</f>
        <v>36182</v>
      </c>
      <c r="D41" s="22">
        <f>Protokolas!D25</f>
        <v>9.5</v>
      </c>
      <c r="E41" s="21">
        <f>Protokolas!E25</f>
        <v>60</v>
      </c>
      <c r="F41" s="21">
        <f>Protokolas!F25</f>
        <v>357</v>
      </c>
      <c r="G41" s="21">
        <f>Protokolas!G25</f>
        <v>42</v>
      </c>
      <c r="H41" s="21">
        <f>Protokolas!H25</f>
        <v>0</v>
      </c>
      <c r="I41" s="21">
        <f>Protokolas!I25</f>
        <v>0</v>
      </c>
      <c r="J41" s="23">
        <f>Protokolas!J25</f>
        <v>0.0012037037037037038</v>
      </c>
      <c r="K41" s="21">
        <f>Protokolas!K25</f>
        <v>47</v>
      </c>
      <c r="L41" s="21">
        <f>Protokolas!L25</f>
        <v>149</v>
      </c>
      <c r="M41" s="21">
        <v>33</v>
      </c>
    </row>
    <row r="42" spans="1:13" ht="12.75">
      <c r="A42" s="21" t="str">
        <f>Protokolas!A11</f>
        <v>Klaipėda</v>
      </c>
      <c r="B42" s="35" t="str">
        <f>Protokolas!B11</f>
        <v>Vilkaitė Vilma</v>
      </c>
      <c r="C42" s="121">
        <f>Protokolas!C11</f>
        <v>36500</v>
      </c>
      <c r="D42" s="22">
        <f>Protokolas!D11</f>
        <v>9.7</v>
      </c>
      <c r="E42" s="21">
        <f>Protokolas!E11</f>
        <v>54</v>
      </c>
      <c r="F42" s="21">
        <f>Protokolas!F11</f>
        <v>343</v>
      </c>
      <c r="G42" s="21">
        <f>Protokolas!G11</f>
        <v>37</v>
      </c>
      <c r="H42" s="21">
        <f>Protokolas!H11</f>
        <v>32.28</v>
      </c>
      <c r="I42" s="21">
        <f>Protokolas!I11</f>
        <v>47</v>
      </c>
      <c r="J42" s="23">
        <f>Protokolas!J11</f>
        <v>0.0014918981481481482</v>
      </c>
      <c r="K42" s="21">
        <f>Protokolas!K11</f>
        <v>10</v>
      </c>
      <c r="L42" s="21">
        <f>Protokolas!L11</f>
        <v>148</v>
      </c>
      <c r="M42" s="21">
        <v>34</v>
      </c>
    </row>
    <row r="43" spans="1:13" ht="12.75">
      <c r="A43" s="21" t="str">
        <f>Protokolas!A64</f>
        <v>Plungė</v>
      </c>
      <c r="B43" s="35" t="str">
        <f>Protokolas!B64</f>
        <v>Mažeikaitė Deimantė</v>
      </c>
      <c r="C43" s="120">
        <f>Protokolas!C64</f>
        <v>35957</v>
      </c>
      <c r="D43" s="22">
        <f>Protokolas!D64</f>
        <v>10.1</v>
      </c>
      <c r="E43" s="21">
        <f>Protokolas!E64</f>
        <v>43</v>
      </c>
      <c r="F43" s="21">
        <f>Protokolas!F64</f>
        <v>340</v>
      </c>
      <c r="G43" s="21">
        <f>Protokolas!G64</f>
        <v>36</v>
      </c>
      <c r="H43" s="21">
        <f>Protokolas!H64</f>
        <v>20.5</v>
      </c>
      <c r="I43" s="21">
        <f>Protokolas!I64</f>
        <v>25</v>
      </c>
      <c r="J43" s="23">
        <f>Protokolas!J64</f>
        <v>0.0012685185185185184</v>
      </c>
      <c r="K43" s="21">
        <f>Protokolas!K64</f>
        <v>36</v>
      </c>
      <c r="L43" s="21">
        <f>Protokolas!L64</f>
        <v>140</v>
      </c>
      <c r="M43" s="21">
        <v>35</v>
      </c>
    </row>
    <row r="44" spans="1:13" ht="12.75">
      <c r="A44" s="21" t="str">
        <f>Protokolas!A13</f>
        <v>Klaipėda</v>
      </c>
      <c r="B44" s="35" t="str">
        <f>Protokolas!B13</f>
        <v>Kašėtaitė Viktorija</v>
      </c>
      <c r="C44" s="121">
        <f>Protokolas!C13</f>
        <v>36753</v>
      </c>
      <c r="D44" s="22">
        <f>Protokolas!D13</f>
        <v>0</v>
      </c>
      <c r="E44" s="21">
        <f>Protokolas!E13</f>
        <v>0</v>
      </c>
      <c r="F44" s="21">
        <f>Protokolas!F13</f>
        <v>347</v>
      </c>
      <c r="G44" s="21">
        <f>Protokolas!G13</f>
        <v>39</v>
      </c>
      <c r="H44" s="21">
        <f>Protokolas!H13</f>
        <v>0</v>
      </c>
      <c r="I44" s="21">
        <f>Protokolas!I13</f>
        <v>0</v>
      </c>
      <c r="J44" s="23">
        <f>Protokolas!J13</f>
        <v>0</v>
      </c>
      <c r="K44" s="21">
        <f>Protokolas!K13</f>
        <v>0</v>
      </c>
      <c r="L44" s="21">
        <f>Protokolas!L13</f>
        <v>39</v>
      </c>
      <c r="M44" s="21">
        <v>36</v>
      </c>
    </row>
    <row r="45" spans="1:13" ht="12.75">
      <c r="A45" s="13"/>
      <c r="B45" s="18"/>
      <c r="C45" s="13"/>
      <c r="D45" s="17"/>
      <c r="E45" s="13"/>
      <c r="F45" s="13"/>
      <c r="G45" s="13"/>
      <c r="H45" s="13"/>
      <c r="I45" s="13"/>
      <c r="J45" s="14"/>
      <c r="K45" s="13"/>
      <c r="L45" s="13"/>
      <c r="M45" s="13"/>
    </row>
    <row r="46" spans="1:13" ht="12.75">
      <c r="A46" s="13"/>
      <c r="B46" s="18"/>
      <c r="C46" s="11"/>
      <c r="D46" s="17"/>
      <c r="E46" s="13"/>
      <c r="F46" s="13"/>
      <c r="G46" s="13"/>
      <c r="H46" s="13"/>
      <c r="I46" s="13"/>
      <c r="J46" s="14"/>
      <c r="K46" s="13"/>
      <c r="L46" s="13"/>
      <c r="M46" s="13"/>
    </row>
    <row r="47" spans="1:13" ht="12.75">
      <c r="A47" s="13"/>
      <c r="B47" s="149" t="s">
        <v>18</v>
      </c>
      <c r="C47" s="149"/>
      <c r="D47" s="149"/>
      <c r="E47" s="149"/>
      <c r="F47" s="32"/>
      <c r="G47" s="32"/>
      <c r="H47" s="32"/>
      <c r="I47" s="149" t="str">
        <f>Protokolas!G86</f>
        <v>Romualdas Juodis</v>
      </c>
      <c r="J47" s="149"/>
      <c r="K47" s="149"/>
      <c r="L47" s="149"/>
      <c r="M47" s="13"/>
    </row>
    <row r="48" spans="1:13" ht="12.75">
      <c r="A48" s="13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13"/>
    </row>
    <row r="49" spans="1:13" ht="12.75">
      <c r="A49" s="1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3"/>
    </row>
    <row r="50" spans="1:12" ht="12.75">
      <c r="A50" s="1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12.75">
      <c r="A51" s="11"/>
      <c r="B51" s="149" t="s">
        <v>17</v>
      </c>
      <c r="C51" s="149"/>
      <c r="D51" s="149"/>
      <c r="E51" s="149"/>
      <c r="F51" s="32"/>
      <c r="G51" s="32"/>
      <c r="H51" s="32"/>
      <c r="I51" s="149" t="str">
        <f>Protokolas!G89</f>
        <v>Arnas Lukošaitis</v>
      </c>
      <c r="J51" s="149"/>
      <c r="K51" s="149"/>
      <c r="L51" s="149"/>
    </row>
    <row r="52" ht="12.75">
      <c r="A52" s="11"/>
    </row>
    <row r="53" ht="12.75">
      <c r="A53" s="11"/>
    </row>
    <row r="54" ht="12.75" hidden="1">
      <c r="A54" s="11"/>
    </row>
    <row r="55" ht="12.75" hidden="1">
      <c r="A55" s="11"/>
    </row>
    <row r="56" ht="12.75" hidden="1">
      <c r="A56" s="11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</sheetData>
  <sheetProtection/>
  <mergeCells count="17">
    <mergeCell ref="I3:L3"/>
    <mergeCell ref="M7:M8"/>
    <mergeCell ref="B1:K1"/>
    <mergeCell ref="B5:K5"/>
    <mergeCell ref="F7:G7"/>
    <mergeCell ref="H7:I7"/>
    <mergeCell ref="J7:K7"/>
    <mergeCell ref="L7:L8"/>
    <mergeCell ref="B3:F3"/>
    <mergeCell ref="B47:E47"/>
    <mergeCell ref="I47:L47"/>
    <mergeCell ref="B51:E51"/>
    <mergeCell ref="I51:L51"/>
    <mergeCell ref="A7:A8"/>
    <mergeCell ref="B7:B8"/>
    <mergeCell ref="C7:C8"/>
    <mergeCell ref="D7:E7"/>
  </mergeCells>
  <printOptions horizontalCentered="1"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43"/>
  <sheetViews>
    <sheetView showGridLines="0" showRowColHeaders="0" zoomScale="120" zoomScaleNormal="120" zoomScalePageLayoutView="0" workbookViewId="0" topLeftCell="A1">
      <selection activeCell="B3" sqref="B3:H3"/>
    </sheetView>
  </sheetViews>
  <sheetFormatPr defaultColWidth="0" defaultRowHeight="12.7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2" ht="41.25" customHeight="1">
      <c r="A1" s="19"/>
      <c r="B1" s="161" t="str">
        <f>Protokolas!$B$1</f>
        <v>Lietuvos bendrojo ugdymo mokyklų mokinių lengvosios atletikos keturkovės tarpzoninės varžybos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2.75" customHeight="1">
      <c r="A2" s="2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3.25" customHeight="1">
      <c r="A3" s="16"/>
      <c r="B3" s="167" t="str">
        <f>Protokolas!$B$3</f>
        <v>Kuršėnai, 2012-05-11</v>
      </c>
      <c r="C3" s="167"/>
      <c r="D3" s="167"/>
      <c r="E3" s="167"/>
      <c r="F3" s="167"/>
      <c r="G3" s="167"/>
      <c r="H3" s="167"/>
      <c r="I3" s="37"/>
      <c r="J3" s="37"/>
      <c r="K3" s="158" t="str">
        <f>Protokolas!$I$3</f>
        <v>Merginos</v>
      </c>
      <c r="L3" s="158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33.75" customHeight="1">
      <c r="B5" s="169" t="s">
        <v>16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4" ht="27.75" customHeight="1">
      <c r="A6" s="98" t="s">
        <v>7</v>
      </c>
      <c r="B6" s="168" t="s">
        <v>13</v>
      </c>
      <c r="C6" s="168"/>
      <c r="D6" s="168"/>
      <c r="E6" s="168"/>
      <c r="F6" s="168"/>
      <c r="G6" s="168"/>
      <c r="H6" s="168"/>
      <c r="I6" s="168"/>
      <c r="J6" s="168"/>
      <c r="K6" s="168"/>
      <c r="L6" s="98" t="s">
        <v>1</v>
      </c>
      <c r="M6" s="98" t="s">
        <v>11</v>
      </c>
      <c r="N6" s="32"/>
    </row>
    <row r="7" spans="1:14" ht="19.5" customHeight="1">
      <c r="A7" s="98">
        <v>1</v>
      </c>
      <c r="B7" s="99" t="str">
        <f>Protokolas!B31</f>
        <v>Šilalės rajono Kaltinėnų Aleksandro Stungilskio gimnazija</v>
      </c>
      <c r="C7" s="100"/>
      <c r="D7" s="100"/>
      <c r="E7" s="100"/>
      <c r="F7" s="100"/>
      <c r="G7" s="100"/>
      <c r="H7" s="100"/>
      <c r="I7" s="100"/>
      <c r="J7" s="100"/>
      <c r="K7" s="101"/>
      <c r="L7" s="98">
        <f>Protokolas!L31</f>
        <v>1248</v>
      </c>
      <c r="M7" s="98">
        <v>1</v>
      </c>
      <c r="N7" s="32"/>
    </row>
    <row r="8" spans="1:14" ht="19.5" customHeight="1">
      <c r="A8" s="98">
        <v>2</v>
      </c>
      <c r="B8" s="99" t="str">
        <f>Protokolas!B5</f>
        <v>Klaipėdos "Saulėtekio" pagrindinė mokykla</v>
      </c>
      <c r="C8" s="100"/>
      <c r="D8" s="100"/>
      <c r="E8" s="100"/>
      <c r="F8" s="100"/>
      <c r="G8" s="100"/>
      <c r="H8" s="100"/>
      <c r="I8" s="100"/>
      <c r="J8" s="100"/>
      <c r="K8" s="101"/>
      <c r="L8" s="98">
        <f>Protokolas!L5</f>
        <v>1188</v>
      </c>
      <c r="M8" s="98">
        <v>2</v>
      </c>
      <c r="N8" s="32"/>
    </row>
    <row r="9" spans="1:14" ht="19.5" customHeight="1">
      <c r="A9" s="98">
        <v>3</v>
      </c>
      <c r="B9" s="99" t="str">
        <f>Protokolas!B18</f>
        <v>Klaipėdos rajono Gargždų "Minijos" vidurinė mokykla</v>
      </c>
      <c r="C9" s="100"/>
      <c r="D9" s="100"/>
      <c r="E9" s="100"/>
      <c r="F9" s="100"/>
      <c r="G9" s="100"/>
      <c r="H9" s="100"/>
      <c r="I9" s="100"/>
      <c r="J9" s="100"/>
      <c r="K9" s="101"/>
      <c r="L9" s="98">
        <f>Protokolas!L18</f>
        <v>1087</v>
      </c>
      <c r="M9" s="98">
        <v>3</v>
      </c>
      <c r="N9" s="32"/>
    </row>
    <row r="10" spans="1:14" ht="19.5" customHeight="1">
      <c r="A10" s="98">
        <v>4</v>
      </c>
      <c r="B10" s="99" t="str">
        <f>Protokolas!B44</f>
        <v>Šilutės Pamario pagrindinė mokykla</v>
      </c>
      <c r="C10" s="100"/>
      <c r="D10" s="100"/>
      <c r="E10" s="100"/>
      <c r="F10" s="100"/>
      <c r="G10" s="100"/>
      <c r="H10" s="100"/>
      <c r="I10" s="100"/>
      <c r="J10" s="100"/>
      <c r="K10" s="101"/>
      <c r="L10" s="98">
        <f>Protokolas!L44</f>
        <v>1073</v>
      </c>
      <c r="M10" s="98">
        <v>4</v>
      </c>
      <c r="N10" s="32"/>
    </row>
    <row r="11" spans="1:14" ht="19.5" customHeight="1">
      <c r="A11" s="98">
        <v>5</v>
      </c>
      <c r="B11" s="99" t="str">
        <f>Protokolas!B70</f>
        <v>Palangos "Baltijos" pagrindinė mokykla</v>
      </c>
      <c r="C11" s="100"/>
      <c r="D11" s="100"/>
      <c r="E11" s="100"/>
      <c r="F11" s="100"/>
      <c r="G11" s="100"/>
      <c r="H11" s="100"/>
      <c r="I11" s="100"/>
      <c r="J11" s="100"/>
      <c r="K11" s="101"/>
      <c r="L11" s="98">
        <f>Protokolas!L70</f>
        <v>985</v>
      </c>
      <c r="M11" s="98">
        <v>5</v>
      </c>
      <c r="N11" s="32"/>
    </row>
    <row r="12" spans="1:14" ht="19.5" customHeight="1">
      <c r="A12" s="98">
        <v>6</v>
      </c>
      <c r="B12" s="99" t="str">
        <f>Protokolas!B57</f>
        <v>Plungės "Ryto" pagrindinė mokykla</v>
      </c>
      <c r="C12" s="100"/>
      <c r="D12" s="100"/>
      <c r="E12" s="100"/>
      <c r="F12" s="100"/>
      <c r="G12" s="100"/>
      <c r="H12" s="100"/>
      <c r="I12" s="100"/>
      <c r="J12" s="100"/>
      <c r="K12" s="101"/>
      <c r="L12" s="98">
        <f>Protokolas!L57</f>
        <v>973</v>
      </c>
      <c r="M12" s="98">
        <v>6</v>
      </c>
      <c r="N12" s="32"/>
    </row>
    <row r="13" spans="1:14" ht="19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9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9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9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9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9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9.5" customHeight="1">
      <c r="A19" s="32"/>
      <c r="B19" s="32"/>
      <c r="C19" s="149" t="s">
        <v>18</v>
      </c>
      <c r="D19" s="149"/>
      <c r="E19" s="149"/>
      <c r="F19" s="149"/>
      <c r="G19" s="32"/>
      <c r="H19" s="32"/>
      <c r="I19" s="32"/>
      <c r="J19" s="149" t="str">
        <f>Protokolas!G86</f>
        <v>Romualdas Juodis</v>
      </c>
      <c r="K19" s="149"/>
      <c r="L19" s="149"/>
      <c r="M19" s="149"/>
      <c r="N19" s="32"/>
    </row>
    <row r="20" spans="1:14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9.5" customHeight="1">
      <c r="A23" s="32"/>
      <c r="B23" s="32"/>
      <c r="C23" s="149" t="s">
        <v>17</v>
      </c>
      <c r="D23" s="149"/>
      <c r="E23" s="149"/>
      <c r="F23" s="149"/>
      <c r="G23" s="32"/>
      <c r="H23" s="32"/>
      <c r="I23" s="32"/>
      <c r="J23" s="149" t="str">
        <f>Protokolas!G89</f>
        <v>Arnas Lukošaitis</v>
      </c>
      <c r="K23" s="149"/>
      <c r="L23" s="149"/>
      <c r="M23" s="149"/>
      <c r="N23" s="32"/>
    </row>
    <row r="24" spans="1:14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ht="12.75">
      <c r="N33" s="32"/>
    </row>
    <row r="34" ht="12.75">
      <c r="N34" s="32"/>
    </row>
    <row r="35" ht="12.75">
      <c r="N35" s="32"/>
    </row>
    <row r="36" ht="12.75">
      <c r="N36" s="32"/>
    </row>
    <row r="37" ht="12.75">
      <c r="N37" s="32"/>
    </row>
    <row r="38" ht="12.75">
      <c r="N38" s="32"/>
    </row>
    <row r="39" ht="12.75">
      <c r="N39" s="32"/>
    </row>
    <row r="40" ht="12.75">
      <c r="N40" s="32"/>
    </row>
    <row r="41" ht="12.75" hidden="1">
      <c r="N41" s="32"/>
    </row>
    <row r="42" ht="12.75" hidden="1">
      <c r="N42" s="32"/>
    </row>
    <row r="43" ht="12.75" hidden="1">
      <c r="N43" s="32"/>
    </row>
  </sheetData>
  <sheetProtection/>
  <mergeCells count="9">
    <mergeCell ref="C19:F19"/>
    <mergeCell ref="C23:F23"/>
    <mergeCell ref="J19:M19"/>
    <mergeCell ref="J23:M23"/>
    <mergeCell ref="B6:K6"/>
    <mergeCell ref="B1:L1"/>
    <mergeCell ref="B3:H3"/>
    <mergeCell ref="K3:L3"/>
    <mergeCell ref="B5:L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L178"/>
  <sheetViews>
    <sheetView showGridLines="0" zoomScale="110" zoomScaleNormal="110" zoomScalePageLayoutView="0" workbookViewId="0" topLeftCell="A1">
      <selection activeCell="C2" sqref="C2:E2"/>
    </sheetView>
  </sheetViews>
  <sheetFormatPr defaultColWidth="0" defaultRowHeight="12.75" zeroHeight="1"/>
  <cols>
    <col min="1" max="1" width="5.28125" style="1" customWidth="1"/>
    <col min="2" max="2" width="5.140625" style="1" customWidth="1"/>
    <col min="3" max="10" width="9.140625" style="1" customWidth="1"/>
    <col min="11" max="11" width="3.8515625" style="1" customWidth="1"/>
    <col min="12" max="12" width="3.28125" style="1" hidden="1" customWidth="1"/>
    <col min="13" max="16384" width="0" style="1" hidden="1" customWidth="1"/>
  </cols>
  <sheetData>
    <row r="1" spans="1:10" ht="21.75" customHeight="1">
      <c r="A1" s="170" t="s">
        <v>6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3:10" ht="27.75">
      <c r="C2" s="174" t="s">
        <v>0</v>
      </c>
      <c r="D2" s="174"/>
      <c r="E2" s="174"/>
      <c r="F2" s="2"/>
      <c r="G2" s="2"/>
      <c r="H2" s="173" t="s">
        <v>0</v>
      </c>
      <c r="I2" s="173"/>
      <c r="J2" s="173"/>
    </row>
    <row r="3" spans="3:10" ht="12.75">
      <c r="C3" s="3"/>
      <c r="D3" s="3"/>
      <c r="E3" s="3"/>
      <c r="J3" s="4"/>
    </row>
    <row r="4" spans="3:10" ht="12.75">
      <c r="C4" s="171" t="s">
        <v>1</v>
      </c>
      <c r="D4" s="172" t="s">
        <v>2</v>
      </c>
      <c r="E4" s="172" t="s">
        <v>3</v>
      </c>
      <c r="H4" s="171" t="s">
        <v>1</v>
      </c>
      <c r="I4" s="172" t="s">
        <v>4</v>
      </c>
      <c r="J4" s="172" t="s">
        <v>5</v>
      </c>
    </row>
    <row r="5" spans="3:10" ht="12.75">
      <c r="C5" s="171"/>
      <c r="D5" s="172"/>
      <c r="E5" s="172"/>
      <c r="H5" s="171"/>
      <c r="I5" s="172"/>
      <c r="J5" s="172"/>
    </row>
    <row r="6" spans="3:10" ht="19.5" customHeight="1">
      <c r="C6" s="171"/>
      <c r="D6" s="172"/>
      <c r="E6" s="172"/>
      <c r="H6" s="171"/>
      <c r="I6" s="172"/>
      <c r="J6" s="172"/>
    </row>
    <row r="7" spans="3:10" ht="21" customHeight="1">
      <c r="C7" s="171"/>
      <c r="D7" s="172"/>
      <c r="E7" s="172"/>
      <c r="H7" s="171"/>
      <c r="I7" s="172"/>
      <c r="J7" s="172"/>
    </row>
    <row r="8" spans="3:10" ht="12.75">
      <c r="C8" s="2">
        <v>1</v>
      </c>
      <c r="D8" s="1">
        <v>7.8</v>
      </c>
      <c r="E8" s="1">
        <v>230</v>
      </c>
      <c r="H8" s="2">
        <v>150</v>
      </c>
      <c r="I8" s="1">
        <v>7</v>
      </c>
      <c r="J8" s="119">
        <v>0.0007874999999999999</v>
      </c>
    </row>
    <row r="9" spans="3:10" ht="12.75">
      <c r="C9" s="2">
        <v>2</v>
      </c>
      <c r="D9" s="1">
        <v>8.34</v>
      </c>
      <c r="E9" s="1">
        <v>235</v>
      </c>
      <c r="H9" s="2">
        <v>149</v>
      </c>
      <c r="I9" s="1">
        <v>7.1</v>
      </c>
      <c r="J9" s="119">
        <v>0.0007907407407407407</v>
      </c>
    </row>
    <row r="10" spans="3:10" ht="12.75">
      <c r="C10" s="2">
        <v>3</v>
      </c>
      <c r="D10" s="1">
        <v>8.86</v>
      </c>
      <c r="E10" s="1">
        <v>239</v>
      </c>
      <c r="H10" s="2">
        <v>148</v>
      </c>
      <c r="J10" s="119">
        <v>0.0007937500000000001</v>
      </c>
    </row>
    <row r="11" spans="3:10" ht="12.75">
      <c r="C11" s="2">
        <v>4</v>
      </c>
      <c r="D11" s="1">
        <v>9.4</v>
      </c>
      <c r="E11" s="1">
        <v>242</v>
      </c>
      <c r="H11" s="2">
        <v>147</v>
      </c>
      <c r="J11" s="119">
        <v>0.000796875</v>
      </c>
    </row>
    <row r="12" spans="3:10" ht="12.75">
      <c r="C12" s="2">
        <v>5</v>
      </c>
      <c r="D12" s="1">
        <v>9.94</v>
      </c>
      <c r="E12" s="1">
        <v>245</v>
      </c>
      <c r="H12" s="2">
        <v>146</v>
      </c>
      <c r="J12" s="119">
        <v>0.0008001157407407407</v>
      </c>
    </row>
    <row r="13" spans="3:10" ht="12.75">
      <c r="C13" s="2">
        <v>6</v>
      </c>
      <c r="D13" s="1">
        <v>10.46</v>
      </c>
      <c r="E13" s="1">
        <v>248</v>
      </c>
      <c r="H13" s="2">
        <v>145</v>
      </c>
      <c r="J13" s="119">
        <v>0.0008032407407407408</v>
      </c>
    </row>
    <row r="14" spans="3:10" ht="12.75">
      <c r="C14" s="2">
        <v>7</v>
      </c>
      <c r="D14" s="1">
        <v>11</v>
      </c>
      <c r="E14" s="1">
        <v>251</v>
      </c>
      <c r="H14" s="2">
        <v>144</v>
      </c>
      <c r="I14" s="1">
        <v>7.2</v>
      </c>
      <c r="J14" s="119">
        <v>0.0008063657407407407</v>
      </c>
    </row>
    <row r="15" spans="3:10" ht="12.75">
      <c r="C15" s="2">
        <v>8</v>
      </c>
      <c r="D15" s="1">
        <v>11.52</v>
      </c>
      <c r="E15" s="1">
        <v>254</v>
      </c>
      <c r="H15" s="2">
        <v>143</v>
      </c>
      <c r="J15" s="119">
        <v>0.0008096064814814815</v>
      </c>
    </row>
    <row r="16" spans="3:10" ht="12.75">
      <c r="C16" s="2">
        <v>9</v>
      </c>
      <c r="D16" s="1">
        <v>12.06</v>
      </c>
      <c r="E16" s="1">
        <v>257</v>
      </c>
      <c r="H16" s="2">
        <v>142</v>
      </c>
      <c r="J16" s="119">
        <v>0.0008128472222222223</v>
      </c>
    </row>
    <row r="17" spans="3:10" ht="12.75">
      <c r="C17" s="2">
        <v>10</v>
      </c>
      <c r="D17" s="1">
        <v>12.58</v>
      </c>
      <c r="E17" s="1">
        <v>260</v>
      </c>
      <c r="H17" s="2">
        <v>141</v>
      </c>
      <c r="J17" s="119">
        <v>0.0008159722222222223</v>
      </c>
    </row>
    <row r="18" spans="3:10" ht="12.75">
      <c r="C18" s="2">
        <v>11</v>
      </c>
      <c r="D18" s="1">
        <v>13.1</v>
      </c>
      <c r="E18" s="1">
        <v>263</v>
      </c>
      <c r="H18" s="2">
        <v>140</v>
      </c>
      <c r="I18" s="1">
        <v>7.3</v>
      </c>
      <c r="J18" s="119">
        <v>0.000819212962962963</v>
      </c>
    </row>
    <row r="19" spans="3:10" ht="12.75">
      <c r="C19" s="2">
        <v>12</v>
      </c>
      <c r="D19" s="1">
        <v>13.63</v>
      </c>
      <c r="E19" s="1">
        <v>266</v>
      </c>
      <c r="H19" s="2">
        <v>139</v>
      </c>
      <c r="J19" s="119">
        <v>0.0008224537037037038</v>
      </c>
    </row>
    <row r="20" spans="3:10" ht="12.75">
      <c r="C20" s="2">
        <v>13</v>
      </c>
      <c r="D20" s="1">
        <v>14.16</v>
      </c>
      <c r="E20" s="1">
        <v>269</v>
      </c>
      <c r="H20" s="2">
        <v>138</v>
      </c>
      <c r="J20" s="119">
        <v>0.0008256944444444444</v>
      </c>
    </row>
    <row r="21" spans="3:10" ht="12.75">
      <c r="C21" s="2">
        <v>14</v>
      </c>
      <c r="D21" s="1">
        <v>14.68</v>
      </c>
      <c r="E21" s="1">
        <v>272</v>
      </c>
      <c r="H21" s="2">
        <v>137</v>
      </c>
      <c r="J21" s="119">
        <v>0.0008289351851851852</v>
      </c>
    </row>
    <row r="22" spans="3:10" ht="12.75">
      <c r="C22" s="2">
        <v>15</v>
      </c>
      <c r="D22" s="1">
        <v>15.22</v>
      </c>
      <c r="E22" s="1">
        <v>275</v>
      </c>
      <c r="H22" s="2">
        <v>136</v>
      </c>
      <c r="J22" s="119">
        <v>0.0008321759259259259</v>
      </c>
    </row>
    <row r="23" spans="3:10" ht="12.75">
      <c r="C23" s="2">
        <v>16</v>
      </c>
      <c r="D23" s="1">
        <v>15.74</v>
      </c>
      <c r="E23" s="1">
        <v>278</v>
      </c>
      <c r="H23" s="2">
        <v>135</v>
      </c>
      <c r="I23" s="1">
        <v>7.4</v>
      </c>
      <c r="J23" s="119">
        <v>0.0008355324074074073</v>
      </c>
    </row>
    <row r="24" spans="3:10" ht="12.75">
      <c r="C24" s="2">
        <v>17</v>
      </c>
      <c r="D24" s="1">
        <v>16.26</v>
      </c>
      <c r="E24" s="1">
        <v>281</v>
      </c>
      <c r="H24" s="2">
        <v>134</v>
      </c>
      <c r="J24" s="119">
        <v>0.0008387731481481481</v>
      </c>
    </row>
    <row r="25" spans="3:10" ht="12.75">
      <c r="C25" s="2">
        <v>18</v>
      </c>
      <c r="D25" s="1">
        <v>16.8</v>
      </c>
      <c r="E25" s="1">
        <v>284</v>
      </c>
      <c r="H25" s="2">
        <v>133</v>
      </c>
      <c r="J25" s="119">
        <v>0.0008421296296296297</v>
      </c>
    </row>
    <row r="26" spans="3:10" ht="12.75">
      <c r="C26" s="2">
        <v>19</v>
      </c>
      <c r="D26" s="1">
        <v>17.32</v>
      </c>
      <c r="E26" s="1">
        <v>287</v>
      </c>
      <c r="H26" s="2">
        <v>132</v>
      </c>
      <c r="J26" s="119">
        <v>0.0008453703703703705</v>
      </c>
    </row>
    <row r="27" spans="3:10" ht="12.75">
      <c r="C27" s="2">
        <v>20</v>
      </c>
      <c r="D27" s="1">
        <v>17.84</v>
      </c>
      <c r="E27" s="1">
        <v>290</v>
      </c>
      <c r="H27" s="2">
        <v>131</v>
      </c>
      <c r="I27" s="1">
        <v>7.5</v>
      </c>
      <c r="J27" s="119">
        <v>0.0008487268518518518</v>
      </c>
    </row>
    <row r="28" spans="3:10" ht="12.75">
      <c r="C28" s="2">
        <v>21</v>
      </c>
      <c r="D28" s="1">
        <v>18.36</v>
      </c>
      <c r="E28" s="1">
        <v>293</v>
      </c>
      <c r="H28" s="2">
        <v>130</v>
      </c>
      <c r="J28" s="119">
        <v>0.0008520833333333333</v>
      </c>
    </row>
    <row r="29" spans="3:10" ht="12.75">
      <c r="C29" s="2">
        <v>22</v>
      </c>
      <c r="D29" s="1">
        <v>18.88</v>
      </c>
      <c r="E29" s="1">
        <v>296</v>
      </c>
      <c r="H29" s="2">
        <v>129</v>
      </c>
      <c r="J29" s="119">
        <v>0.0008554398148148148</v>
      </c>
    </row>
    <row r="30" spans="3:10" ht="12.75">
      <c r="C30" s="2">
        <v>23</v>
      </c>
      <c r="D30" s="1">
        <v>19</v>
      </c>
      <c r="E30" s="1">
        <v>299</v>
      </c>
      <c r="H30" s="2">
        <v>128</v>
      </c>
      <c r="J30" s="119">
        <v>0.0008587962962962963</v>
      </c>
    </row>
    <row r="31" spans="3:10" ht="12.75">
      <c r="C31" s="2">
        <v>24</v>
      </c>
      <c r="D31" s="1">
        <v>19.4</v>
      </c>
      <c r="E31" s="1">
        <v>302</v>
      </c>
      <c r="H31" s="2">
        <v>127</v>
      </c>
      <c r="I31" s="1">
        <v>7.6</v>
      </c>
      <c r="J31" s="119">
        <v>0.0008621527777777778</v>
      </c>
    </row>
    <row r="32" spans="3:10" ht="12.75">
      <c r="C32" s="2">
        <v>25</v>
      </c>
      <c r="D32" s="1">
        <v>20.44</v>
      </c>
      <c r="E32" s="1">
        <v>305</v>
      </c>
      <c r="H32" s="2">
        <v>126</v>
      </c>
      <c r="J32" s="119">
        <v>0.0008655092592592593</v>
      </c>
    </row>
    <row r="33" spans="3:10" ht="12.75">
      <c r="C33" s="2">
        <v>26</v>
      </c>
      <c r="D33" s="1">
        <v>20.96</v>
      </c>
      <c r="E33" s="1">
        <v>308</v>
      </c>
      <c r="H33" s="2">
        <v>125</v>
      </c>
      <c r="J33" s="119">
        <v>0.0008689814814814815</v>
      </c>
    </row>
    <row r="34" spans="3:10" ht="12.75">
      <c r="C34" s="2">
        <v>27</v>
      </c>
      <c r="D34" s="1">
        <v>21.48</v>
      </c>
      <c r="E34" s="1">
        <v>311</v>
      </c>
      <c r="H34" s="2">
        <v>124</v>
      </c>
      <c r="J34" s="119">
        <v>0.0008723379629629629</v>
      </c>
    </row>
    <row r="35" spans="3:10" ht="12.75">
      <c r="C35" s="2">
        <v>28</v>
      </c>
      <c r="D35" s="1">
        <v>22</v>
      </c>
      <c r="E35" s="1">
        <v>314</v>
      </c>
      <c r="H35" s="2">
        <v>123</v>
      </c>
      <c r="I35" s="1">
        <v>7.7</v>
      </c>
      <c r="J35" s="119">
        <v>0.0008758101851851851</v>
      </c>
    </row>
    <row r="36" spans="3:10" ht="12.75">
      <c r="C36" s="2">
        <v>29</v>
      </c>
      <c r="D36" s="1">
        <v>22.52</v>
      </c>
      <c r="E36" s="1">
        <v>317</v>
      </c>
      <c r="H36" s="2">
        <v>122</v>
      </c>
      <c r="J36" s="119">
        <v>0.0008792824074074075</v>
      </c>
    </row>
    <row r="37" spans="3:10" ht="12.75">
      <c r="C37" s="2">
        <v>30</v>
      </c>
      <c r="D37" s="1">
        <v>23.04</v>
      </c>
      <c r="E37" s="1">
        <v>320</v>
      </c>
      <c r="H37" s="2">
        <v>121</v>
      </c>
      <c r="J37" s="119">
        <v>0.0008827546296296297</v>
      </c>
    </row>
    <row r="38" spans="3:10" ht="12.75">
      <c r="C38" s="2">
        <v>31</v>
      </c>
      <c r="D38" s="1">
        <v>23.56</v>
      </c>
      <c r="E38" s="1">
        <v>323</v>
      </c>
      <c r="H38" s="2">
        <v>120</v>
      </c>
      <c r="J38" s="119">
        <v>0.0008862268518518519</v>
      </c>
    </row>
    <row r="39" spans="3:10" ht="12.75">
      <c r="C39" s="2">
        <v>32</v>
      </c>
      <c r="D39" s="1">
        <v>24.08</v>
      </c>
      <c r="E39" s="1">
        <v>326</v>
      </c>
      <c r="H39" s="2">
        <v>119</v>
      </c>
      <c r="I39" s="1">
        <v>7.8</v>
      </c>
      <c r="J39" s="119">
        <v>0.000889699074074074</v>
      </c>
    </row>
    <row r="40" spans="3:10" ht="12.75">
      <c r="C40" s="2">
        <v>33</v>
      </c>
      <c r="D40" s="1">
        <v>24.6</v>
      </c>
      <c r="E40" s="1">
        <v>329</v>
      </c>
      <c r="H40" s="2">
        <v>118</v>
      </c>
      <c r="J40" s="119">
        <v>0.0008931712962962963</v>
      </c>
    </row>
    <row r="41" spans="3:10" ht="12.75">
      <c r="C41" s="2">
        <v>34</v>
      </c>
      <c r="D41" s="1">
        <v>25.12</v>
      </c>
      <c r="E41" s="1">
        <v>332</v>
      </c>
      <c r="H41" s="2">
        <v>117</v>
      </c>
      <c r="J41" s="119">
        <v>0.0008967592592592591</v>
      </c>
    </row>
    <row r="42" spans="3:10" ht="12.75">
      <c r="C42" s="2">
        <v>35</v>
      </c>
      <c r="D42" s="1">
        <v>25.62</v>
      </c>
      <c r="E42" s="1">
        <v>335</v>
      </c>
      <c r="H42" s="2">
        <v>116</v>
      </c>
      <c r="J42" s="119">
        <v>0.0009002314814814815</v>
      </c>
    </row>
    <row r="43" spans="3:10" ht="12.75">
      <c r="C43" s="2">
        <v>36</v>
      </c>
      <c r="D43" s="1">
        <v>26.14</v>
      </c>
      <c r="E43" s="1">
        <v>338</v>
      </c>
      <c r="H43" s="2">
        <v>115</v>
      </c>
      <c r="I43" s="1">
        <v>7.9</v>
      </c>
      <c r="J43" s="119">
        <v>0.0009038194444444444</v>
      </c>
    </row>
    <row r="44" spans="3:10" ht="12.75">
      <c r="C44" s="2">
        <v>37</v>
      </c>
      <c r="D44" s="1">
        <v>26.66</v>
      </c>
      <c r="E44" s="1">
        <v>341</v>
      </c>
      <c r="H44" s="2">
        <v>114</v>
      </c>
      <c r="J44" s="119">
        <v>0.0009074074074074074</v>
      </c>
    </row>
    <row r="45" spans="3:10" ht="12.75">
      <c r="C45" s="2">
        <v>38</v>
      </c>
      <c r="D45" s="1">
        <v>27.18</v>
      </c>
      <c r="E45" s="1">
        <v>344</v>
      </c>
      <c r="H45" s="2">
        <v>113</v>
      </c>
      <c r="J45" s="119">
        <v>0.0009109953703703705</v>
      </c>
    </row>
    <row r="46" spans="3:10" ht="12.75">
      <c r="C46" s="2">
        <v>39</v>
      </c>
      <c r="D46" s="1">
        <v>27.68</v>
      </c>
      <c r="E46" s="1">
        <v>347</v>
      </c>
      <c r="H46" s="2">
        <v>112</v>
      </c>
      <c r="J46" s="119">
        <v>0.0009145833333333333</v>
      </c>
    </row>
    <row r="47" spans="3:10" ht="12.75">
      <c r="C47" s="2">
        <v>40</v>
      </c>
      <c r="D47" s="1">
        <v>28.2</v>
      </c>
      <c r="E47" s="1">
        <v>350</v>
      </c>
      <c r="H47" s="2">
        <v>111</v>
      </c>
      <c r="I47" s="1">
        <v>8</v>
      </c>
      <c r="J47" s="119">
        <v>0.0009181712962962963</v>
      </c>
    </row>
    <row r="48" spans="3:10" ht="12.75">
      <c r="C48" s="2">
        <v>41</v>
      </c>
      <c r="D48" s="1">
        <v>28.72</v>
      </c>
      <c r="E48" s="1">
        <v>353</v>
      </c>
      <c r="H48" s="2">
        <v>110</v>
      </c>
      <c r="J48" s="119">
        <v>0.0009217592592592592</v>
      </c>
    </row>
    <row r="49" spans="3:10" ht="12.75">
      <c r="C49" s="2">
        <v>42</v>
      </c>
      <c r="D49" s="1">
        <v>29.22</v>
      </c>
      <c r="E49" s="1">
        <v>356</v>
      </c>
      <c r="H49" s="2">
        <v>109</v>
      </c>
      <c r="J49" s="119">
        <v>0.000925462962962963</v>
      </c>
    </row>
    <row r="50" spans="3:10" ht="12.75">
      <c r="C50" s="2">
        <v>43</v>
      </c>
      <c r="D50" s="1">
        <v>29.74</v>
      </c>
      <c r="E50" s="1">
        <v>359</v>
      </c>
      <c r="H50" s="2">
        <v>108</v>
      </c>
      <c r="J50" s="119">
        <v>0.0009291666666666667</v>
      </c>
    </row>
    <row r="51" spans="3:10" ht="12.75">
      <c r="C51" s="2">
        <v>44</v>
      </c>
      <c r="D51" s="1">
        <v>30.26</v>
      </c>
      <c r="E51" s="1">
        <v>362</v>
      </c>
      <c r="H51" s="2">
        <v>107</v>
      </c>
      <c r="I51" s="1">
        <v>8.1</v>
      </c>
      <c r="J51" s="119">
        <v>0.0009327546296296296</v>
      </c>
    </row>
    <row r="52" spans="3:10" ht="12.75">
      <c r="C52" s="2">
        <v>45</v>
      </c>
      <c r="D52" s="1">
        <v>30.76</v>
      </c>
      <c r="E52" s="1">
        <v>365</v>
      </c>
      <c r="H52" s="2">
        <v>106</v>
      </c>
      <c r="J52" s="119">
        <v>0.0009364583333333334</v>
      </c>
    </row>
    <row r="53" spans="3:10" ht="12.75">
      <c r="C53" s="2">
        <v>46</v>
      </c>
      <c r="D53" s="1">
        <v>31.28</v>
      </c>
      <c r="E53" s="1">
        <v>368</v>
      </c>
      <c r="H53" s="2">
        <v>105</v>
      </c>
      <c r="J53" s="119">
        <v>0.000940162037037037</v>
      </c>
    </row>
    <row r="54" spans="3:10" ht="12.75">
      <c r="C54" s="2">
        <v>47</v>
      </c>
      <c r="D54" s="1">
        <v>31.78</v>
      </c>
      <c r="E54" s="1">
        <v>371</v>
      </c>
      <c r="H54" s="2">
        <v>104</v>
      </c>
      <c r="J54" s="119">
        <v>0.0009439814814814814</v>
      </c>
    </row>
    <row r="55" spans="3:10" ht="12.75">
      <c r="C55" s="2">
        <v>48</v>
      </c>
      <c r="D55" s="1">
        <v>32.3</v>
      </c>
      <c r="E55" s="1">
        <v>374</v>
      </c>
      <c r="H55" s="2">
        <v>103</v>
      </c>
      <c r="I55" s="1">
        <v>8.2</v>
      </c>
      <c r="J55" s="119">
        <v>0.0009476851851851852</v>
      </c>
    </row>
    <row r="56" spans="3:10" ht="12.75">
      <c r="C56" s="2">
        <v>49</v>
      </c>
      <c r="D56" s="1">
        <v>32.8</v>
      </c>
      <c r="E56" s="1">
        <v>377</v>
      </c>
      <c r="H56" s="2">
        <v>102</v>
      </c>
      <c r="J56" s="119">
        <v>0.0009515046296296297</v>
      </c>
    </row>
    <row r="57" spans="3:10" ht="12.75">
      <c r="C57" s="2">
        <v>50</v>
      </c>
      <c r="D57" s="1">
        <v>33.3</v>
      </c>
      <c r="E57" s="1">
        <v>380</v>
      </c>
      <c r="H57" s="2">
        <v>101</v>
      </c>
      <c r="J57" s="119">
        <v>0.0009552083333333332</v>
      </c>
    </row>
    <row r="58" spans="3:10" ht="12.75">
      <c r="C58" s="2">
        <v>51</v>
      </c>
      <c r="D58" s="1">
        <v>33.82</v>
      </c>
      <c r="E58" s="1">
        <v>383</v>
      </c>
      <c r="H58" s="2">
        <v>100</v>
      </c>
      <c r="J58" s="119">
        <v>0.0009590277777777778</v>
      </c>
    </row>
    <row r="59" spans="3:10" ht="12.75">
      <c r="C59" s="2">
        <v>52</v>
      </c>
      <c r="D59" s="1">
        <v>34.32</v>
      </c>
      <c r="E59" s="1">
        <v>386</v>
      </c>
      <c r="H59" s="2">
        <v>99</v>
      </c>
      <c r="I59" s="1">
        <v>8.3</v>
      </c>
      <c r="J59" s="119">
        <v>0.0009628472222222223</v>
      </c>
    </row>
    <row r="60" spans="3:10" ht="12.75">
      <c r="C60" s="2">
        <v>53</v>
      </c>
      <c r="D60" s="1">
        <v>34.84</v>
      </c>
      <c r="E60" s="1">
        <v>389</v>
      </c>
      <c r="H60" s="2">
        <v>98</v>
      </c>
      <c r="J60" s="119">
        <v>0.0009666666666666666</v>
      </c>
    </row>
    <row r="61" spans="3:10" ht="12.75">
      <c r="C61" s="2">
        <v>54</v>
      </c>
      <c r="D61" s="1">
        <v>35.34</v>
      </c>
      <c r="E61" s="1">
        <v>392</v>
      </c>
      <c r="H61" s="2">
        <v>97</v>
      </c>
      <c r="J61" s="119">
        <v>0.0009706018518518518</v>
      </c>
    </row>
    <row r="62" spans="3:10" ht="12.75">
      <c r="C62" s="2">
        <v>55</v>
      </c>
      <c r="D62" s="1">
        <v>35.84</v>
      </c>
      <c r="E62" s="1">
        <v>395</v>
      </c>
      <c r="H62" s="2">
        <v>96</v>
      </c>
      <c r="I62" s="1">
        <v>8.4</v>
      </c>
      <c r="J62" s="119">
        <v>0.0009744212962962963</v>
      </c>
    </row>
    <row r="63" spans="3:10" ht="12.75">
      <c r="C63" s="2">
        <v>56</v>
      </c>
      <c r="D63" s="1">
        <v>36.34</v>
      </c>
      <c r="E63" s="1">
        <v>398</v>
      </c>
      <c r="H63" s="2">
        <v>95</v>
      </c>
      <c r="J63" s="119">
        <v>0.0009783564814814815</v>
      </c>
    </row>
    <row r="64" spans="3:10" ht="12.75">
      <c r="C64" s="2">
        <v>57</v>
      </c>
      <c r="D64" s="1">
        <v>36.86</v>
      </c>
      <c r="E64" s="1">
        <v>401</v>
      </c>
      <c r="H64" s="2">
        <v>94</v>
      </c>
      <c r="J64" s="119">
        <v>0.0009822916666666667</v>
      </c>
    </row>
    <row r="65" spans="3:10" ht="12.75">
      <c r="C65" s="2">
        <v>58</v>
      </c>
      <c r="D65" s="1">
        <v>37.36</v>
      </c>
      <c r="E65" s="1">
        <v>404</v>
      </c>
      <c r="H65" s="2">
        <v>93</v>
      </c>
      <c r="J65" s="119">
        <v>0.000986226851851852</v>
      </c>
    </row>
    <row r="66" spans="3:10" ht="12.75">
      <c r="C66" s="2">
        <v>59</v>
      </c>
      <c r="D66" s="1">
        <v>37.86</v>
      </c>
      <c r="E66" s="1">
        <v>407</v>
      </c>
      <c r="H66" s="2">
        <v>92</v>
      </c>
      <c r="I66" s="1">
        <v>8.5</v>
      </c>
      <c r="J66" s="119">
        <v>0.000990162037037037</v>
      </c>
    </row>
    <row r="67" spans="3:10" ht="12.75">
      <c r="C67" s="2">
        <v>60</v>
      </c>
      <c r="D67" s="1">
        <v>38.36</v>
      </c>
      <c r="E67" s="1">
        <v>410</v>
      </c>
      <c r="H67" s="2">
        <v>91</v>
      </c>
      <c r="J67" s="119">
        <v>0.000994212962962963</v>
      </c>
    </row>
    <row r="68" spans="3:10" ht="12.75">
      <c r="C68" s="2">
        <v>61</v>
      </c>
      <c r="D68" s="1">
        <v>38.86</v>
      </c>
      <c r="E68" s="1">
        <v>413</v>
      </c>
      <c r="H68" s="2">
        <v>90</v>
      </c>
      <c r="J68" s="119">
        <v>0.000998263888888889</v>
      </c>
    </row>
    <row r="69" spans="3:10" ht="12.75">
      <c r="C69" s="2">
        <v>62</v>
      </c>
      <c r="D69" s="1">
        <v>39.38</v>
      </c>
      <c r="E69" s="1">
        <v>416</v>
      </c>
      <c r="H69" s="2">
        <v>89</v>
      </c>
      <c r="J69" s="119">
        <v>0.001002199074074074</v>
      </c>
    </row>
    <row r="70" spans="3:10" ht="12.75">
      <c r="C70" s="2">
        <v>63</v>
      </c>
      <c r="D70" s="1">
        <v>39.88</v>
      </c>
      <c r="E70" s="1">
        <v>419</v>
      </c>
      <c r="H70" s="2">
        <v>88</v>
      </c>
      <c r="I70" s="1">
        <v>8.6</v>
      </c>
      <c r="J70" s="119">
        <v>0.00100625</v>
      </c>
    </row>
    <row r="71" spans="3:10" ht="12.75">
      <c r="C71" s="2">
        <v>64</v>
      </c>
      <c r="D71" s="1">
        <v>40.38</v>
      </c>
      <c r="E71" s="1">
        <v>422</v>
      </c>
      <c r="H71" s="2">
        <v>87</v>
      </c>
      <c r="J71" s="119">
        <v>0.0010104166666666666</v>
      </c>
    </row>
    <row r="72" spans="3:10" ht="12.75">
      <c r="C72" s="2">
        <v>65</v>
      </c>
      <c r="D72" s="1">
        <v>40.88</v>
      </c>
      <c r="E72" s="1">
        <v>425</v>
      </c>
      <c r="H72" s="2">
        <v>86</v>
      </c>
      <c r="J72" s="119">
        <v>0.0010144675925925926</v>
      </c>
    </row>
    <row r="73" spans="3:10" ht="12.75">
      <c r="C73" s="2">
        <v>66</v>
      </c>
      <c r="D73" s="1">
        <v>41.38</v>
      </c>
      <c r="E73" s="1">
        <v>428</v>
      </c>
      <c r="H73" s="2">
        <v>85</v>
      </c>
      <c r="I73" s="1">
        <v>8.7</v>
      </c>
      <c r="J73" s="119">
        <v>0.0010186342592592593</v>
      </c>
    </row>
    <row r="74" spans="3:10" ht="12.75">
      <c r="C74" s="2">
        <v>67</v>
      </c>
      <c r="D74" s="1">
        <v>41.88</v>
      </c>
      <c r="E74" s="1">
        <v>431</v>
      </c>
      <c r="H74" s="2">
        <v>84</v>
      </c>
      <c r="J74" s="119">
        <v>0.001022800925925926</v>
      </c>
    </row>
    <row r="75" spans="3:10" ht="12.75">
      <c r="C75" s="2">
        <v>68</v>
      </c>
      <c r="D75" s="1">
        <v>42.38</v>
      </c>
      <c r="E75" s="1">
        <v>434</v>
      </c>
      <c r="H75" s="2">
        <v>83</v>
      </c>
      <c r="J75" s="119">
        <v>0.0010269675925925926</v>
      </c>
    </row>
    <row r="76" spans="3:10" ht="12.75">
      <c r="C76" s="2">
        <v>69</v>
      </c>
      <c r="D76" s="1">
        <v>42.88</v>
      </c>
      <c r="E76" s="1">
        <v>437</v>
      </c>
      <c r="H76" s="2">
        <v>82</v>
      </c>
      <c r="I76" s="1">
        <v>8.8</v>
      </c>
      <c r="J76" s="119">
        <v>0.0010311342592592592</v>
      </c>
    </row>
    <row r="77" spans="3:10" ht="12.75">
      <c r="C77" s="2">
        <v>70</v>
      </c>
      <c r="D77" s="1">
        <v>43.38</v>
      </c>
      <c r="E77" s="1">
        <v>440</v>
      </c>
      <c r="H77" s="2">
        <v>81</v>
      </c>
      <c r="J77" s="119">
        <v>0.0010354166666666667</v>
      </c>
    </row>
    <row r="78" spans="3:10" ht="12.75">
      <c r="C78" s="2">
        <v>71</v>
      </c>
      <c r="D78" s="1">
        <v>43.88</v>
      </c>
      <c r="E78" s="1">
        <v>443</v>
      </c>
      <c r="H78" s="2">
        <v>80</v>
      </c>
      <c r="J78" s="119">
        <v>0.0010395833333333331</v>
      </c>
    </row>
    <row r="79" spans="3:10" ht="12.75">
      <c r="C79" s="2">
        <v>72</v>
      </c>
      <c r="D79" s="1">
        <v>44.38</v>
      </c>
      <c r="E79" s="1">
        <v>446</v>
      </c>
      <c r="H79" s="2">
        <v>79</v>
      </c>
      <c r="J79" s="119">
        <v>0.0010438657407407406</v>
      </c>
    </row>
    <row r="80" spans="3:10" ht="12.75">
      <c r="C80" s="2">
        <v>73</v>
      </c>
      <c r="D80" s="1">
        <v>44.88</v>
      </c>
      <c r="E80" s="1">
        <v>449</v>
      </c>
      <c r="H80" s="2">
        <v>78</v>
      </c>
      <c r="I80" s="1">
        <v>8.9</v>
      </c>
      <c r="J80" s="119">
        <v>0.001048263888888889</v>
      </c>
    </row>
    <row r="81" spans="3:10" ht="12.75">
      <c r="C81" s="2">
        <v>74</v>
      </c>
      <c r="D81" s="1">
        <v>45.38</v>
      </c>
      <c r="E81" s="1">
        <v>452</v>
      </c>
      <c r="H81" s="2">
        <v>77</v>
      </c>
      <c r="J81" s="119">
        <v>0.0010525462962962964</v>
      </c>
    </row>
    <row r="82" spans="3:10" ht="12.75">
      <c r="C82" s="2">
        <v>75</v>
      </c>
      <c r="D82" s="1">
        <v>45.86</v>
      </c>
      <c r="E82" s="1">
        <v>455</v>
      </c>
      <c r="H82" s="2">
        <v>76</v>
      </c>
      <c r="J82" s="119">
        <v>0.0010569444444444443</v>
      </c>
    </row>
    <row r="83" spans="3:10" ht="12.75">
      <c r="C83" s="2">
        <v>76</v>
      </c>
      <c r="D83" s="1">
        <v>46.36</v>
      </c>
      <c r="E83" s="1">
        <v>458</v>
      </c>
      <c r="H83" s="2">
        <v>75</v>
      </c>
      <c r="I83" s="1">
        <v>9</v>
      </c>
      <c r="J83" s="119">
        <v>0.0010613425925925927</v>
      </c>
    </row>
    <row r="84" spans="3:10" ht="12.75">
      <c r="C84" s="2">
        <v>77</v>
      </c>
      <c r="D84" s="1">
        <v>46.86</v>
      </c>
      <c r="E84" s="1">
        <v>461</v>
      </c>
      <c r="H84" s="2">
        <v>74</v>
      </c>
      <c r="J84" s="119">
        <v>0.0010657407407407406</v>
      </c>
    </row>
    <row r="85" spans="3:10" ht="12.75">
      <c r="C85" s="2">
        <v>78</v>
      </c>
      <c r="D85" s="1">
        <v>47.36</v>
      </c>
      <c r="E85" s="1">
        <v>464</v>
      </c>
      <c r="H85" s="2">
        <v>73</v>
      </c>
      <c r="J85" s="119">
        <v>0.001070138888888889</v>
      </c>
    </row>
    <row r="86" spans="3:10" ht="12.75">
      <c r="C86" s="2">
        <v>79</v>
      </c>
      <c r="D86" s="1">
        <v>47.86</v>
      </c>
      <c r="E86" s="1">
        <v>467</v>
      </c>
      <c r="H86" s="2">
        <v>72</v>
      </c>
      <c r="I86" s="1">
        <v>9.1</v>
      </c>
      <c r="J86" s="119">
        <v>0.0010746527777777777</v>
      </c>
    </row>
    <row r="87" spans="3:10" ht="12.75">
      <c r="C87" s="2">
        <v>80</v>
      </c>
      <c r="D87" s="1">
        <v>48.34</v>
      </c>
      <c r="E87" s="1">
        <v>470</v>
      </c>
      <c r="H87" s="2">
        <v>71</v>
      </c>
      <c r="J87" s="119">
        <v>0.0010791666666666666</v>
      </c>
    </row>
    <row r="88" spans="3:12" ht="12.75">
      <c r="C88" s="2">
        <v>81</v>
      </c>
      <c r="D88" s="1">
        <v>48.84</v>
      </c>
      <c r="E88" s="1">
        <v>474</v>
      </c>
      <c r="H88" s="2">
        <v>70</v>
      </c>
      <c r="J88" s="119">
        <v>0.0010836805555555556</v>
      </c>
      <c r="L88" s="4"/>
    </row>
    <row r="89" spans="3:12" ht="12.75">
      <c r="C89" s="2">
        <v>82</v>
      </c>
      <c r="D89" s="1">
        <v>49.34</v>
      </c>
      <c r="E89" s="1">
        <v>477</v>
      </c>
      <c r="H89" s="2">
        <v>69</v>
      </c>
      <c r="I89" s="1">
        <v>9.2</v>
      </c>
      <c r="J89" s="119">
        <v>0.001088310185185185</v>
      </c>
      <c r="L89" s="4"/>
    </row>
    <row r="90" spans="3:12" ht="12.75">
      <c r="C90" s="2">
        <v>83</v>
      </c>
      <c r="D90" s="1">
        <v>49.82</v>
      </c>
      <c r="E90" s="1">
        <v>480</v>
      </c>
      <c r="H90" s="2">
        <v>68</v>
      </c>
      <c r="J90" s="119">
        <v>0.0010929398148148148</v>
      </c>
      <c r="L90" s="4"/>
    </row>
    <row r="91" spans="3:12" ht="12.75">
      <c r="C91" s="2">
        <v>84</v>
      </c>
      <c r="D91" s="1">
        <v>50.32</v>
      </c>
      <c r="E91" s="1">
        <v>483</v>
      </c>
      <c r="H91" s="2">
        <v>67</v>
      </c>
      <c r="J91" s="119">
        <v>0.0010975694444444444</v>
      </c>
      <c r="L91" s="4"/>
    </row>
    <row r="92" spans="3:12" ht="12.75">
      <c r="C92" s="2">
        <v>85</v>
      </c>
      <c r="D92" s="1">
        <v>50.82</v>
      </c>
      <c r="E92" s="1">
        <v>486</v>
      </c>
      <c r="H92" s="2">
        <v>66</v>
      </c>
      <c r="I92" s="1">
        <v>9.3</v>
      </c>
      <c r="J92" s="119">
        <v>0.001102199074074074</v>
      </c>
      <c r="L92" s="4"/>
    </row>
    <row r="93" spans="3:10" ht="12.75">
      <c r="C93" s="2">
        <v>86</v>
      </c>
      <c r="D93" s="1">
        <v>51.3</v>
      </c>
      <c r="E93" s="1">
        <v>489</v>
      </c>
      <c r="H93" s="2">
        <v>65</v>
      </c>
      <c r="J93" s="119">
        <v>0.0011069444444444445</v>
      </c>
    </row>
    <row r="94" spans="3:10" ht="12.75">
      <c r="C94" s="2">
        <v>87</v>
      </c>
      <c r="D94" s="1">
        <v>51.8</v>
      </c>
      <c r="E94" s="1">
        <v>492</v>
      </c>
      <c r="H94" s="2">
        <v>64</v>
      </c>
      <c r="J94" s="119">
        <v>0.0011116898148148147</v>
      </c>
    </row>
    <row r="95" spans="3:10" ht="12.75">
      <c r="C95" s="2">
        <v>88</v>
      </c>
      <c r="D95" s="1">
        <v>52.28</v>
      </c>
      <c r="E95" s="1">
        <v>495</v>
      </c>
      <c r="H95" s="2">
        <v>63</v>
      </c>
      <c r="I95" s="1">
        <v>9.4</v>
      </c>
      <c r="J95" s="119">
        <v>0.0011164351851851854</v>
      </c>
    </row>
    <row r="96" spans="3:10" ht="12.75">
      <c r="C96" s="2">
        <v>89</v>
      </c>
      <c r="D96" s="1">
        <v>52.78</v>
      </c>
      <c r="E96" s="1">
        <v>497</v>
      </c>
      <c r="H96" s="2">
        <v>62</v>
      </c>
      <c r="J96" s="119">
        <v>0.0011212962962962962</v>
      </c>
    </row>
    <row r="97" spans="3:10" ht="12.75">
      <c r="C97" s="2">
        <v>90</v>
      </c>
      <c r="D97" s="1">
        <v>53.26</v>
      </c>
      <c r="E97" s="1">
        <v>500</v>
      </c>
      <c r="H97" s="2">
        <v>61</v>
      </c>
      <c r="J97" s="119">
        <v>0.0011261574074074073</v>
      </c>
    </row>
    <row r="98" spans="3:10" ht="12.75">
      <c r="C98" s="2">
        <v>91</v>
      </c>
      <c r="D98" s="1">
        <v>53.76</v>
      </c>
      <c r="E98" s="1">
        <v>502</v>
      </c>
      <c r="H98" s="2">
        <v>60</v>
      </c>
      <c r="I98" s="1">
        <v>9.5</v>
      </c>
      <c r="J98" s="119">
        <v>0.0011310185185185186</v>
      </c>
    </row>
    <row r="99" spans="3:10" ht="12.75">
      <c r="C99" s="2">
        <v>92</v>
      </c>
      <c r="D99" s="1">
        <v>54.24</v>
      </c>
      <c r="E99" s="1">
        <v>505</v>
      </c>
      <c r="H99" s="2">
        <v>59</v>
      </c>
      <c r="J99" s="119">
        <v>0.0011359953703703703</v>
      </c>
    </row>
    <row r="100" spans="3:10" ht="12.75">
      <c r="C100" s="2">
        <v>93</v>
      </c>
      <c r="D100" s="1">
        <v>54.74</v>
      </c>
      <c r="E100" s="1">
        <v>507</v>
      </c>
      <c r="H100" s="2">
        <v>58</v>
      </c>
      <c r="J100" s="119">
        <v>0.0011409722222222223</v>
      </c>
    </row>
    <row r="101" spans="3:10" ht="12.75">
      <c r="C101" s="2">
        <v>94</v>
      </c>
      <c r="D101" s="1">
        <v>55.22</v>
      </c>
      <c r="E101" s="1">
        <v>510</v>
      </c>
      <c r="H101" s="2">
        <v>57</v>
      </c>
      <c r="I101" s="1">
        <v>9.6</v>
      </c>
      <c r="J101" s="119">
        <v>0.0011460648148148148</v>
      </c>
    </row>
    <row r="102" spans="3:10" ht="12.75">
      <c r="C102" s="2">
        <v>95</v>
      </c>
      <c r="D102" s="1">
        <v>55.72</v>
      </c>
      <c r="E102" s="1">
        <v>512</v>
      </c>
      <c r="H102" s="2">
        <v>56</v>
      </c>
      <c r="J102" s="119">
        <v>0.0011511574074074074</v>
      </c>
    </row>
    <row r="103" spans="3:10" ht="12.75">
      <c r="C103" s="2">
        <v>96</v>
      </c>
      <c r="D103" s="1">
        <v>56.2</v>
      </c>
      <c r="E103" s="1">
        <v>515</v>
      </c>
      <c r="H103" s="2">
        <v>55</v>
      </c>
      <c r="J103" s="119">
        <v>0.00115625</v>
      </c>
    </row>
    <row r="104" spans="3:10" ht="12.75">
      <c r="C104" s="2">
        <v>97</v>
      </c>
      <c r="D104" s="1">
        <v>56.68</v>
      </c>
      <c r="E104" s="1">
        <v>517</v>
      </c>
      <c r="H104" s="2">
        <v>54</v>
      </c>
      <c r="I104" s="1">
        <v>9.7</v>
      </c>
      <c r="J104" s="119">
        <v>0.0011614583333333331</v>
      </c>
    </row>
    <row r="105" spans="3:10" ht="12.75">
      <c r="C105" s="2">
        <v>98</v>
      </c>
      <c r="D105" s="1">
        <v>57.18</v>
      </c>
      <c r="E105" s="1">
        <v>520</v>
      </c>
      <c r="H105" s="2">
        <v>53</v>
      </c>
      <c r="J105" s="119">
        <v>0.0011666666666666668</v>
      </c>
    </row>
    <row r="106" spans="3:10" ht="12.75">
      <c r="C106" s="2">
        <v>99</v>
      </c>
      <c r="D106" s="1">
        <v>57.66</v>
      </c>
      <c r="E106" s="1">
        <v>522</v>
      </c>
      <c r="H106" s="2">
        <v>52</v>
      </c>
      <c r="J106" s="119">
        <v>0.001171875</v>
      </c>
    </row>
    <row r="107" spans="3:10" ht="12.75">
      <c r="C107" s="2">
        <v>100</v>
      </c>
      <c r="D107" s="1">
        <v>58.14</v>
      </c>
      <c r="E107" s="1">
        <v>525</v>
      </c>
      <c r="H107" s="2">
        <v>51</v>
      </c>
      <c r="I107" s="1">
        <v>9.8</v>
      </c>
      <c r="J107" s="119">
        <v>0.0011771990740740742</v>
      </c>
    </row>
    <row r="108" spans="3:10" ht="12.75">
      <c r="C108" s="2">
        <v>101</v>
      </c>
      <c r="D108" s="1">
        <v>58.64</v>
      </c>
      <c r="E108" s="1">
        <v>528</v>
      </c>
      <c r="H108" s="2">
        <v>50</v>
      </c>
      <c r="J108" s="119">
        <v>0.0011825231481481483</v>
      </c>
    </row>
    <row r="109" spans="3:10" ht="12.75">
      <c r="C109" s="2">
        <v>102</v>
      </c>
      <c r="D109" s="1">
        <v>59.12</v>
      </c>
      <c r="E109" s="1">
        <v>530</v>
      </c>
      <c r="H109" s="2">
        <v>49</v>
      </c>
      <c r="I109" s="1">
        <v>9.9</v>
      </c>
      <c r="J109" s="119">
        <v>0.001187962962962963</v>
      </c>
    </row>
    <row r="110" spans="3:10" ht="12.75">
      <c r="C110" s="2">
        <v>103</v>
      </c>
      <c r="D110" s="1">
        <v>59.6</v>
      </c>
      <c r="E110" s="1">
        <v>533</v>
      </c>
      <c r="H110" s="2">
        <v>48</v>
      </c>
      <c r="J110" s="119">
        <v>0.0011935185185185185</v>
      </c>
    </row>
    <row r="111" spans="3:10" ht="12.75">
      <c r="C111" s="2">
        <v>104</v>
      </c>
      <c r="D111" s="1">
        <v>60.08</v>
      </c>
      <c r="E111" s="1">
        <v>536</v>
      </c>
      <c r="H111" s="2">
        <v>47</v>
      </c>
      <c r="J111" s="119">
        <v>0.001199074074074074</v>
      </c>
    </row>
    <row r="112" spans="3:10" ht="12.75">
      <c r="C112" s="2">
        <v>105</v>
      </c>
      <c r="D112" s="1">
        <v>60.58</v>
      </c>
      <c r="E112" s="1">
        <v>538</v>
      </c>
      <c r="H112" s="2">
        <v>46</v>
      </c>
      <c r="I112" s="1">
        <v>10</v>
      </c>
      <c r="J112" s="119">
        <v>0.0012046296296296295</v>
      </c>
    </row>
    <row r="113" spans="3:10" ht="12.75">
      <c r="C113" s="2">
        <v>106</v>
      </c>
      <c r="D113" s="1">
        <v>61.06</v>
      </c>
      <c r="E113" s="1">
        <v>540</v>
      </c>
      <c r="H113" s="2">
        <v>45</v>
      </c>
      <c r="J113" s="119">
        <v>0.001210300925925926</v>
      </c>
    </row>
    <row r="114" spans="3:10" ht="12.75">
      <c r="C114" s="2">
        <v>107</v>
      </c>
      <c r="D114" s="1">
        <v>61.54</v>
      </c>
      <c r="E114" s="1">
        <v>542</v>
      </c>
      <c r="H114" s="2">
        <v>44</v>
      </c>
      <c r="J114" s="119">
        <v>0.0012159722222222222</v>
      </c>
    </row>
    <row r="115" spans="3:10" ht="12.75">
      <c r="C115" s="2">
        <v>108</v>
      </c>
      <c r="D115" s="1">
        <v>62.02</v>
      </c>
      <c r="E115" s="1">
        <v>544</v>
      </c>
      <c r="H115" s="2">
        <v>43</v>
      </c>
      <c r="I115" s="1">
        <v>10.1</v>
      </c>
      <c r="J115" s="119">
        <v>0.0012217592592592595</v>
      </c>
    </row>
    <row r="116" spans="3:10" ht="12.75">
      <c r="C116" s="2">
        <v>109</v>
      </c>
      <c r="D116" s="1">
        <v>62.5</v>
      </c>
      <c r="E116" s="1">
        <v>547</v>
      </c>
      <c r="H116" s="2">
        <v>42</v>
      </c>
      <c r="J116" s="119">
        <v>0.001227662037037037</v>
      </c>
    </row>
    <row r="117" spans="3:10" ht="12.75">
      <c r="C117" s="2">
        <v>110</v>
      </c>
      <c r="D117" s="1">
        <v>62.98</v>
      </c>
      <c r="E117" s="1">
        <v>550</v>
      </c>
      <c r="H117" s="2">
        <v>41</v>
      </c>
      <c r="I117" s="1">
        <v>10.2</v>
      </c>
      <c r="J117" s="119">
        <v>0.0012335648148148147</v>
      </c>
    </row>
    <row r="118" spans="3:10" ht="12.75">
      <c r="C118" s="2">
        <v>111</v>
      </c>
      <c r="D118" s="1">
        <v>63.46</v>
      </c>
      <c r="E118" s="1">
        <v>554</v>
      </c>
      <c r="H118" s="2">
        <v>40</v>
      </c>
      <c r="J118" s="119">
        <v>0.0012395833333333334</v>
      </c>
    </row>
    <row r="119" spans="3:10" ht="12.75">
      <c r="C119" s="2">
        <v>112</v>
      </c>
      <c r="D119" s="1">
        <v>63.94</v>
      </c>
      <c r="E119" s="1">
        <v>557</v>
      </c>
      <c r="H119" s="2">
        <v>39</v>
      </c>
      <c r="I119" s="1">
        <v>10.3</v>
      </c>
      <c r="J119" s="119">
        <v>0.001245601851851852</v>
      </c>
    </row>
    <row r="120" spans="3:10" ht="12.75">
      <c r="C120" s="2">
        <v>113</v>
      </c>
      <c r="D120" s="1">
        <v>64.42</v>
      </c>
      <c r="E120" s="1">
        <v>559</v>
      </c>
      <c r="H120" s="2">
        <v>38</v>
      </c>
      <c r="J120" s="119">
        <v>0.0012517361111111112</v>
      </c>
    </row>
    <row r="121" spans="3:10" ht="12.75">
      <c r="C121" s="2">
        <v>114</v>
      </c>
      <c r="D121" s="1">
        <v>64.9</v>
      </c>
      <c r="E121" s="1">
        <v>561</v>
      </c>
      <c r="H121" s="2">
        <v>37</v>
      </c>
      <c r="J121" s="119">
        <v>0.0012579861111111112</v>
      </c>
    </row>
    <row r="122" spans="3:10" ht="12.75">
      <c r="C122" s="2">
        <v>115</v>
      </c>
      <c r="D122" s="1">
        <v>65.38</v>
      </c>
      <c r="E122" s="1">
        <v>564</v>
      </c>
      <c r="H122" s="2">
        <v>36</v>
      </c>
      <c r="I122" s="1">
        <v>10.4</v>
      </c>
      <c r="J122" s="119">
        <v>0.0012643518518518518</v>
      </c>
    </row>
    <row r="123" spans="3:10" ht="12.75">
      <c r="C123" s="2">
        <v>116</v>
      </c>
      <c r="D123" s="1">
        <v>65.86</v>
      </c>
      <c r="E123" s="1">
        <v>566</v>
      </c>
      <c r="H123" s="2">
        <v>35</v>
      </c>
      <c r="J123" s="119">
        <v>0.0012707175925925926</v>
      </c>
    </row>
    <row r="124" spans="3:10" ht="12.75">
      <c r="C124" s="2">
        <v>117</v>
      </c>
      <c r="D124" s="1">
        <v>66.34</v>
      </c>
      <c r="E124" s="1">
        <v>568</v>
      </c>
      <c r="H124" s="2">
        <v>34</v>
      </c>
      <c r="I124" s="1">
        <v>10.5</v>
      </c>
      <c r="J124" s="119">
        <v>0.0012771990740740743</v>
      </c>
    </row>
    <row r="125" spans="3:10" ht="12.75">
      <c r="C125" s="2">
        <v>118</v>
      </c>
      <c r="D125" s="1">
        <v>66.82</v>
      </c>
      <c r="E125" s="1">
        <v>571</v>
      </c>
      <c r="H125" s="2">
        <v>33</v>
      </c>
      <c r="J125" s="119">
        <v>0.0012837962962962963</v>
      </c>
    </row>
    <row r="126" spans="3:10" ht="12.75">
      <c r="C126" s="2">
        <v>119</v>
      </c>
      <c r="D126" s="1">
        <v>67.3</v>
      </c>
      <c r="E126" s="1">
        <v>573</v>
      </c>
      <c r="H126" s="2">
        <v>32</v>
      </c>
      <c r="I126" s="1">
        <v>10.6</v>
      </c>
      <c r="J126" s="119">
        <v>0.0012905092592592593</v>
      </c>
    </row>
    <row r="127" spans="3:10" ht="12.75">
      <c r="C127" s="2">
        <v>120</v>
      </c>
      <c r="D127" s="1">
        <v>67.78</v>
      </c>
      <c r="E127" s="1">
        <v>575</v>
      </c>
      <c r="H127" s="2">
        <v>31</v>
      </c>
      <c r="J127" s="119">
        <v>0.001297337962962963</v>
      </c>
    </row>
    <row r="128" spans="3:10" ht="12.75">
      <c r="C128" s="2">
        <v>121</v>
      </c>
      <c r="D128" s="1">
        <v>68.26</v>
      </c>
      <c r="E128" s="1">
        <v>576</v>
      </c>
      <c r="H128" s="2">
        <v>30</v>
      </c>
      <c r="I128" s="1">
        <v>10.7</v>
      </c>
      <c r="J128" s="119">
        <v>0.0013041666666666668</v>
      </c>
    </row>
    <row r="129" spans="3:10" ht="12.75">
      <c r="C129" s="2">
        <v>122</v>
      </c>
      <c r="D129" s="1">
        <v>68.74</v>
      </c>
      <c r="E129" s="1">
        <v>578</v>
      </c>
      <c r="H129" s="2">
        <v>29</v>
      </c>
      <c r="J129" s="119">
        <v>0.0013112268518518518</v>
      </c>
    </row>
    <row r="130" spans="3:10" ht="12.75">
      <c r="C130" s="2">
        <v>123</v>
      </c>
      <c r="D130" s="1">
        <v>69.22</v>
      </c>
      <c r="E130" s="1">
        <v>579</v>
      </c>
      <c r="H130" s="2">
        <v>28</v>
      </c>
      <c r="I130" s="1">
        <v>10.8</v>
      </c>
      <c r="J130" s="119">
        <v>0.0013184027777777777</v>
      </c>
    </row>
    <row r="131" spans="3:10" ht="12.75">
      <c r="C131" s="2">
        <v>124</v>
      </c>
      <c r="D131" s="1">
        <v>69.68</v>
      </c>
      <c r="E131" s="1">
        <v>581</v>
      </c>
      <c r="H131" s="2">
        <v>27</v>
      </c>
      <c r="J131" s="119">
        <v>0.0013256944444444444</v>
      </c>
    </row>
    <row r="132" spans="3:10" ht="12.75">
      <c r="C132" s="2">
        <v>125</v>
      </c>
      <c r="D132" s="1">
        <v>70.16</v>
      </c>
      <c r="E132" s="1">
        <v>582</v>
      </c>
      <c r="H132" s="2">
        <v>26</v>
      </c>
      <c r="I132" s="1">
        <v>10.9</v>
      </c>
      <c r="J132" s="119">
        <v>0.0013331018518518518</v>
      </c>
    </row>
    <row r="133" spans="3:10" ht="12.75">
      <c r="C133" s="2">
        <v>126</v>
      </c>
      <c r="D133" s="1">
        <v>70.64</v>
      </c>
      <c r="E133" s="1">
        <v>584</v>
      </c>
      <c r="H133" s="2">
        <v>25</v>
      </c>
      <c r="J133" s="119">
        <v>0.0013406249999999998</v>
      </c>
    </row>
    <row r="134" spans="3:10" ht="12.75">
      <c r="C134" s="2">
        <v>127</v>
      </c>
      <c r="D134" s="1">
        <v>71.12</v>
      </c>
      <c r="E134" s="1">
        <v>585</v>
      </c>
      <c r="H134" s="2">
        <v>24</v>
      </c>
      <c r="I134" s="1">
        <v>11</v>
      </c>
      <c r="J134" s="119">
        <v>0.0013562499999999998</v>
      </c>
    </row>
    <row r="135" spans="3:10" ht="12.75">
      <c r="C135" s="2">
        <v>128</v>
      </c>
      <c r="D135" s="1">
        <v>71.6</v>
      </c>
      <c r="E135" s="1">
        <v>587</v>
      </c>
      <c r="H135" s="2">
        <v>23</v>
      </c>
      <c r="J135" s="119">
        <v>0.0013597222222222222</v>
      </c>
    </row>
    <row r="136" spans="3:10" ht="12.75">
      <c r="C136" s="2">
        <v>129</v>
      </c>
      <c r="D136" s="1">
        <v>72.06</v>
      </c>
      <c r="E136" s="1">
        <v>588</v>
      </c>
      <c r="H136" s="2">
        <v>22</v>
      </c>
      <c r="I136" s="1">
        <v>11.1</v>
      </c>
      <c r="J136" s="119">
        <v>0.001364236111111111</v>
      </c>
    </row>
    <row r="137" spans="3:10" ht="12.75">
      <c r="C137" s="2">
        <v>130</v>
      </c>
      <c r="D137" s="1">
        <v>72.54</v>
      </c>
      <c r="E137" s="1">
        <v>590</v>
      </c>
      <c r="H137" s="2">
        <v>21</v>
      </c>
      <c r="J137" s="119">
        <v>0.0013724537037037036</v>
      </c>
    </row>
    <row r="138" spans="3:10" ht="12.75">
      <c r="C138" s="2">
        <v>131</v>
      </c>
      <c r="D138" s="1">
        <v>73.02</v>
      </c>
      <c r="E138" s="1">
        <v>591</v>
      </c>
      <c r="H138" s="2">
        <v>20</v>
      </c>
      <c r="I138" s="1">
        <v>11.2</v>
      </c>
      <c r="J138" s="119">
        <v>0.0013809027777777778</v>
      </c>
    </row>
    <row r="139" spans="3:10" ht="12.75">
      <c r="C139" s="2">
        <v>132</v>
      </c>
      <c r="D139" s="1">
        <v>73.48</v>
      </c>
      <c r="E139" s="1">
        <v>593</v>
      </c>
      <c r="H139" s="2">
        <v>19</v>
      </c>
      <c r="I139" s="1">
        <v>11.3</v>
      </c>
      <c r="J139" s="119">
        <v>0.0013895833333333332</v>
      </c>
    </row>
    <row r="140" spans="3:10" ht="12.75">
      <c r="C140" s="2">
        <v>133</v>
      </c>
      <c r="D140" s="1">
        <v>73.96</v>
      </c>
      <c r="E140" s="1">
        <v>594</v>
      </c>
      <c r="H140" s="2">
        <v>18</v>
      </c>
      <c r="J140" s="119">
        <v>0.0013983796296296296</v>
      </c>
    </row>
    <row r="141" spans="3:10" ht="12.75">
      <c r="C141" s="2">
        <v>134</v>
      </c>
      <c r="D141" s="1">
        <v>74.44</v>
      </c>
      <c r="E141" s="1">
        <v>596</v>
      </c>
      <c r="H141" s="2">
        <v>17</v>
      </c>
      <c r="I141" s="1">
        <v>11.4</v>
      </c>
      <c r="J141" s="119">
        <v>0.0014075231481481482</v>
      </c>
    </row>
    <row r="142" spans="3:10" ht="12.75">
      <c r="C142" s="2">
        <v>135</v>
      </c>
      <c r="D142" s="1">
        <v>74.9</v>
      </c>
      <c r="E142" s="1">
        <v>597</v>
      </c>
      <c r="H142" s="2">
        <v>16</v>
      </c>
      <c r="I142" s="1">
        <v>11.5</v>
      </c>
      <c r="J142" s="119">
        <v>0.001416898148148148</v>
      </c>
    </row>
    <row r="143" spans="3:10" ht="12.75">
      <c r="C143" s="2">
        <v>136</v>
      </c>
      <c r="D143" s="1">
        <v>75.38</v>
      </c>
      <c r="E143" s="1">
        <v>599</v>
      </c>
      <c r="H143" s="2">
        <v>15</v>
      </c>
      <c r="J143" s="119">
        <v>0.0014266203703703704</v>
      </c>
    </row>
    <row r="144" spans="3:10" ht="12.75">
      <c r="C144" s="2">
        <v>137</v>
      </c>
      <c r="D144" s="1">
        <v>75.84</v>
      </c>
      <c r="E144" s="1">
        <v>600</v>
      </c>
      <c r="H144" s="2">
        <v>14</v>
      </c>
      <c r="I144" s="1">
        <v>11.6</v>
      </c>
      <c r="J144" s="119">
        <v>0.001436689814814815</v>
      </c>
    </row>
    <row r="145" spans="3:10" ht="12.75">
      <c r="C145" s="2">
        <v>138</v>
      </c>
      <c r="D145" s="1">
        <v>76.32</v>
      </c>
      <c r="E145" s="1">
        <v>602</v>
      </c>
      <c r="H145" s="2">
        <v>13</v>
      </c>
      <c r="I145" s="1">
        <v>11.7</v>
      </c>
      <c r="J145" s="119">
        <v>0.0014471064814814815</v>
      </c>
    </row>
    <row r="146" spans="3:10" ht="12.75">
      <c r="C146" s="2">
        <v>139</v>
      </c>
      <c r="D146" s="1">
        <v>76.78</v>
      </c>
      <c r="E146" s="1">
        <v>603</v>
      </c>
      <c r="H146" s="2">
        <v>12</v>
      </c>
      <c r="J146" s="119">
        <v>0.0014578703703703704</v>
      </c>
    </row>
    <row r="147" spans="3:10" ht="12.75">
      <c r="C147" s="2">
        <v>140</v>
      </c>
      <c r="D147" s="1">
        <v>77.26</v>
      </c>
      <c r="E147" s="1">
        <v>605</v>
      </c>
      <c r="H147" s="2">
        <v>11</v>
      </c>
      <c r="I147" s="1">
        <v>11.8</v>
      </c>
      <c r="J147" s="119">
        <v>0.0014690972222222221</v>
      </c>
    </row>
    <row r="148" spans="3:10" ht="12.75">
      <c r="C148" s="2">
        <v>141</v>
      </c>
      <c r="D148" s="1">
        <v>77.72</v>
      </c>
      <c r="E148" s="1">
        <v>606</v>
      </c>
      <c r="H148" s="2">
        <v>10</v>
      </c>
      <c r="I148" s="1">
        <v>11.9</v>
      </c>
      <c r="J148" s="119">
        <v>0.0014809027777777778</v>
      </c>
    </row>
    <row r="149" spans="3:10" ht="12.75">
      <c r="C149" s="2">
        <v>142</v>
      </c>
      <c r="D149" s="1">
        <v>78.2</v>
      </c>
      <c r="E149" s="1">
        <v>608</v>
      </c>
      <c r="H149" s="2">
        <v>9</v>
      </c>
      <c r="I149" s="1">
        <v>12</v>
      </c>
      <c r="J149" s="119">
        <v>0.001493287037037037</v>
      </c>
    </row>
    <row r="150" spans="3:10" ht="12.75">
      <c r="C150" s="2">
        <v>143</v>
      </c>
      <c r="D150" s="1">
        <v>78.66</v>
      </c>
      <c r="E150" s="1">
        <v>609</v>
      </c>
      <c r="H150" s="2">
        <v>8</v>
      </c>
      <c r="I150" s="1">
        <v>12.1</v>
      </c>
      <c r="J150" s="119">
        <v>0.00150625</v>
      </c>
    </row>
    <row r="151" spans="3:10" ht="12.75">
      <c r="C151" s="2">
        <v>144</v>
      </c>
      <c r="D151" s="1">
        <v>79.14</v>
      </c>
      <c r="E151" s="1">
        <v>611</v>
      </c>
      <c r="H151" s="2">
        <v>7</v>
      </c>
      <c r="I151" s="1">
        <v>12.2</v>
      </c>
      <c r="J151" s="119">
        <v>0.0015202546296296294</v>
      </c>
    </row>
    <row r="152" spans="3:10" ht="12.75">
      <c r="C152" s="2">
        <v>145</v>
      </c>
      <c r="D152" s="1">
        <v>79.6</v>
      </c>
      <c r="E152" s="1">
        <v>613</v>
      </c>
      <c r="H152" s="2">
        <v>6</v>
      </c>
      <c r="I152" s="1">
        <v>12.3</v>
      </c>
      <c r="J152" s="119">
        <v>0.001535300925925926</v>
      </c>
    </row>
    <row r="153" spans="3:10" ht="12.75">
      <c r="C153" s="2">
        <v>146</v>
      </c>
      <c r="D153" s="1">
        <v>80.06</v>
      </c>
      <c r="E153" s="1">
        <v>614</v>
      </c>
      <c r="H153" s="2">
        <v>5</v>
      </c>
      <c r="I153" s="1">
        <v>12.4</v>
      </c>
      <c r="J153" s="119">
        <v>0.0015516203703703705</v>
      </c>
    </row>
    <row r="154" spans="3:10" ht="12.75">
      <c r="C154" s="2">
        <v>147</v>
      </c>
      <c r="D154" s="1">
        <v>80.54</v>
      </c>
      <c r="E154" s="1">
        <v>616</v>
      </c>
      <c r="H154" s="2">
        <v>4</v>
      </c>
      <c r="I154" s="1">
        <v>12.5</v>
      </c>
      <c r="J154" s="119">
        <v>0.0015695601851851851</v>
      </c>
    </row>
    <row r="155" spans="3:10" ht="12.75">
      <c r="C155" s="2">
        <v>148</v>
      </c>
      <c r="D155" s="1">
        <v>81</v>
      </c>
      <c r="E155" s="1">
        <v>617</v>
      </c>
      <c r="H155" s="2">
        <v>3</v>
      </c>
      <c r="I155" s="1">
        <v>12.6</v>
      </c>
      <c r="J155" s="119">
        <v>0.0015900462962962962</v>
      </c>
    </row>
    <row r="156" spans="3:10" ht="12.75">
      <c r="C156" s="2">
        <v>149</v>
      </c>
      <c r="D156" s="1">
        <v>81.48</v>
      </c>
      <c r="E156" s="1">
        <v>619</v>
      </c>
      <c r="H156" s="2">
        <v>2</v>
      </c>
      <c r="I156" s="1">
        <v>12.7</v>
      </c>
      <c r="J156" s="119">
        <v>0.0016142361111111112</v>
      </c>
    </row>
    <row r="157" spans="3:10" ht="12.75">
      <c r="C157" s="2">
        <v>150</v>
      </c>
      <c r="D157" s="1">
        <v>81.94</v>
      </c>
      <c r="E157" s="1">
        <v>620</v>
      </c>
      <c r="H157" s="2">
        <v>1</v>
      </c>
      <c r="I157" s="1">
        <v>12.9</v>
      </c>
      <c r="J157" s="119">
        <v>0.001645949074074074</v>
      </c>
    </row>
    <row r="158" spans="8:10" ht="12.75">
      <c r="H158" s="1">
        <v>0</v>
      </c>
      <c r="I158" s="1">
        <v>13</v>
      </c>
      <c r="J158" s="4">
        <v>0.00168402777777778</v>
      </c>
    </row>
    <row r="159" spans="8:10" ht="12.75">
      <c r="H159" s="1">
        <v>0</v>
      </c>
      <c r="I159" s="1">
        <v>13.1</v>
      </c>
      <c r="J159" s="4">
        <v>0.00171875</v>
      </c>
    </row>
    <row r="160" spans="8:10" ht="12.75">
      <c r="H160" s="1">
        <v>0</v>
      </c>
      <c r="I160" s="1">
        <v>13.2</v>
      </c>
      <c r="J160" s="4">
        <v>0.00175347222222222</v>
      </c>
    </row>
    <row r="161" spans="8:10" ht="12.75">
      <c r="H161" s="1">
        <v>0</v>
      </c>
      <c r="I161" s="1">
        <v>13.3</v>
      </c>
      <c r="J161" s="4">
        <v>0.00178819444444444</v>
      </c>
    </row>
    <row r="162" spans="8:10" ht="12.75">
      <c r="H162" s="1">
        <v>0</v>
      </c>
      <c r="I162" s="1">
        <v>13.4</v>
      </c>
      <c r="J162" s="4">
        <v>0.00182291666666667</v>
      </c>
    </row>
    <row r="163" spans="8:10" ht="12.75">
      <c r="H163" s="1">
        <v>0</v>
      </c>
      <c r="I163" s="1">
        <v>13.5</v>
      </c>
      <c r="J163" s="4">
        <v>0.00185763888888889</v>
      </c>
    </row>
    <row r="164" spans="8:10" ht="12.75">
      <c r="H164" s="1">
        <v>0</v>
      </c>
      <c r="I164" s="1">
        <v>13.6</v>
      </c>
      <c r="J164" s="4">
        <v>0.00189236111111111</v>
      </c>
    </row>
    <row r="165" spans="8:10" ht="12.75">
      <c r="H165" s="1">
        <v>0</v>
      </c>
      <c r="I165" s="1">
        <v>13.7</v>
      </c>
      <c r="J165" s="4">
        <v>0.00192708333333333</v>
      </c>
    </row>
    <row r="166" spans="8:10" ht="12.75">
      <c r="H166" s="1">
        <v>0</v>
      </c>
      <c r="I166" s="1">
        <v>13.8</v>
      </c>
      <c r="J166" s="4">
        <v>0.00196180555555556</v>
      </c>
    </row>
    <row r="167" spans="8:10" ht="12.75">
      <c r="H167" s="1">
        <v>0</v>
      </c>
      <c r="I167" s="1">
        <v>13.9</v>
      </c>
      <c r="J167" s="4">
        <v>0.00199652777777778</v>
      </c>
    </row>
    <row r="168" spans="8:10" ht="12.75">
      <c r="H168" s="1">
        <v>0</v>
      </c>
      <c r="I168" s="1">
        <v>14</v>
      </c>
      <c r="J168" s="4">
        <v>0.00203125</v>
      </c>
    </row>
    <row r="169" spans="8:10" ht="12.75">
      <c r="H169" s="1">
        <v>0</v>
      </c>
      <c r="I169" s="1">
        <v>14.1</v>
      </c>
      <c r="J169" s="4">
        <v>0.00206597222222222</v>
      </c>
    </row>
    <row r="170" spans="8:10" ht="12.75">
      <c r="H170" s="1">
        <v>0</v>
      </c>
      <c r="I170" s="1">
        <v>14.2</v>
      </c>
      <c r="J170" s="4">
        <v>0.00210069444444444</v>
      </c>
    </row>
    <row r="171" spans="8:10" ht="12.75">
      <c r="H171" s="1">
        <v>0</v>
      </c>
      <c r="I171" s="1">
        <v>14.3</v>
      </c>
      <c r="J171" s="4">
        <v>0.00213541666666667</v>
      </c>
    </row>
    <row r="172" spans="8:10" ht="12.75">
      <c r="H172" s="1">
        <v>0</v>
      </c>
      <c r="I172" s="1">
        <v>14.4</v>
      </c>
      <c r="J172" s="4">
        <v>0.00217013888888889</v>
      </c>
    </row>
    <row r="173" spans="8:10" ht="12.75">
      <c r="H173" s="1">
        <v>0</v>
      </c>
      <c r="I173" s="1">
        <v>14.5</v>
      </c>
      <c r="J173" s="4">
        <v>0.0022048611111111</v>
      </c>
    </row>
    <row r="174" spans="8:10" ht="12.75">
      <c r="H174" s="1">
        <v>0</v>
      </c>
      <c r="I174" s="1">
        <v>14.6</v>
      </c>
      <c r="J174" s="4">
        <v>0.00223958333333332</v>
      </c>
    </row>
    <row r="175" spans="8:10" ht="12.75">
      <c r="H175" s="1">
        <v>0</v>
      </c>
      <c r="I175" s="1">
        <v>14.7</v>
      </c>
      <c r="J175" s="4">
        <v>0.00227430555555554</v>
      </c>
    </row>
    <row r="176" spans="8:10" ht="12.75">
      <c r="H176" s="1">
        <v>0</v>
      </c>
      <c r="I176" s="1">
        <v>14.8</v>
      </c>
      <c r="J176" s="4">
        <v>0.00230902777777776</v>
      </c>
    </row>
    <row r="177" spans="8:10" ht="12.75">
      <c r="H177" s="1">
        <v>0</v>
      </c>
      <c r="I177" s="1">
        <v>14.9</v>
      </c>
      <c r="J177" s="4">
        <v>0.00234374999999998</v>
      </c>
    </row>
    <row r="178" spans="8:10" ht="12.75">
      <c r="H178" s="1">
        <v>0</v>
      </c>
      <c r="I178" s="1">
        <v>15</v>
      </c>
      <c r="J178" s="4">
        <v>0.0023784722222222</v>
      </c>
    </row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sheetProtection password="84F5" sheet="1" objects="1" scenarios="1"/>
  <mergeCells count="9">
    <mergeCell ref="A1:J1"/>
    <mergeCell ref="H4:H7"/>
    <mergeCell ref="I4:I7"/>
    <mergeCell ref="C4:C7"/>
    <mergeCell ref="H2:J2"/>
    <mergeCell ref="J4:J7"/>
    <mergeCell ref="D4:D7"/>
    <mergeCell ref="E4:E7"/>
    <mergeCell ref="C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Arnas</cp:lastModifiedBy>
  <cp:lastPrinted>2012-05-11T11:01:15Z</cp:lastPrinted>
  <dcterms:created xsi:type="dcterms:W3CDTF">2000-11-29T19:29:13Z</dcterms:created>
  <dcterms:modified xsi:type="dcterms:W3CDTF">2012-05-11T13:13:44Z</dcterms:modified>
  <cp:category/>
  <cp:version/>
  <cp:contentType/>
  <cp:contentStatus/>
</cp:coreProperties>
</file>