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2000" windowHeight="6255" tabRatio="753" firstSheet="7" activeTab="7"/>
  </bookViews>
  <sheets>
    <sheet name="Viršelis" sheetId="1" r:id="rId1"/>
    <sheet name="60 M" sheetId="2" r:id="rId2"/>
    <sheet name="60 M finalas" sheetId="3" r:id="rId3"/>
    <sheet name="60 B" sheetId="4" r:id="rId4"/>
    <sheet name="60 B finalas" sheetId="5" r:id="rId5"/>
    <sheet name="200 M" sheetId="6" r:id="rId6"/>
    <sheet name="200 M galutinis" sheetId="7" r:id="rId7"/>
    <sheet name="200 B" sheetId="8" r:id="rId8"/>
    <sheet name="200 B galutinis" sheetId="9" r:id="rId9"/>
    <sheet name="600 M" sheetId="10" r:id="rId10"/>
    <sheet name="600 B" sheetId="11" r:id="rId11"/>
    <sheet name="1000M" sheetId="12" r:id="rId12"/>
    <sheet name="1000 B" sheetId="13" r:id="rId13"/>
    <sheet name="Aukstis M" sheetId="14" r:id="rId14"/>
    <sheet name="Aukstis B" sheetId="15" r:id="rId15"/>
    <sheet name="Tolis M" sheetId="16" r:id="rId16"/>
    <sheet name="Tolis B" sheetId="17" r:id="rId17"/>
    <sheet name="Rutulys M" sheetId="18" r:id="rId18"/>
    <sheet name="Rutulys B" sheetId="19" r:id="rId19"/>
  </sheets>
  <externalReferences>
    <externalReference r:id="rId22"/>
    <externalReference r:id="rId23"/>
  </externalReferences>
  <definedNames>
    <definedName name="_xlnm.Print_Area" localSheetId="18">'Rutulys B'!$A:$IV</definedName>
    <definedName name="_xlnm.Print_Area" localSheetId="17">'Rutulys M'!$A:$IV</definedName>
    <definedName name="_xlnm.Print_Area" localSheetId="16">'Tolis B'!$A:$IV</definedName>
    <definedName name="_xlnm.Print_Area" localSheetId="15">'Tolis M'!$A:$IV</definedName>
    <definedName name="vaišis" localSheetId="14">#REF!</definedName>
    <definedName name="vaišis" localSheetId="13">#REF!</definedName>
    <definedName name="vaišis" localSheetId="18">#REF!</definedName>
    <definedName name="vaišis" localSheetId="17">#REF!</definedName>
    <definedName name="vaišis" localSheetId="16">#REF!</definedName>
    <definedName name="vaišis" localSheetId="15">#REF!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<sst xmlns="http://schemas.openxmlformats.org/spreadsheetml/2006/main" count="4330" uniqueCount="674">
  <si>
    <t>Vardas</t>
  </si>
  <si>
    <t>Pavardė</t>
  </si>
  <si>
    <t>Komanda</t>
  </si>
  <si>
    <t>Sporto mokykla</t>
  </si>
  <si>
    <t>Rezultatas</t>
  </si>
  <si>
    <t>Treneris</t>
  </si>
  <si>
    <t>Rez.par.b.</t>
  </si>
  <si>
    <t>Rezult.</t>
  </si>
  <si>
    <t>Bandymai</t>
  </si>
  <si>
    <t>Gimimo data</t>
  </si>
  <si>
    <t>/I kategorija/</t>
  </si>
  <si>
    <t>Šiauliai, maniežas</t>
  </si>
  <si>
    <t>Arnas LUKOŠAITIS</t>
  </si>
  <si>
    <t>Varžybų vyriausiasis sekretorius</t>
  </si>
  <si>
    <t>Varžybų vyriausiasis teisėjas</t>
  </si>
  <si>
    <t>Dainius ŠAUČIKOVAS</t>
  </si>
  <si>
    <t>60 m bėgimas mergaitės</t>
  </si>
  <si>
    <t>60 m bėgimas berniukai</t>
  </si>
  <si>
    <t>200 m bėgimas mergaitės</t>
  </si>
  <si>
    <t>200 m bėgimas berniukai</t>
  </si>
  <si>
    <t>600 m bėgimas mergaitės</t>
  </si>
  <si>
    <t>600 m bėgimas berniukai</t>
  </si>
  <si>
    <t>1000 m bėgimas mergaitės</t>
  </si>
  <si>
    <t>1000 m bėgimas berniukai</t>
  </si>
  <si>
    <t>Šuolis į aukštį mergaitės</t>
  </si>
  <si>
    <t>Šuolis į aukštį berniukai</t>
  </si>
  <si>
    <t>Šuolis į tolį mergaitės</t>
  </si>
  <si>
    <t>Šuolis į tolį berniukai</t>
  </si>
  <si>
    <t>Rutulio stūmimas berniukai (3 kg)</t>
  </si>
  <si>
    <t>Rez.fin.</t>
  </si>
  <si>
    <t>Kv.l.</t>
  </si>
  <si>
    <t>Varžybų rekordas - 8.3 s (Ermina Sinkevičiūtė, 2008-02-22)</t>
  </si>
  <si>
    <t>Varžybų rekordas - 28.8 s (Eglė Kundrotaitė, 2007-02-15)</t>
  </si>
  <si>
    <t>Varžybų rekordas - 3:06.1 min. (Bernardas Kuržinskas, 2008-02-22)</t>
  </si>
  <si>
    <t>Varžybų rekordas - 1.55 m (Diana Pranckutė, 2006-02-24)</t>
  </si>
  <si>
    <t>Varžybų rekordas - 13.18 m (Justinas Lukošius, 2006-02-24)</t>
  </si>
  <si>
    <t>/Nacionalinė kategorija/</t>
  </si>
  <si>
    <t>Sporto klubas</t>
  </si>
  <si>
    <t>Evelina</t>
  </si>
  <si>
    <t>Agnė</t>
  </si>
  <si>
    <t>Benas</t>
  </si>
  <si>
    <t>Lukas</t>
  </si>
  <si>
    <t>Joniškio rajonas</t>
  </si>
  <si>
    <t>Dominykas</t>
  </si>
  <si>
    <t>Paulius</t>
  </si>
  <si>
    <t>Šiaulių rajonas</t>
  </si>
  <si>
    <t>A.Lukošaitis</t>
  </si>
  <si>
    <t>Mantas</t>
  </si>
  <si>
    <t>Kuršėnų SM</t>
  </si>
  <si>
    <t>Karolis</t>
  </si>
  <si>
    <t>Dovydas</t>
  </si>
  <si>
    <t>Robertas</t>
  </si>
  <si>
    <t>Banevičiūtė</t>
  </si>
  <si>
    <t>Šiauliai</t>
  </si>
  <si>
    <t>Šiaulių LAM</t>
  </si>
  <si>
    <t>J.Spudis</t>
  </si>
  <si>
    <t>Jaunius</t>
  </si>
  <si>
    <t>Stakaitis</t>
  </si>
  <si>
    <t>P.Šaučikovas</t>
  </si>
  <si>
    <t>V.Butautienė</t>
  </si>
  <si>
    <t>Austėja</t>
  </si>
  <si>
    <t>Meškuičiai</t>
  </si>
  <si>
    <t>I.Alejūnienė</t>
  </si>
  <si>
    <t>Jocas</t>
  </si>
  <si>
    <t>Miglė</t>
  </si>
  <si>
    <t>Gerda</t>
  </si>
  <si>
    <t>Vilius</t>
  </si>
  <si>
    <t>D.Šaučikovas</t>
  </si>
  <si>
    <t>Raminta</t>
  </si>
  <si>
    <t>Vėjūnė</t>
  </si>
  <si>
    <t>Maceikaitė</t>
  </si>
  <si>
    <t>Laurynas</t>
  </si>
  <si>
    <t>Vaičiulis</t>
  </si>
  <si>
    <t>J.Tribienė</t>
  </si>
  <si>
    <t>J.Baikštienė</t>
  </si>
  <si>
    <t>Jonava</t>
  </si>
  <si>
    <t>Jonavos KKSC</t>
  </si>
  <si>
    <t>Gabija</t>
  </si>
  <si>
    <t>Galvydytė</t>
  </si>
  <si>
    <t>Varžybų rekordas - 1:49.1 min. (Dovilė Stoškutė, 2010-02-25)</t>
  </si>
  <si>
    <t>Varžybų rekordas - 27.1 s (Orestas Chirv, 2010-02-25)</t>
  </si>
  <si>
    <t>Varžybų rekordas - 3:19.7 min. (Akvilė Morkūnaitė, 2010-02-25)</t>
  </si>
  <si>
    <t>Ignas</t>
  </si>
  <si>
    <t>Gabrielė</t>
  </si>
  <si>
    <t>2000-01-17</t>
  </si>
  <si>
    <t>Malinauskaitė</t>
  </si>
  <si>
    <t>2001-02-26</t>
  </si>
  <si>
    <t>Deimantė</t>
  </si>
  <si>
    <t>Matas</t>
  </si>
  <si>
    <t>Pakruojo rajonas</t>
  </si>
  <si>
    <t>Pakruojo SC</t>
  </si>
  <si>
    <t>A.Macevičius</t>
  </si>
  <si>
    <t>2000-06-28</t>
  </si>
  <si>
    <t>Deividas</t>
  </si>
  <si>
    <t>Radviliškio rajonas</t>
  </si>
  <si>
    <t>Radviliškio r. ŠSPCSS</t>
  </si>
  <si>
    <t>V.Novikovas</t>
  </si>
  <si>
    <t>G.Poška</t>
  </si>
  <si>
    <t>Joniškio r. SC</t>
  </si>
  <si>
    <t>Anisimovaitė</t>
  </si>
  <si>
    <t>Rokas</t>
  </si>
  <si>
    <t>Justinas</t>
  </si>
  <si>
    <t>Nedas</t>
  </si>
  <si>
    <t>Gintarė</t>
  </si>
  <si>
    <t>Auksė</t>
  </si>
  <si>
    <t>Greta</t>
  </si>
  <si>
    <t>Kamilė</t>
  </si>
  <si>
    <t>Mantvydas</t>
  </si>
  <si>
    <t>E.Reinotas</t>
  </si>
  <si>
    <t>Faustas</t>
  </si>
  <si>
    <t>Kontautas</t>
  </si>
  <si>
    <t>Kipras</t>
  </si>
  <si>
    <t>Jankauskas</t>
  </si>
  <si>
    <t>Arnas</t>
  </si>
  <si>
    <t>Armandas</t>
  </si>
  <si>
    <t>Emilija</t>
  </si>
  <si>
    <t>Beržyno žiogelis</t>
  </si>
  <si>
    <t>Pladytė</t>
  </si>
  <si>
    <t>A.Daukšaitė</t>
  </si>
  <si>
    <t>Airidas</t>
  </si>
  <si>
    <t>Eglė</t>
  </si>
  <si>
    <t>Vinardas</t>
  </si>
  <si>
    <t>Čiuprinskas</t>
  </si>
  <si>
    <t>Justas</t>
  </si>
  <si>
    <t>Varžybų rekordas - 1.70 m (Juozas Baikštys, 2011-02-23)</t>
  </si>
  <si>
    <t>Eilė</t>
  </si>
  <si>
    <t>Egita</t>
  </si>
  <si>
    <t>Kelmės rajonas</t>
  </si>
  <si>
    <t>Brigita</t>
  </si>
  <si>
    <t>Aušrinė</t>
  </si>
  <si>
    <t>Pučkorytė</t>
  </si>
  <si>
    <t>Živilė</t>
  </si>
  <si>
    <t>Jonaitis</t>
  </si>
  <si>
    <t>Pukėnas</t>
  </si>
  <si>
    <t>Barzda</t>
  </si>
  <si>
    <t>Viktorija</t>
  </si>
  <si>
    <t>Samanta</t>
  </si>
  <si>
    <t>Kazlauskaitė</t>
  </si>
  <si>
    <t>Egidijus</t>
  </si>
  <si>
    <t>Jocaitė</t>
  </si>
  <si>
    <t>Roberta</t>
  </si>
  <si>
    <t>Veršinskaitė</t>
  </si>
  <si>
    <t>Gustas</t>
  </si>
  <si>
    <t>Usevičius</t>
  </si>
  <si>
    <t>2002-09-09</t>
  </si>
  <si>
    <t>Gvidas</t>
  </si>
  <si>
    <t>2001-05-03</t>
  </si>
  <si>
    <t>L.Maceika</t>
  </si>
  <si>
    <t>Ložytė</t>
  </si>
  <si>
    <t>2000-05-23</t>
  </si>
  <si>
    <t>Aistė</t>
  </si>
  <si>
    <t>Saprončikaitė</t>
  </si>
  <si>
    <t>2002-05-06</t>
  </si>
  <si>
    <t>Armantė</t>
  </si>
  <si>
    <t>2001-12-23</t>
  </si>
  <si>
    <t>2000-09-10</t>
  </si>
  <si>
    <t>2002-05-23</t>
  </si>
  <si>
    <t>Ušakovaitė</t>
  </si>
  <si>
    <t>Stupuraitė</t>
  </si>
  <si>
    <t>2000-04-26</t>
  </si>
  <si>
    <t>Kurtinaitis</t>
  </si>
  <si>
    <t>Jurgita</t>
  </si>
  <si>
    <t>Augustinas</t>
  </si>
  <si>
    <t>Adomaitis</t>
  </si>
  <si>
    <t>2001-10-24</t>
  </si>
  <si>
    <t>2002-08-15</t>
  </si>
  <si>
    <t>2001-04-27</t>
  </si>
  <si>
    <t>Aninkevičiūtė</t>
  </si>
  <si>
    <t>2001-11-10</t>
  </si>
  <si>
    <t>Miselis</t>
  </si>
  <si>
    <t>Lunskytė</t>
  </si>
  <si>
    <t>2001-03-04</t>
  </si>
  <si>
    <t>Domantas</t>
  </si>
  <si>
    <t>P.Vaitkus</t>
  </si>
  <si>
    <t>Pijus</t>
  </si>
  <si>
    <t>Gylys</t>
  </si>
  <si>
    <t>Žiūraitis</t>
  </si>
  <si>
    <t>Kozlovaitė</t>
  </si>
  <si>
    <t>Linas</t>
  </si>
  <si>
    <t>Monika</t>
  </si>
  <si>
    <t>Slavinskaitė</t>
  </si>
  <si>
    <t>Vileikytė</t>
  </si>
  <si>
    <t>Mockus</t>
  </si>
  <si>
    <t>I.Michejeva</t>
  </si>
  <si>
    <t>Nr.</t>
  </si>
  <si>
    <t>A.Barancovas</t>
  </si>
  <si>
    <t>Dalius</t>
  </si>
  <si>
    <t>Rugilė</t>
  </si>
  <si>
    <t>DNS</t>
  </si>
  <si>
    <t>Vieta</t>
  </si>
  <si>
    <t>Beatričė</t>
  </si>
  <si>
    <t>Zajančkauskaitė</t>
  </si>
  <si>
    <t>Varžybų rekordas -7.8 s (Faustas Kopūstas, 2012-02-24)</t>
  </si>
  <si>
    <t>Varžybų rekordas - 1:44.2 min. (Tadas Babrauskas, 2012-02-24)</t>
  </si>
  <si>
    <t>Varžybų rekordas - 11.56 m (Agnė Jonkutė, 2012-02-24)</t>
  </si>
  <si>
    <t>TRADICINĖS "SIDABRINIS MEDIS" VAIKŲ (GIM. 2000 M. IR JAUNESNIŲ)</t>
  </si>
  <si>
    <t>LENGVOSIOS ATLETIKOS VARŽYBOS "AUKŠČIAU, GREIČIAU, TOLIAU"</t>
  </si>
  <si>
    <t>2013 m. vasario 21 d.</t>
  </si>
  <si>
    <t>TRADICINĖS "SIDABRINIS MEDIS" VAIKŲ (GIM. 2000 M. IR JAUNESNIŲ) LENGVOSIOS ATLETIKOS VARŽYBOS "AUKŠČIAU, GREIČIAU, TOLIAU"</t>
  </si>
  <si>
    <t>Šiauliai, 2013 m. vasario 21 d.</t>
  </si>
  <si>
    <t xml:space="preserve">Mantas </t>
  </si>
  <si>
    <t>Sagatas</t>
  </si>
  <si>
    <t>2000-10-01</t>
  </si>
  <si>
    <t>"Žvelgaitis"</t>
  </si>
  <si>
    <t xml:space="preserve">Vanesa </t>
  </si>
  <si>
    <t>Zgirskaja</t>
  </si>
  <si>
    <t>2000-01-06</t>
  </si>
  <si>
    <t>Viltė</t>
  </si>
  <si>
    <t>Prokopenko</t>
  </si>
  <si>
    <t>2000-03-14</t>
  </si>
  <si>
    <t>Nechaj</t>
  </si>
  <si>
    <t>2000-05-12</t>
  </si>
  <si>
    <t xml:space="preserve">Laurynas </t>
  </si>
  <si>
    <t>Laukutis</t>
  </si>
  <si>
    <t>2000-08-10</t>
  </si>
  <si>
    <t>Balsys</t>
  </si>
  <si>
    <t>2001-09-01</t>
  </si>
  <si>
    <t>Kazimieras</t>
  </si>
  <si>
    <t>Valys</t>
  </si>
  <si>
    <t>R.Prokopenko</t>
  </si>
  <si>
    <t>Regimantas</t>
  </si>
  <si>
    <t>Tiškus</t>
  </si>
  <si>
    <t>Dairena</t>
  </si>
  <si>
    <t>Z.Rajunčius</t>
  </si>
  <si>
    <t>2000-09-22</t>
  </si>
  <si>
    <t>Račkus</t>
  </si>
  <si>
    <t>2000-11-19</t>
  </si>
  <si>
    <t>Dalvita</t>
  </si>
  <si>
    <t>Klevinskaitė</t>
  </si>
  <si>
    <t>2000-01-04</t>
  </si>
  <si>
    <t xml:space="preserve">Almantas </t>
  </si>
  <si>
    <t>Katauskas</t>
  </si>
  <si>
    <t>Deimantas</t>
  </si>
  <si>
    <t>M.Skamarakas</t>
  </si>
  <si>
    <t>2001-06-02</t>
  </si>
  <si>
    <t>Žikaitė</t>
  </si>
  <si>
    <t>Augustė</t>
  </si>
  <si>
    <t>2001-07-08</t>
  </si>
  <si>
    <t>Laura</t>
  </si>
  <si>
    <t>Ambrasaitė</t>
  </si>
  <si>
    <t>2000-08-25</t>
  </si>
  <si>
    <t>Jurbarko r.</t>
  </si>
  <si>
    <t>Jurbarko r. KKSC</t>
  </si>
  <si>
    <t>Martynas</t>
  </si>
  <si>
    <t>Gaižauskas</t>
  </si>
  <si>
    <t>Tomas</t>
  </si>
  <si>
    <t>Sabašinskas</t>
  </si>
  <si>
    <t>2000-03-15</t>
  </si>
  <si>
    <t>Tadas</t>
  </si>
  <si>
    <t>Reičiūnas</t>
  </si>
  <si>
    <t>2000-02-22</t>
  </si>
  <si>
    <t>Arminas</t>
  </si>
  <si>
    <t>Lužeckas</t>
  </si>
  <si>
    <t>2000-08-27</t>
  </si>
  <si>
    <t>Bertašius</t>
  </si>
  <si>
    <t>2000-01-27</t>
  </si>
  <si>
    <t>Kasparas</t>
  </si>
  <si>
    <t>Simonavičius</t>
  </si>
  <si>
    <t>Valadka</t>
  </si>
  <si>
    <t>Artiom</t>
  </si>
  <si>
    <t>Veselov</t>
  </si>
  <si>
    <t xml:space="preserve">Agnė </t>
  </si>
  <si>
    <t>Stankevičiūtė</t>
  </si>
  <si>
    <t xml:space="preserve">Aidas </t>
  </si>
  <si>
    <t>Armoška</t>
  </si>
  <si>
    <t>Arbačiauskas</t>
  </si>
  <si>
    <t>Gedminaitė</t>
  </si>
  <si>
    <t>M.Norbutas</t>
  </si>
  <si>
    <t>Kelmės r. VJSM</t>
  </si>
  <si>
    <t>L.Balsytė</t>
  </si>
  <si>
    <t>Kavaliauskas</t>
  </si>
  <si>
    <t>R.Kondratienė</t>
  </si>
  <si>
    <t>Markas</t>
  </si>
  <si>
    <t>Juškys</t>
  </si>
  <si>
    <t>Emilis</t>
  </si>
  <si>
    <t>Stoškus</t>
  </si>
  <si>
    <t>Liakas</t>
  </si>
  <si>
    <t>Timinskas</t>
  </si>
  <si>
    <t>Aksomaitis</t>
  </si>
  <si>
    <t>Šliažaitė</t>
  </si>
  <si>
    <t>Janušauskaitė</t>
  </si>
  <si>
    <t>2000-07-08</t>
  </si>
  <si>
    <t>"Beržyno žiogelis"</t>
  </si>
  <si>
    <t>D.Maceikienė</t>
  </si>
  <si>
    <t>Nerijus</t>
  </si>
  <si>
    <t>Mikutis</t>
  </si>
  <si>
    <t>2000-12-05</t>
  </si>
  <si>
    <t>Daunytė</t>
  </si>
  <si>
    <t>2002-11-27</t>
  </si>
  <si>
    <t>Amelita</t>
  </si>
  <si>
    <t>Taujanskaitė</t>
  </si>
  <si>
    <t>2002-06-01</t>
  </si>
  <si>
    <t>2001-01-19</t>
  </si>
  <si>
    <t>Petrikas</t>
  </si>
  <si>
    <t>2002-10-18</t>
  </si>
  <si>
    <t>Šmitas</t>
  </si>
  <si>
    <t>2001-10-04</t>
  </si>
  <si>
    <t>Kanapeckaitė</t>
  </si>
  <si>
    <t>Vėjūnė Gražvilė</t>
  </si>
  <si>
    <t>Petrauskaitė</t>
  </si>
  <si>
    <t>2002-07-01</t>
  </si>
  <si>
    <t>2000-02-12</t>
  </si>
  <si>
    <t>Lešinskaitė</t>
  </si>
  <si>
    <t>2000-07-25</t>
  </si>
  <si>
    <t>Natalija</t>
  </si>
  <si>
    <t>Verbickaitė</t>
  </si>
  <si>
    <t>2000-02-01</t>
  </si>
  <si>
    <t>Domantė</t>
  </si>
  <si>
    <t>Juodpalytė</t>
  </si>
  <si>
    <t>Česnauskytė</t>
  </si>
  <si>
    <t>2000-04-09</t>
  </si>
  <si>
    <t>Čepliauskaitė</t>
  </si>
  <si>
    <t>2001-01-12</t>
  </si>
  <si>
    <t>2001-11-13</t>
  </si>
  <si>
    <t>2000-07-29</t>
  </si>
  <si>
    <t>2000-03-26</t>
  </si>
  <si>
    <t>2001-03-03</t>
  </si>
  <si>
    <t>2000-03-03</t>
  </si>
  <si>
    <t>2001-04-17</t>
  </si>
  <si>
    <t>Saldukas</t>
  </si>
  <si>
    <t>Tarbūnas</t>
  </si>
  <si>
    <t>Bardauskas</t>
  </si>
  <si>
    <t>Bagdonas</t>
  </si>
  <si>
    <t>Baltramėjūnas</t>
  </si>
  <si>
    <t>Eimantas</t>
  </si>
  <si>
    <t>Barauskas</t>
  </si>
  <si>
    <t>Buras</t>
  </si>
  <si>
    <t>Klaidas</t>
  </si>
  <si>
    <t>Vaščenka</t>
  </si>
  <si>
    <t>Chomskytė</t>
  </si>
  <si>
    <t>Bernotavičiūtė</t>
  </si>
  <si>
    <t>Rusnė</t>
  </si>
  <si>
    <t>Jasilionytė</t>
  </si>
  <si>
    <t>Gintaras</t>
  </si>
  <si>
    <t>Krivickas</t>
  </si>
  <si>
    <t>Titas</t>
  </si>
  <si>
    <t>Mužas</t>
  </si>
  <si>
    <t>Dominyka</t>
  </si>
  <si>
    <t>2001-01-23</t>
  </si>
  <si>
    <t>A.Pranckevičius</t>
  </si>
  <si>
    <t>Mašiotas</t>
  </si>
  <si>
    <t>2001-03-26</t>
  </si>
  <si>
    <t>Deivydas</t>
  </si>
  <si>
    <t>Petrauskas</t>
  </si>
  <si>
    <t>2001-05-13</t>
  </si>
  <si>
    <t>2003-03-17</t>
  </si>
  <si>
    <t>Raseinių rajonas</t>
  </si>
  <si>
    <t>Raseinių r. KKSC</t>
  </si>
  <si>
    <t>Šakių rajonas</t>
  </si>
  <si>
    <t>Mykolaitytė</t>
  </si>
  <si>
    <t>Kordelija</t>
  </si>
  <si>
    <t>Čepononytė</t>
  </si>
  <si>
    <t>Žitinevičiūtė</t>
  </si>
  <si>
    <t>Kalainauskas</t>
  </si>
  <si>
    <t>Ema</t>
  </si>
  <si>
    <t>Sparnauskytė</t>
  </si>
  <si>
    <t>2003-11-22</t>
  </si>
  <si>
    <t>Vesta</t>
  </si>
  <si>
    <t>Ručenko</t>
  </si>
  <si>
    <t>2003-05-23</t>
  </si>
  <si>
    <t xml:space="preserve">Eva </t>
  </si>
  <si>
    <t>Kalkiūtė</t>
  </si>
  <si>
    <t>2003-10-14</t>
  </si>
  <si>
    <t>Paulina</t>
  </si>
  <si>
    <t>Stulgaitė</t>
  </si>
  <si>
    <t>2001-05-29</t>
  </si>
  <si>
    <t>Tauragė</t>
  </si>
  <si>
    <t>Tauragės VJSM</t>
  </si>
  <si>
    <t>S.Bajorinaitė</t>
  </si>
  <si>
    <t>A.Cīrulis</t>
  </si>
  <si>
    <t>Aldis</t>
  </si>
  <si>
    <t>Sproģis</t>
  </si>
  <si>
    <t>Kulbergs</t>
  </si>
  <si>
    <t>Endijs</t>
  </si>
  <si>
    <t>Cimdiņš</t>
  </si>
  <si>
    <t>Roberts</t>
  </si>
  <si>
    <t>Tabunovs</t>
  </si>
  <si>
    <t>Fedotovs</t>
  </si>
  <si>
    <t>Marks</t>
  </si>
  <si>
    <t>Janušauskis</t>
  </si>
  <si>
    <t>Andris</t>
  </si>
  <si>
    <t>Zīriņš</t>
  </si>
  <si>
    <t>Ričards</t>
  </si>
  <si>
    <t>Nikolajevs</t>
  </si>
  <si>
    <t>Daniels</t>
  </si>
  <si>
    <t>Rokjānis</t>
  </si>
  <si>
    <t>Valters</t>
  </si>
  <si>
    <t>Ļaksa</t>
  </si>
  <si>
    <t>Rainers</t>
  </si>
  <si>
    <t>Pudāns</t>
  </si>
  <si>
    <t>Zarovska</t>
  </si>
  <si>
    <t>Liāna</t>
  </si>
  <si>
    <t>Laviņa</t>
  </si>
  <si>
    <t>Beāte</t>
  </si>
  <si>
    <t>Batkovska</t>
  </si>
  <si>
    <t>Liene</t>
  </si>
  <si>
    <t>Janušauska</t>
  </si>
  <si>
    <t>Sabīne</t>
  </si>
  <si>
    <t>A.Fomenko</t>
  </si>
  <si>
    <t>S.Lorence</t>
  </si>
  <si>
    <t>Jelgava</t>
  </si>
  <si>
    <t>Jelgavos VJSM</t>
  </si>
  <si>
    <t>V.Lebeckiene</t>
  </si>
  <si>
    <t>2000-01-14</t>
  </si>
  <si>
    <t>Vita</t>
  </si>
  <si>
    <t>Akelaitytė</t>
  </si>
  <si>
    <t>2000-08-01</t>
  </si>
  <si>
    <t>Vabalas</t>
  </si>
  <si>
    <t>2000-05-22</t>
  </si>
  <si>
    <t>Macidulskaitė</t>
  </si>
  <si>
    <t>2000-06-12</t>
  </si>
  <si>
    <t>Paulauskaitė</t>
  </si>
  <si>
    <t>2000-01-11</t>
  </si>
  <si>
    <t>"Stadija"</t>
  </si>
  <si>
    <t>R. Kergytė</t>
  </si>
  <si>
    <t>Valentinas</t>
  </si>
  <si>
    <t>Beliajevas</t>
  </si>
  <si>
    <t>Boris</t>
  </si>
  <si>
    <t>Kim</t>
  </si>
  <si>
    <t>Tankelevičiutė</t>
  </si>
  <si>
    <t>2000-02-11</t>
  </si>
  <si>
    <t>Repinskis</t>
  </si>
  <si>
    <t>2000-06-07</t>
  </si>
  <si>
    <t>Spudulis</t>
  </si>
  <si>
    <t>2001-06-21</t>
  </si>
  <si>
    <t>Mižutis</t>
  </si>
  <si>
    <t>2001-11-25</t>
  </si>
  <si>
    <t>Gabrielius</t>
  </si>
  <si>
    <t>Pociliauskas</t>
  </si>
  <si>
    <t>2001-03-23</t>
  </si>
  <si>
    <t>Lizdenytė</t>
  </si>
  <si>
    <t>2002-01-18</t>
  </si>
  <si>
    <t>Nojus</t>
  </si>
  <si>
    <t>Navickas</t>
  </si>
  <si>
    <t>2001-11-07</t>
  </si>
  <si>
    <t>Naglis</t>
  </si>
  <si>
    <t>2000-06-02</t>
  </si>
  <si>
    <t>Eimantė</t>
  </si>
  <si>
    <t>Banytė</t>
  </si>
  <si>
    <t>Varnaitė</t>
  </si>
  <si>
    <t>2004-03-28</t>
  </si>
  <si>
    <t>Sunauskaitė</t>
  </si>
  <si>
    <t>2003-02-21</t>
  </si>
  <si>
    <t>J.Beržanskis</t>
  </si>
  <si>
    <t>Danielius</t>
  </si>
  <si>
    <t>Šemetas</t>
  </si>
  <si>
    <t>Zabaras</t>
  </si>
  <si>
    <t>Kristijonas</t>
  </si>
  <si>
    <t>Stanelis</t>
  </si>
  <si>
    <t>Petraitis</t>
  </si>
  <si>
    <t>Kybartas</t>
  </si>
  <si>
    <t>Kelertas</t>
  </si>
  <si>
    <t>Karoblytė</t>
  </si>
  <si>
    <t>Česnaitė</t>
  </si>
  <si>
    <t>Gofensas</t>
  </si>
  <si>
    <t>Estera</t>
  </si>
  <si>
    <t>Puklevičiūtė</t>
  </si>
  <si>
    <t>Bungaitė</t>
  </si>
  <si>
    <t>Martinaitytė</t>
  </si>
  <si>
    <t>Čiuprinskaitė</t>
  </si>
  <si>
    <t>Mickus</t>
  </si>
  <si>
    <t>Meda</t>
  </si>
  <si>
    <t>Neverdauskaitė</t>
  </si>
  <si>
    <t>Anastasija</t>
  </si>
  <si>
    <t>Ancikaitė</t>
  </si>
  <si>
    <t>V.Žiedienė</t>
  </si>
  <si>
    <t>V.Žiedienė,J.Spudis</t>
  </si>
  <si>
    <t>Asoc. "Dinamitas"</t>
  </si>
  <si>
    <t>Bartkutė</t>
  </si>
  <si>
    <t>"Žemaitija"</t>
  </si>
  <si>
    <t>L.Kaveckienė</t>
  </si>
  <si>
    <t xml:space="preserve">Evelinz </t>
  </si>
  <si>
    <t>Petrošiūtė</t>
  </si>
  <si>
    <t>Andrijauskas</t>
  </si>
  <si>
    <t xml:space="preserve">Neda </t>
  </si>
  <si>
    <t>Tumasonytė</t>
  </si>
  <si>
    <t>Vitalija</t>
  </si>
  <si>
    <t>Momgaudytė</t>
  </si>
  <si>
    <t>Mantė</t>
  </si>
  <si>
    <t>Dapkutė</t>
  </si>
  <si>
    <t>Varkalytė</t>
  </si>
  <si>
    <t>D.Pranckuvienė</t>
  </si>
  <si>
    <t>Skirka</t>
  </si>
  <si>
    <t>Ugnė</t>
  </si>
  <si>
    <t>Petkutė</t>
  </si>
  <si>
    <t>Kotryna</t>
  </si>
  <si>
    <t>Edas</t>
  </si>
  <si>
    <t>Simanauskas</t>
  </si>
  <si>
    <t>Telšiai</t>
  </si>
  <si>
    <t>2000-06-30</t>
  </si>
  <si>
    <t>2001-11-19</t>
  </si>
  <si>
    <t>2001-05-16</t>
  </si>
  <si>
    <t>2002-05-13</t>
  </si>
  <si>
    <t>2000-12-25</t>
  </si>
  <si>
    <t>2002-01-30</t>
  </si>
  <si>
    <t>2001-05-09</t>
  </si>
  <si>
    <t>Einius</t>
  </si>
  <si>
    <t>Vyšniauskas</t>
  </si>
  <si>
    <t>2001-01-10</t>
  </si>
  <si>
    <t>Kėdainiai</t>
  </si>
  <si>
    <t>Kėdainių SM</t>
  </si>
  <si>
    <t>Kaminskaitė</t>
  </si>
  <si>
    <t>R.Morkūnienė</t>
  </si>
  <si>
    <t>Danielė</t>
  </si>
  <si>
    <t>Jazdauskaitė</t>
  </si>
  <si>
    <t>2000-03-12</t>
  </si>
  <si>
    <t>2000-05-16</t>
  </si>
  <si>
    <t>Rūta</t>
  </si>
  <si>
    <t>Svetickaitė</t>
  </si>
  <si>
    <t>2000-10-11</t>
  </si>
  <si>
    <t>Rytis</t>
  </si>
  <si>
    <t>Grigoravičius</t>
  </si>
  <si>
    <t>2000-06-01</t>
  </si>
  <si>
    <t>Donatas</t>
  </si>
  <si>
    <t>Svolkinas</t>
  </si>
  <si>
    <t>2000-08-02</t>
  </si>
  <si>
    <t>Banys</t>
  </si>
  <si>
    <t>Ašakaitė</t>
  </si>
  <si>
    <t>2000-05-27</t>
  </si>
  <si>
    <t>I.Steponavičienė</t>
  </si>
  <si>
    <t>2000-05-28</t>
  </si>
  <si>
    <t>Ieva</t>
  </si>
  <si>
    <t>Babičaitė</t>
  </si>
  <si>
    <t>2000-03-10</t>
  </si>
  <si>
    <t>Ruseckaitė</t>
  </si>
  <si>
    <t>2000-06-06</t>
  </si>
  <si>
    <t>Širvinskaitė</t>
  </si>
  <si>
    <t>2001-10-12</t>
  </si>
  <si>
    <t>Sintija</t>
  </si>
  <si>
    <t>Pabrinkytė</t>
  </si>
  <si>
    <t>2002-08-30</t>
  </si>
  <si>
    <t>Alanas</t>
  </si>
  <si>
    <t>Budrys</t>
  </si>
  <si>
    <t>2000-10-10</t>
  </si>
  <si>
    <t>2001-09-22</t>
  </si>
  <si>
    <t>Samuelis</t>
  </si>
  <si>
    <t>Aekna</t>
  </si>
  <si>
    <t>2000-01-15</t>
  </si>
  <si>
    <t>N.Skorupskienė</t>
  </si>
  <si>
    <t>Vakarė</t>
  </si>
  <si>
    <t>Urbaitė</t>
  </si>
  <si>
    <t>2000-01-25</t>
  </si>
  <si>
    <t>Aleknavičiūtė</t>
  </si>
  <si>
    <t>2001-06-24</t>
  </si>
  <si>
    <t>Zubytė</t>
  </si>
  <si>
    <t>Elena</t>
  </si>
  <si>
    <t>2000-01-05</t>
  </si>
  <si>
    <t>Simona</t>
  </si>
  <si>
    <t>Svirplytė</t>
  </si>
  <si>
    <t>2001-04-05</t>
  </si>
  <si>
    <t xml:space="preserve">Erika </t>
  </si>
  <si>
    <t>Dagytė</t>
  </si>
  <si>
    <t>2000-08-28</t>
  </si>
  <si>
    <t>Daiva</t>
  </si>
  <si>
    <t>Švanaitė</t>
  </si>
  <si>
    <t>2001-09-03</t>
  </si>
  <si>
    <t>Saulius</t>
  </si>
  <si>
    <t>Miniotas</t>
  </si>
  <si>
    <t>2000-04-29</t>
  </si>
  <si>
    <t>Vaitiekus</t>
  </si>
  <si>
    <t>Navickaitė</t>
  </si>
  <si>
    <t>Dumšaitė</t>
  </si>
  <si>
    <t>Rasa</t>
  </si>
  <si>
    <t>Nemanytė</t>
  </si>
  <si>
    <t>Baškytė</t>
  </si>
  <si>
    <t>Ervina</t>
  </si>
  <si>
    <t>Ladukaitė</t>
  </si>
  <si>
    <t>Butvilas</t>
  </si>
  <si>
    <t>Vaitkutė</t>
  </si>
  <si>
    <t>Vertelka</t>
  </si>
  <si>
    <t>Staponkus</t>
  </si>
  <si>
    <t>Motuzas</t>
  </si>
  <si>
    <t>Geraldas</t>
  </si>
  <si>
    <t>Hokas</t>
  </si>
  <si>
    <t>Fausta</t>
  </si>
  <si>
    <t>Kairytė</t>
  </si>
  <si>
    <t>Palubinskytė</t>
  </si>
  <si>
    <t>Savi</t>
  </si>
  <si>
    <t>J.Savickas</t>
  </si>
  <si>
    <t>Damkus</t>
  </si>
  <si>
    <t>Mikulskis</t>
  </si>
  <si>
    <t>Simas</t>
  </si>
  <si>
    <t>Jankevičius</t>
  </si>
  <si>
    <t>Patricija</t>
  </si>
  <si>
    <t>Gražulytė</t>
  </si>
  <si>
    <t>Valkovaitė</t>
  </si>
  <si>
    <t>Bulkė</t>
  </si>
  <si>
    <t>2002-</t>
  </si>
  <si>
    <t>Agnius</t>
  </si>
  <si>
    <t>Jaraminas</t>
  </si>
  <si>
    <t>2003-</t>
  </si>
  <si>
    <t>L.Ušanovaitė</t>
  </si>
  <si>
    <t>Jokūbas</t>
  </si>
  <si>
    <t>Šimkus</t>
  </si>
  <si>
    <t>Domas</t>
  </si>
  <si>
    <t>Lenzbergas</t>
  </si>
  <si>
    <t>Jokūbauskas</t>
  </si>
  <si>
    <t>Kristupas</t>
  </si>
  <si>
    <t>Norvaiša</t>
  </si>
  <si>
    <t>Augustas</t>
  </si>
  <si>
    <t>Inda</t>
  </si>
  <si>
    <t>Margis</t>
  </si>
  <si>
    <t>Naubartas</t>
  </si>
  <si>
    <t>Stripeikis</t>
  </si>
  <si>
    <t>Kisieliauskas</t>
  </si>
  <si>
    <t>Pavliuščenkaitė</t>
  </si>
  <si>
    <t>Neringa</t>
  </si>
  <si>
    <t>Maiklas</t>
  </si>
  <si>
    <t>Žironas</t>
  </si>
  <si>
    <t>Grubliauskas</t>
  </si>
  <si>
    <t>Liudas</t>
  </si>
  <si>
    <t>Karpačiovas</t>
  </si>
  <si>
    <t>2000-11-12</t>
  </si>
  <si>
    <t xml:space="preserve">Patricija </t>
  </si>
  <si>
    <t>Kasparaitė</t>
  </si>
  <si>
    <t>Vytenis</t>
  </si>
  <si>
    <t>Martišius</t>
  </si>
  <si>
    <t>Švalkūnas</t>
  </si>
  <si>
    <t>Eimantaitė</t>
  </si>
  <si>
    <t>Parutytė</t>
  </si>
  <si>
    <t>Roana</t>
  </si>
  <si>
    <t>Pulauskas</t>
  </si>
  <si>
    <t>Rimgaudas</t>
  </si>
  <si>
    <t>Mažeikiai</t>
  </si>
  <si>
    <t>Mažeikių SM</t>
  </si>
  <si>
    <t>J.Kriaučiūnienė</t>
  </si>
  <si>
    <t>Drukteinis</t>
  </si>
  <si>
    <t>I.Lasauskienė</t>
  </si>
  <si>
    <t>Venskus</t>
  </si>
  <si>
    <t>Macijauskaitė</t>
  </si>
  <si>
    <t>Dambrauskaitė</t>
  </si>
  <si>
    <t>Ugnius</t>
  </si>
  <si>
    <t>Sadauskas</t>
  </si>
  <si>
    <t>Jomantaitė</t>
  </si>
  <si>
    <t>Montautaitė</t>
  </si>
  <si>
    <t>Karaveckas</t>
  </si>
  <si>
    <t>Statkutė</t>
  </si>
  <si>
    <t>V.Kokarskaja</t>
  </si>
  <si>
    <t>Rutulio stūmimas mergaitės (2 kg)</t>
  </si>
  <si>
    <t>Jaloveckas</t>
  </si>
  <si>
    <t>Vejūnė</t>
  </si>
  <si>
    <t>Takas</t>
  </si>
  <si>
    <t>bėgimas</t>
  </si>
  <si>
    <t>Guntytė</t>
  </si>
  <si>
    <t>9.92</t>
  </si>
  <si>
    <t xml:space="preserve">Evelina </t>
  </si>
  <si>
    <t>X</t>
  </si>
  <si>
    <t>DQ</t>
  </si>
  <si>
    <t>DNF</t>
  </si>
  <si>
    <t>2:01,89</t>
  </si>
  <si>
    <t>NM</t>
  </si>
  <si>
    <t>č.šų</t>
  </si>
  <si>
    <t>Senulis</t>
  </si>
  <si>
    <t>o</t>
  </si>
  <si>
    <t>x</t>
  </si>
  <si>
    <t>Ušokovaitė</t>
  </si>
  <si>
    <t>R.Kergytė</t>
  </si>
  <si>
    <t>1.00</t>
  </si>
  <si>
    <t>1.05</t>
  </si>
  <si>
    <t>1.10</t>
  </si>
  <si>
    <t>1.15</t>
  </si>
  <si>
    <t>1.20</t>
  </si>
  <si>
    <t>1.25</t>
  </si>
  <si>
    <t>1.30</t>
  </si>
  <si>
    <t>1.35</t>
  </si>
  <si>
    <t>1.40</t>
  </si>
  <si>
    <t>1.45</t>
  </si>
  <si>
    <t>1.50</t>
  </si>
  <si>
    <t>Nocickas</t>
  </si>
  <si>
    <t>VR*</t>
  </si>
  <si>
    <t>* - varžybų rekordas</t>
  </si>
  <si>
    <t>Varžybų rekordas - 28.80 s (Egita Banevičiūtė, 2013-02-21)</t>
  </si>
  <si>
    <t>Varžybų rekordas - 4.76 m (Vėjūnė Maceikaitė, 2013-02-21)</t>
  </si>
  <si>
    <t>Varžybų rekordas - 5.07 m (Regimantas Tiškus, 2013-02-21)</t>
  </si>
</sst>
</file>

<file path=xl/styles.xml><?xml version="1.0" encoding="utf-8"?>
<styleSheet xmlns="http://schemas.openxmlformats.org/spreadsheetml/2006/main">
  <numFmts count="4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yy/mm/dd"/>
    <numFmt numFmtId="180" formatCode="0.00000"/>
    <numFmt numFmtId="181" formatCode="0.000000"/>
    <numFmt numFmtId="182" formatCode="0.0000000"/>
    <numFmt numFmtId="183" formatCode="0.00;[Red]0.00"/>
    <numFmt numFmtId="184" formatCode="0.00_ ;\-0.00\ 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[$€-2]\ #,##0.00_);[Red]\([$€-2]\ #,##0.00\)"/>
    <numFmt numFmtId="194" formatCode="yyyy\-mm\-dd;@"/>
    <numFmt numFmtId="195" formatCode="m:ss.00"/>
    <numFmt numFmtId="196" formatCode="mm:ss.00"/>
    <numFmt numFmtId="197" formatCode="[$-427]yyyy\ &quot;m.&quot;\ mmmm\ d\ &quot;d.&quot;"/>
    <numFmt numFmtId="198" formatCode="[$-F400]h:mm:ss\ AM/PM"/>
    <numFmt numFmtId="199" formatCode="#,##0.00\ _L_t"/>
    <numFmt numFmtId="200" formatCode="m:ss.0"/>
    <numFmt numFmtId="201" formatCode="&quot;Taip&quot;;&quot;Taip&quot;;&quot;Ne&quot;"/>
    <numFmt numFmtId="202" formatCode="&quot;Teisinga&quot;;&quot;Teisinga&quot;;&quot;Klaidinga&quot;"/>
    <numFmt numFmtId="203" formatCode="[$€-2]\ ###,000_);[Red]\([$€-2]\ ###,000\)"/>
    <numFmt numFmtId="204" formatCode="yyyy\.mm\.dd;@"/>
  </numFmts>
  <fonts count="56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194" fontId="6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194" fontId="7" fillId="0" borderId="0" xfId="0" applyNumberFormat="1" applyFont="1" applyAlignment="1">
      <alignment horizontal="left" vertical="center"/>
    </xf>
    <xf numFmtId="194" fontId="5" fillId="0" borderId="0" xfId="0" applyNumberFormat="1" applyFont="1" applyAlignment="1">
      <alignment horizontal="left" vertical="center"/>
    </xf>
    <xf numFmtId="194" fontId="4" fillId="0" borderId="0" xfId="0" applyNumberFormat="1" applyFont="1" applyAlignment="1">
      <alignment horizontal="left" vertical="center"/>
    </xf>
    <xf numFmtId="194" fontId="12" fillId="0" borderId="0" xfId="0" applyNumberFormat="1" applyFont="1" applyAlignment="1">
      <alignment horizontal="left" vertical="center"/>
    </xf>
    <xf numFmtId="194" fontId="5" fillId="0" borderId="17" xfId="0" applyNumberFormat="1" applyFont="1" applyBorder="1" applyAlignment="1">
      <alignment horizontal="center" vertical="center"/>
    </xf>
    <xf numFmtId="194" fontId="5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/>
    </xf>
    <xf numFmtId="194" fontId="6" fillId="33" borderId="1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2" fontId="14" fillId="33" borderId="18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2" fontId="6" fillId="0" borderId="18" xfId="0" applyNumberFormat="1" applyFont="1" applyBorder="1" applyAlignment="1">
      <alignment horizontal="center" vertical="center"/>
    </xf>
    <xf numFmtId="195" fontId="3" fillId="0" borderId="1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19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94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194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5" fillId="0" borderId="0" xfId="59" applyFont="1" applyAlignment="1">
      <alignment vertical="center"/>
      <protection/>
    </xf>
    <xf numFmtId="0" fontId="7" fillId="0" borderId="0" xfId="59" applyFont="1" applyAlignment="1">
      <alignment vertical="center"/>
      <protection/>
    </xf>
    <xf numFmtId="49" fontId="7" fillId="0" borderId="0" xfId="59" applyNumberFormat="1" applyFont="1" applyAlignment="1">
      <alignment horizontal="left" vertical="center"/>
      <protection/>
    </xf>
    <xf numFmtId="194" fontId="7" fillId="0" borderId="0" xfId="59" applyNumberFormat="1" applyFont="1" applyAlignment="1">
      <alignment horizontal="left" vertical="center"/>
      <protection/>
    </xf>
    <xf numFmtId="0" fontId="7" fillId="0" borderId="0" xfId="59" applyFont="1" applyAlignment="1">
      <alignment horizontal="left" vertical="center"/>
      <protection/>
    </xf>
    <xf numFmtId="0" fontId="7" fillId="0" borderId="0" xfId="59" applyFont="1" applyAlignment="1">
      <alignment horizontal="center" vertical="center"/>
      <protection/>
    </xf>
    <xf numFmtId="0" fontId="7" fillId="0" borderId="0" xfId="59" applyNumberFormat="1" applyFont="1" applyAlignment="1">
      <alignment horizontal="center" vertical="center"/>
      <protection/>
    </xf>
    <xf numFmtId="49" fontId="7" fillId="0" borderId="0" xfId="59" applyNumberFormat="1" applyFont="1" applyAlignment="1">
      <alignment horizontal="center" vertical="center"/>
      <protection/>
    </xf>
    <xf numFmtId="0" fontId="12" fillId="0" borderId="0" xfId="59" applyFont="1" applyAlignment="1">
      <alignment horizontal="right" vertical="center"/>
      <protection/>
    </xf>
    <xf numFmtId="0" fontId="6" fillId="0" borderId="0" xfId="59" applyFont="1" applyAlignment="1">
      <alignment vertical="center"/>
      <protection/>
    </xf>
    <xf numFmtId="0" fontId="3" fillId="0" borderId="0" xfId="59" applyFont="1" applyAlignment="1">
      <alignment vertical="center"/>
      <protection/>
    </xf>
    <xf numFmtId="194" fontId="5" fillId="0" borderId="0" xfId="59" applyNumberFormat="1" applyFont="1" applyAlignment="1">
      <alignment horizontal="left" vertical="center"/>
      <protection/>
    </xf>
    <xf numFmtId="0" fontId="11" fillId="0" borderId="0" xfId="59" applyFont="1" applyAlignment="1">
      <alignment horizontal="left" vertical="center"/>
      <protection/>
    </xf>
    <xf numFmtId="49" fontId="3" fillId="0" borderId="0" xfId="59" applyNumberFormat="1" applyFont="1" applyAlignment="1">
      <alignment horizontal="center" vertical="center"/>
      <protection/>
    </xf>
    <xf numFmtId="49" fontId="4" fillId="0" borderId="0" xfId="59" applyNumberFormat="1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194" fontId="4" fillId="0" borderId="0" xfId="59" applyNumberFormat="1" applyFont="1" applyAlignment="1">
      <alignment horizontal="left" vertical="center"/>
      <protection/>
    </xf>
    <xf numFmtId="0" fontId="8" fillId="0" borderId="0" xfId="59" applyFont="1" applyAlignment="1">
      <alignment horizontal="left" vertical="center"/>
      <protection/>
    </xf>
    <xf numFmtId="49" fontId="6" fillId="0" borderId="0" xfId="59" applyNumberFormat="1" applyFont="1" applyAlignment="1">
      <alignment horizontal="center" vertical="center"/>
      <protection/>
    </xf>
    <xf numFmtId="0" fontId="12" fillId="0" borderId="0" xfId="59" applyFont="1" applyAlignment="1">
      <alignment vertical="center"/>
      <protection/>
    </xf>
    <xf numFmtId="194" fontId="12" fillId="0" borderId="0" xfId="59" applyNumberFormat="1" applyFont="1" applyAlignment="1">
      <alignment horizontal="left" vertical="center"/>
      <protection/>
    </xf>
    <xf numFmtId="0" fontId="12" fillId="0" borderId="0" xfId="59" applyFont="1" applyAlignment="1">
      <alignment horizontal="left" vertical="center"/>
      <protection/>
    </xf>
    <xf numFmtId="0" fontId="12" fillId="0" borderId="0" xfId="59" applyFont="1" applyAlignment="1">
      <alignment horizontal="center" vertical="center"/>
      <protection/>
    </xf>
    <xf numFmtId="49" fontId="12" fillId="0" borderId="0" xfId="59" applyNumberFormat="1" applyFont="1" applyAlignment="1">
      <alignment horizontal="center" vertical="center"/>
      <protection/>
    </xf>
    <xf numFmtId="49" fontId="5" fillId="0" borderId="0" xfId="59" applyNumberFormat="1" applyFont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right" vertical="center"/>
      <protection/>
    </xf>
    <xf numFmtId="0" fontId="5" fillId="0" borderId="16" xfId="59" applyFont="1" applyBorder="1" applyAlignment="1">
      <alignment horizontal="left" vertical="center"/>
      <protection/>
    </xf>
    <xf numFmtId="194" fontId="5" fillId="0" borderId="17" xfId="59" applyNumberFormat="1" applyFont="1" applyBorder="1" applyAlignment="1">
      <alignment horizontal="center" vertical="center"/>
      <protection/>
    </xf>
    <xf numFmtId="0" fontId="5" fillId="0" borderId="17" xfId="59" applyFont="1" applyBorder="1" applyAlignment="1">
      <alignment horizontal="center" vertical="center"/>
      <protection/>
    </xf>
    <xf numFmtId="0" fontId="5" fillId="0" borderId="16" xfId="59" applyFont="1" applyBorder="1" applyAlignment="1">
      <alignment horizontal="center" vertical="center"/>
      <protection/>
    </xf>
    <xf numFmtId="0" fontId="5" fillId="0" borderId="17" xfId="59" applyFont="1" applyBorder="1" applyAlignment="1">
      <alignment horizontal="center" vertical="center"/>
      <protection/>
    </xf>
    <xf numFmtId="49" fontId="5" fillId="0" borderId="25" xfId="59" applyNumberFormat="1" applyFont="1" applyBorder="1" applyAlignment="1">
      <alignment horizontal="center" vertical="center"/>
      <protection/>
    </xf>
    <xf numFmtId="49" fontId="5" fillId="0" borderId="26" xfId="59" applyNumberFormat="1" applyFont="1" applyBorder="1" applyAlignment="1">
      <alignment horizontal="center" vertical="center"/>
      <protection/>
    </xf>
    <xf numFmtId="49" fontId="5" fillId="0" borderId="27" xfId="59" applyNumberFormat="1" applyFont="1" applyBorder="1" applyAlignment="1">
      <alignment horizontal="center" vertical="center"/>
      <protection/>
    </xf>
    <xf numFmtId="49" fontId="5" fillId="0" borderId="16" xfId="59" applyNumberFormat="1" applyFont="1" applyBorder="1" applyAlignment="1">
      <alignment horizontal="center" vertical="center"/>
      <protection/>
    </xf>
    <xf numFmtId="49" fontId="5" fillId="0" borderId="22" xfId="59" applyNumberFormat="1" applyFont="1" applyBorder="1" applyAlignment="1">
      <alignment horizontal="center" vertical="center"/>
      <protection/>
    </xf>
    <xf numFmtId="0" fontId="5" fillId="0" borderId="21" xfId="59" applyFont="1" applyBorder="1" applyAlignment="1">
      <alignment horizontal="left" vertical="center"/>
      <protection/>
    </xf>
    <xf numFmtId="0" fontId="5" fillId="0" borderId="0" xfId="59" applyFont="1" applyAlignment="1">
      <alignment vertical="center"/>
      <protection/>
    </xf>
    <xf numFmtId="0" fontId="6" fillId="0" borderId="18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right" vertical="center"/>
      <protection/>
    </xf>
    <xf numFmtId="0" fontId="3" fillId="0" borderId="20" xfId="59" applyFont="1" applyBorder="1" applyAlignment="1">
      <alignment horizontal="left" vertical="center"/>
      <protection/>
    </xf>
    <xf numFmtId="194" fontId="6" fillId="0" borderId="18" xfId="59" applyNumberFormat="1" applyFont="1" applyBorder="1" applyAlignment="1">
      <alignment horizontal="center" vertical="center"/>
      <protection/>
    </xf>
    <xf numFmtId="0" fontId="4" fillId="0" borderId="18" xfId="59" applyFont="1" applyBorder="1" applyAlignment="1">
      <alignment horizontal="center" vertical="center"/>
      <protection/>
    </xf>
    <xf numFmtId="2" fontId="4" fillId="33" borderId="18" xfId="59" applyNumberFormat="1" applyFont="1" applyFill="1" applyBorder="1" applyAlignment="1">
      <alignment horizontal="center" vertical="center"/>
      <protection/>
    </xf>
    <xf numFmtId="2" fontId="3" fillId="33" borderId="18" xfId="59" applyNumberFormat="1" applyFont="1" applyFill="1" applyBorder="1" applyAlignment="1">
      <alignment horizontal="center" vertical="center"/>
      <protection/>
    </xf>
    <xf numFmtId="0" fontId="6" fillId="33" borderId="18" xfId="59" applyFont="1" applyFill="1" applyBorder="1" applyAlignment="1">
      <alignment horizontal="center" vertical="center"/>
      <protection/>
    </xf>
    <xf numFmtId="0" fontId="4" fillId="0" borderId="18" xfId="59" applyFont="1" applyBorder="1" applyAlignment="1">
      <alignment horizontal="left" vertical="center"/>
      <protection/>
    </xf>
    <xf numFmtId="2" fontId="4" fillId="0" borderId="18" xfId="59" applyNumberFormat="1" applyFont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right" vertical="center"/>
      <protection/>
    </xf>
    <xf numFmtId="0" fontId="3" fillId="33" borderId="20" xfId="59" applyFont="1" applyFill="1" applyBorder="1" applyAlignment="1">
      <alignment horizontal="left" vertical="center"/>
      <protection/>
    </xf>
    <xf numFmtId="194" fontId="6" fillId="33" borderId="18" xfId="59" applyNumberFormat="1" applyFont="1" applyFill="1" applyBorder="1" applyAlignment="1">
      <alignment horizontal="center" vertical="center"/>
      <protection/>
    </xf>
    <xf numFmtId="0" fontId="4" fillId="33" borderId="18" xfId="59" applyFont="1" applyFill="1" applyBorder="1" applyAlignment="1">
      <alignment horizontal="center" vertical="center"/>
      <protection/>
    </xf>
    <xf numFmtId="0" fontId="4" fillId="33" borderId="18" xfId="59" applyFont="1" applyFill="1" applyBorder="1" applyAlignment="1">
      <alignment horizontal="left" vertical="center"/>
      <protection/>
    </xf>
    <xf numFmtId="0" fontId="6" fillId="33" borderId="0" xfId="59" applyFont="1" applyFill="1" applyAlignment="1">
      <alignment vertical="center"/>
      <protection/>
    </xf>
    <xf numFmtId="0" fontId="54" fillId="33" borderId="18" xfId="59" applyFont="1" applyFill="1" applyBorder="1" applyAlignment="1">
      <alignment horizontal="center" vertical="center"/>
      <protection/>
    </xf>
    <xf numFmtId="2" fontId="14" fillId="0" borderId="18" xfId="59" applyNumberFormat="1" applyFont="1" applyBorder="1" applyAlignment="1">
      <alignment horizontal="center" vertical="center"/>
      <protection/>
    </xf>
    <xf numFmtId="0" fontId="8" fillId="0" borderId="0" xfId="59" applyFont="1" applyAlignment="1">
      <alignment horizontal="center" vertical="center"/>
      <protection/>
    </xf>
    <xf numFmtId="49" fontId="5" fillId="0" borderId="14" xfId="59" applyNumberFormat="1" applyFont="1" applyBorder="1" applyAlignment="1">
      <alignment horizontal="center" vertical="center"/>
      <protection/>
    </xf>
    <xf numFmtId="49" fontId="5" fillId="0" borderId="17" xfId="59" applyNumberFormat="1" applyFont="1" applyBorder="1" applyAlignment="1">
      <alignment horizontal="center" vertical="center"/>
      <protection/>
    </xf>
    <xf numFmtId="49" fontId="5" fillId="0" borderId="21" xfId="59" applyNumberFormat="1" applyFont="1" applyBorder="1" applyAlignment="1">
      <alignment horizontal="center" vertical="center"/>
      <protection/>
    </xf>
    <xf numFmtId="2" fontId="3" fillId="0" borderId="18" xfId="59" applyNumberFormat="1" applyFont="1" applyBorder="1" applyAlignment="1">
      <alignment horizontal="center" vertical="center"/>
      <protection/>
    </xf>
    <xf numFmtId="0" fontId="54" fillId="0" borderId="18" xfId="59" applyFont="1" applyBorder="1" applyAlignment="1">
      <alignment horizontal="center" vertical="center"/>
      <protection/>
    </xf>
    <xf numFmtId="2" fontId="55" fillId="33" borderId="18" xfId="59" applyNumberFormat="1" applyFont="1" applyFill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0" fillId="0" borderId="0" xfId="59" applyBorder="1" applyAlignment="1">
      <alignment horizontal="center" vertical="center"/>
      <protection/>
    </xf>
    <xf numFmtId="0" fontId="6" fillId="0" borderId="19" xfId="59" applyFont="1" applyBorder="1" applyAlignment="1">
      <alignment horizontal="center" vertical="center"/>
      <protection/>
    </xf>
    <xf numFmtId="49" fontId="4" fillId="0" borderId="14" xfId="59" applyNumberFormat="1" applyFont="1" applyBorder="1" applyAlignment="1">
      <alignment horizontal="center" vertical="center"/>
      <protection/>
    </xf>
    <xf numFmtId="49" fontId="4" fillId="0" borderId="17" xfId="59" applyNumberFormat="1" applyFont="1" applyBorder="1" applyAlignment="1">
      <alignment horizontal="center" vertical="center"/>
      <protection/>
    </xf>
    <xf numFmtId="49" fontId="4" fillId="0" borderId="21" xfId="59" applyNumberFormat="1" applyFont="1" applyBorder="1" applyAlignment="1">
      <alignment horizontal="center" vertical="center"/>
      <protection/>
    </xf>
    <xf numFmtId="2" fontId="3" fillId="0" borderId="18" xfId="59" applyNumberFormat="1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center" vertical="center"/>
      <protection/>
    </xf>
    <xf numFmtId="0" fontId="54" fillId="0" borderId="18" xfId="59" applyFont="1" applyBorder="1" applyAlignment="1">
      <alignment horizontal="center" vertical="center"/>
      <protection/>
    </xf>
    <xf numFmtId="0" fontId="54" fillId="33" borderId="18" xfId="0" applyFont="1" applyFill="1" applyBorder="1" applyAlignment="1">
      <alignment horizontal="center" vertical="center"/>
    </xf>
    <xf numFmtId="49" fontId="5" fillId="0" borderId="0" xfId="59" applyNumberFormat="1" applyFont="1" applyBorder="1" applyAlignment="1">
      <alignment horizontal="center" vertical="center"/>
      <protection/>
    </xf>
    <xf numFmtId="0" fontId="0" fillId="0" borderId="0" xfId="59" applyBorder="1" applyAlignment="1">
      <alignment horizontal="center" vertical="center"/>
      <protection/>
    </xf>
    <xf numFmtId="49" fontId="5" fillId="0" borderId="28" xfId="59" applyNumberFormat="1" applyFont="1" applyBorder="1" applyAlignment="1">
      <alignment horizontal="center" vertical="center"/>
      <protection/>
    </xf>
    <xf numFmtId="2" fontId="5" fillId="0" borderId="29" xfId="59" applyNumberFormat="1" applyFont="1" applyBorder="1" applyAlignment="1">
      <alignment horizontal="center" vertical="center"/>
      <protection/>
    </xf>
    <xf numFmtId="2" fontId="0" fillId="0" borderId="22" xfId="59" applyNumberFormat="1" applyBorder="1" applyAlignment="1">
      <alignment horizontal="center" vertical="center"/>
      <protection/>
    </xf>
    <xf numFmtId="2" fontId="0" fillId="0" borderId="30" xfId="59" applyNumberFormat="1" applyBorder="1" applyAlignment="1">
      <alignment horizontal="center" vertical="center"/>
      <protection/>
    </xf>
    <xf numFmtId="49" fontId="5" fillId="0" borderId="2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4" fillId="0" borderId="31" xfId="59" applyNumberFormat="1" applyFont="1" applyBorder="1" applyAlignment="1">
      <alignment horizontal="center" vertical="center"/>
      <protection/>
    </xf>
    <xf numFmtId="49" fontId="4" fillId="0" borderId="32" xfId="59" applyNumberFormat="1" applyFont="1" applyBorder="1" applyAlignment="1">
      <alignment horizontal="center" vertical="center"/>
      <protection/>
    </xf>
    <xf numFmtId="49" fontId="4" fillId="0" borderId="33" xfId="59" applyNumberFormat="1" applyFont="1" applyBorder="1" applyAlignment="1">
      <alignment horizontal="center" vertical="center"/>
      <protection/>
    </xf>
    <xf numFmtId="49" fontId="4" fillId="0" borderId="34" xfId="59" applyNumberFormat="1" applyFont="1" applyBorder="1" applyAlignment="1">
      <alignment horizontal="center" vertical="center"/>
      <protection/>
    </xf>
    <xf numFmtId="49" fontId="4" fillId="0" borderId="35" xfId="59" applyNumberFormat="1" applyFont="1" applyBorder="1" applyAlignment="1">
      <alignment horizontal="center" vertical="center"/>
      <protection/>
    </xf>
    <xf numFmtId="49" fontId="4" fillId="0" borderId="36" xfId="59" applyNumberFormat="1" applyFont="1" applyBorder="1" applyAlignment="1">
      <alignment horizontal="center" vertical="center"/>
      <protection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0_aukstis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nas\Desktop\Siauliu%20cempas%2011\siauliu%20cempas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rnas\Desktop\Siauliu%20cempas%2011\siauliu%20cempa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gM"/>
      <sheetName val="60 V"/>
      <sheetName val="60 g V"/>
      <sheetName val="60bb M"/>
      <sheetName val="60bb V"/>
      <sheetName val="60bb gV"/>
      <sheetName val="400 M"/>
      <sheetName val="400 V "/>
      <sheetName val="400 gMV"/>
      <sheetName val="800 MV"/>
      <sheetName val="1500MV"/>
      <sheetName val="3000 V"/>
      <sheetName val="Ejimas"/>
      <sheetName val="Aukstis MV"/>
      <sheetName val="Kartis MV"/>
      <sheetName val="Tolis MV"/>
      <sheetName val="Trisuolis MV"/>
      <sheetName val="Rutulys M"/>
      <sheetName val="Rutulys V"/>
      <sheetName val="Bendr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gM"/>
      <sheetName val="60 V"/>
      <sheetName val="60 g V"/>
      <sheetName val="60bb M"/>
      <sheetName val="60bb V"/>
      <sheetName val="60bb gV"/>
      <sheetName val="400 M"/>
      <sheetName val="400 V "/>
      <sheetName val="400 gMV"/>
      <sheetName val="800 MV"/>
      <sheetName val="1500MV"/>
      <sheetName val="3000 V"/>
      <sheetName val="Ejimas"/>
      <sheetName val="Aukstis MV"/>
      <sheetName val="Kartis MV"/>
      <sheetName val="Tolis MV"/>
      <sheetName val="Trisuolis MV"/>
      <sheetName val="Rutulys M"/>
      <sheetName val="Rutulys V"/>
      <sheetName val="Bend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0">
      <selection activeCell="D18" sqref="D18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4" ht="20.25">
      <c r="B16" s="6"/>
      <c r="D16" s="9" t="s">
        <v>195</v>
      </c>
    </row>
    <row r="17" spans="2:4" ht="20.25">
      <c r="B17" s="6"/>
      <c r="D17" s="52"/>
    </row>
    <row r="18" spans="2:4" ht="20.25">
      <c r="B18" s="6"/>
      <c r="D18" s="9" t="s">
        <v>196</v>
      </c>
    </row>
    <row r="19" spans="2:4" ht="17.25" customHeight="1">
      <c r="B19" s="6"/>
      <c r="D19" s="7"/>
    </row>
    <row r="20" ht="4.5" customHeight="1">
      <c r="B20" s="6"/>
    </row>
    <row r="21" spans="1:26" ht="3" customHeight="1">
      <c r="A21" s="8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4.5" customHeight="1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spans="2:4" ht="15.75">
      <c r="B31" s="6"/>
      <c r="D31" s="5" t="s">
        <v>197</v>
      </c>
    </row>
    <row r="32" spans="1:9" ht="6.75" customHeight="1">
      <c r="A32" s="10"/>
      <c r="B32" s="11"/>
      <c r="C32" s="10"/>
      <c r="D32" s="10"/>
      <c r="E32" s="10"/>
      <c r="F32" s="10"/>
      <c r="G32" s="10"/>
      <c r="H32" s="10"/>
      <c r="I32" s="10"/>
    </row>
    <row r="33" ht="6.75" customHeight="1">
      <c r="B33" s="6"/>
    </row>
    <row r="34" spans="2:4" ht="15.75">
      <c r="B34" s="6"/>
      <c r="D34" s="3" t="s">
        <v>11</v>
      </c>
    </row>
    <row r="35" ht="12.75">
      <c r="B35" s="6"/>
    </row>
    <row r="36" ht="12.75">
      <c r="B36" s="6"/>
    </row>
    <row r="37" ht="12.75">
      <c r="B37" s="6"/>
    </row>
    <row r="38" spans="2:12" ht="12.75">
      <c r="B38" s="6"/>
      <c r="E38" s="2" t="s">
        <v>14</v>
      </c>
      <c r="L38" s="2" t="s">
        <v>15</v>
      </c>
    </row>
    <row r="39" spans="2:14" ht="12.75">
      <c r="B39" s="6"/>
      <c r="N39" s="1" t="s">
        <v>10</v>
      </c>
    </row>
    <row r="40" ht="12.75">
      <c r="B40" s="6"/>
    </row>
    <row r="41" spans="2:12" ht="12.75">
      <c r="B41" s="6"/>
      <c r="E41" s="2" t="s">
        <v>13</v>
      </c>
      <c r="L41" s="2" t="s">
        <v>12</v>
      </c>
    </row>
    <row r="42" spans="2:14" ht="12.75">
      <c r="B42" s="6"/>
      <c r="N42" s="1" t="s">
        <v>36</v>
      </c>
    </row>
    <row r="43" ht="12.75">
      <c r="N43" s="1"/>
    </row>
  </sheetData>
  <sheetProtection/>
  <printOptions/>
  <pageMargins left="0.2362204724409449" right="0.15748031496062992" top="0.5" bottom="0.43" header="0.5118110236220472" footer="0.5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26" customWidth="1"/>
    <col min="3" max="3" width="11.140625" style="26" customWidth="1"/>
    <col min="4" max="4" width="15.421875" style="26" bestFit="1" customWidth="1"/>
    <col min="5" max="5" width="10.7109375" style="62" customWidth="1"/>
    <col min="6" max="7" width="15.00390625" style="44" customWidth="1"/>
    <col min="8" max="8" width="15.7109375" style="44" bestFit="1" customWidth="1"/>
    <col min="9" max="9" width="9.140625" style="34" customWidth="1"/>
    <col min="10" max="10" width="5.7109375" style="29" customWidth="1"/>
    <col min="11" max="11" width="12.8515625" style="28" bestFit="1" customWidth="1"/>
    <col min="12" max="12" width="9.28125" style="26" customWidth="1"/>
    <col min="13" max="16384" width="9.140625" style="26" customWidth="1"/>
  </cols>
  <sheetData>
    <row r="1" spans="1:10" s="37" customFormat="1" ht="15.75">
      <c r="A1" s="102" t="s">
        <v>198</v>
      </c>
      <c r="C1" s="42"/>
      <c r="D1" s="60"/>
      <c r="E1" s="53"/>
      <c r="F1" s="53"/>
      <c r="G1" s="54"/>
      <c r="H1" s="69"/>
      <c r="I1" s="69"/>
      <c r="J1" s="41"/>
    </row>
    <row r="2" spans="1:13" s="37" customFormat="1" ht="15.75">
      <c r="A2" s="37" t="s">
        <v>199</v>
      </c>
      <c r="C2" s="42"/>
      <c r="D2" s="60"/>
      <c r="E2" s="53"/>
      <c r="F2" s="54"/>
      <c r="G2" s="54"/>
      <c r="H2" s="69"/>
      <c r="I2" s="69"/>
      <c r="J2" s="41"/>
      <c r="K2" s="41"/>
      <c r="L2" s="41"/>
      <c r="M2" s="55"/>
    </row>
    <row r="3" spans="1:11" s="28" customFormat="1" ht="12" customHeight="1">
      <c r="A3" s="26"/>
      <c r="B3" s="26"/>
      <c r="C3" s="26"/>
      <c r="D3" s="27"/>
      <c r="E3" s="61"/>
      <c r="F3" s="33"/>
      <c r="G3" s="33"/>
      <c r="H3" s="33"/>
      <c r="I3" s="34"/>
      <c r="J3" s="34"/>
      <c r="K3" s="35"/>
    </row>
    <row r="4" ht="12.75">
      <c r="C4" s="27"/>
    </row>
    <row r="5" spans="3:10" s="36" customFormat="1" ht="15.75">
      <c r="C5" s="37" t="s">
        <v>20</v>
      </c>
      <c r="D5" s="37"/>
      <c r="E5" s="60"/>
      <c r="F5" s="63" t="s">
        <v>79</v>
      </c>
      <c r="G5" s="42"/>
      <c r="H5" s="39"/>
      <c r="I5" s="34"/>
      <c r="J5" s="45"/>
    </row>
    <row r="6" spans="3:10" s="36" customFormat="1" ht="16.5" customHeight="1" thickBot="1">
      <c r="C6" s="37"/>
      <c r="D6" s="37"/>
      <c r="E6" s="60"/>
      <c r="F6" s="42"/>
      <c r="G6" s="42"/>
      <c r="H6" s="39"/>
      <c r="I6" s="34"/>
      <c r="J6" s="45"/>
    </row>
    <row r="7" spans="1:11" s="16" customFormat="1" ht="18" customHeight="1" thickBot="1">
      <c r="A7" s="12" t="s">
        <v>189</v>
      </c>
      <c r="B7" s="77" t="s">
        <v>184</v>
      </c>
      <c r="C7" s="13" t="s">
        <v>0</v>
      </c>
      <c r="D7" s="14" t="s">
        <v>1</v>
      </c>
      <c r="E7" s="64" t="s">
        <v>9</v>
      </c>
      <c r="F7" s="47" t="s">
        <v>2</v>
      </c>
      <c r="G7" s="47" t="s">
        <v>3</v>
      </c>
      <c r="H7" s="76" t="s">
        <v>37</v>
      </c>
      <c r="I7" s="15" t="s">
        <v>4</v>
      </c>
      <c r="J7" s="59" t="s">
        <v>30</v>
      </c>
      <c r="K7" s="48" t="s">
        <v>5</v>
      </c>
    </row>
    <row r="8" spans="1:11" ht="18" customHeight="1">
      <c r="A8" s="32">
        <v>1</v>
      </c>
      <c r="B8" s="88">
        <v>7</v>
      </c>
      <c r="C8" s="80" t="s">
        <v>77</v>
      </c>
      <c r="D8" s="90" t="s">
        <v>78</v>
      </c>
      <c r="E8" s="81" t="s">
        <v>84</v>
      </c>
      <c r="F8" s="82" t="s">
        <v>75</v>
      </c>
      <c r="G8" s="82" t="s">
        <v>76</v>
      </c>
      <c r="H8" s="82"/>
      <c r="I8" s="104">
        <v>0.0013379629629629629</v>
      </c>
      <c r="J8" s="78" t="str">
        <f aca="true" t="shared" si="0" ref="J8:J15">IF(ISBLANK(I8),"",IF(I8&lt;=0.00109375,"KSM",IF(I8&lt;=0.00115162037037037,"I A",IF(I8&lt;=0.00124421296296296,"II A",IF(I8&lt;=0.0013599537037037,"III A",IF(I8&lt;=0.00148726851851852,"I JA",IF(I8&lt;=0.00160300925925926,"II JA",IF(I8&lt;=0.00169560185185185,"III JA"))))))))</f>
        <v>III A</v>
      </c>
      <c r="K8" s="83" t="s">
        <v>402</v>
      </c>
    </row>
    <row r="9" spans="1:11" ht="18" customHeight="1">
      <c r="A9" s="32">
        <v>2</v>
      </c>
      <c r="B9" s="88">
        <v>6</v>
      </c>
      <c r="C9" s="80" t="s">
        <v>404</v>
      </c>
      <c r="D9" s="90" t="s">
        <v>405</v>
      </c>
      <c r="E9" s="81" t="s">
        <v>406</v>
      </c>
      <c r="F9" s="82" t="s">
        <v>75</v>
      </c>
      <c r="G9" s="82" t="s">
        <v>76</v>
      </c>
      <c r="H9" s="82"/>
      <c r="I9" s="104">
        <v>0.0013458333333333334</v>
      </c>
      <c r="J9" s="78" t="str">
        <f t="shared" si="0"/>
        <v>III A</v>
      </c>
      <c r="K9" s="83" t="s">
        <v>402</v>
      </c>
    </row>
    <row r="10" spans="1:11" ht="18" customHeight="1">
      <c r="A10" s="32">
        <v>3</v>
      </c>
      <c r="B10" s="19">
        <v>4</v>
      </c>
      <c r="C10" s="20" t="s">
        <v>304</v>
      </c>
      <c r="D10" s="22" t="s">
        <v>305</v>
      </c>
      <c r="E10" s="57" t="s">
        <v>306</v>
      </c>
      <c r="F10" s="24" t="s">
        <v>53</v>
      </c>
      <c r="G10" s="24" t="s">
        <v>54</v>
      </c>
      <c r="H10" s="24" t="s">
        <v>282</v>
      </c>
      <c r="I10" s="104">
        <v>0.001422800925925926</v>
      </c>
      <c r="J10" s="78" t="str">
        <f t="shared" si="0"/>
        <v>I JA</v>
      </c>
      <c r="K10" s="23" t="s">
        <v>118</v>
      </c>
    </row>
    <row r="11" spans="1:11" ht="18" customHeight="1">
      <c r="A11" s="32">
        <v>4</v>
      </c>
      <c r="B11" s="19">
        <v>11</v>
      </c>
      <c r="C11" s="20" t="s">
        <v>521</v>
      </c>
      <c r="D11" s="22" t="s">
        <v>522</v>
      </c>
      <c r="E11" s="57" t="s">
        <v>523</v>
      </c>
      <c r="F11" s="24" t="s">
        <v>499</v>
      </c>
      <c r="G11" s="24" t="s">
        <v>500</v>
      </c>
      <c r="H11" s="24"/>
      <c r="I11" s="104">
        <v>0.0014399305555555556</v>
      </c>
      <c r="J11" s="78" t="str">
        <f t="shared" si="0"/>
        <v>I JA</v>
      </c>
      <c r="K11" s="23" t="s">
        <v>519</v>
      </c>
    </row>
    <row r="12" spans="1:12" ht="18" customHeight="1">
      <c r="A12" s="32">
        <v>5</v>
      </c>
      <c r="B12" s="19">
        <v>1</v>
      </c>
      <c r="C12" s="20" t="s">
        <v>261</v>
      </c>
      <c r="D12" s="22" t="s">
        <v>262</v>
      </c>
      <c r="E12" s="57">
        <v>37081</v>
      </c>
      <c r="F12" s="24" t="s">
        <v>127</v>
      </c>
      <c r="G12" s="24" t="s">
        <v>268</v>
      </c>
      <c r="H12" s="24"/>
      <c r="I12" s="104">
        <v>0.0015118055555555555</v>
      </c>
      <c r="J12" s="78" t="str">
        <f t="shared" si="0"/>
        <v>II JA</v>
      </c>
      <c r="K12" s="23" t="s">
        <v>269</v>
      </c>
      <c r="L12" s="79"/>
    </row>
    <row r="13" spans="1:11" ht="18" customHeight="1">
      <c r="A13" s="32">
        <v>6</v>
      </c>
      <c r="B13" s="19">
        <v>5</v>
      </c>
      <c r="C13" s="20" t="s">
        <v>357</v>
      </c>
      <c r="D13" s="22" t="s">
        <v>358</v>
      </c>
      <c r="E13" s="57" t="s">
        <v>359</v>
      </c>
      <c r="F13" s="24" t="s">
        <v>366</v>
      </c>
      <c r="G13" s="24" t="s">
        <v>367</v>
      </c>
      <c r="H13" s="24"/>
      <c r="I13" s="104">
        <v>0.0015434027777777779</v>
      </c>
      <c r="J13" s="78" t="str">
        <f t="shared" si="0"/>
        <v>II JA</v>
      </c>
      <c r="K13" s="23" t="s">
        <v>368</v>
      </c>
    </row>
    <row r="14" spans="1:11" ht="18" customHeight="1">
      <c r="A14" s="32">
        <v>7</v>
      </c>
      <c r="B14" s="19">
        <v>2</v>
      </c>
      <c r="C14" s="20" t="s">
        <v>187</v>
      </c>
      <c r="D14" s="22" t="s">
        <v>266</v>
      </c>
      <c r="E14" s="57">
        <v>37104</v>
      </c>
      <c r="F14" s="24" t="s">
        <v>127</v>
      </c>
      <c r="G14" s="24" t="s">
        <v>268</v>
      </c>
      <c r="H14" s="24"/>
      <c r="I14" s="104">
        <v>0.0015604166666666665</v>
      </c>
      <c r="J14" s="78" t="str">
        <f t="shared" si="0"/>
        <v>II JA</v>
      </c>
      <c r="K14" s="23" t="s">
        <v>267</v>
      </c>
    </row>
    <row r="15" spans="1:11" ht="18" customHeight="1">
      <c r="A15" s="32">
        <v>8</v>
      </c>
      <c r="B15" s="19">
        <v>12</v>
      </c>
      <c r="C15" s="20" t="s">
        <v>562</v>
      </c>
      <c r="D15" s="22" t="s">
        <v>563</v>
      </c>
      <c r="E15" s="57">
        <v>37026</v>
      </c>
      <c r="F15" s="24" t="s">
        <v>45</v>
      </c>
      <c r="G15" s="24" t="s">
        <v>48</v>
      </c>
      <c r="H15" s="24" t="s">
        <v>61</v>
      </c>
      <c r="I15" s="104">
        <v>0.0016197916666666667</v>
      </c>
      <c r="J15" s="78" t="str">
        <f t="shared" si="0"/>
        <v>III JA</v>
      </c>
      <c r="K15" s="23" t="s">
        <v>173</v>
      </c>
    </row>
    <row r="16" spans="1:11" ht="18" customHeight="1">
      <c r="A16" s="32"/>
      <c r="B16" s="19">
        <v>10</v>
      </c>
      <c r="C16" s="20" t="s">
        <v>455</v>
      </c>
      <c r="D16" s="22" t="s">
        <v>456</v>
      </c>
      <c r="E16" s="57">
        <v>36770</v>
      </c>
      <c r="F16" s="24" t="s">
        <v>53</v>
      </c>
      <c r="G16" s="24" t="s">
        <v>54</v>
      </c>
      <c r="H16" s="24" t="s">
        <v>467</v>
      </c>
      <c r="I16" s="104" t="s">
        <v>648</v>
      </c>
      <c r="J16" s="78"/>
      <c r="K16" s="23" t="s">
        <v>465</v>
      </c>
    </row>
    <row r="18" ht="15.75">
      <c r="C18" s="37"/>
    </row>
  </sheetData>
  <sheetProtection/>
  <printOptions horizontalCentered="1"/>
  <pageMargins left="0.3937007874015748" right="0.3937007874015748" top="0.69" bottom="0.21" header="0.17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26" customWidth="1"/>
    <col min="3" max="3" width="11.140625" style="26" customWidth="1"/>
    <col min="4" max="4" width="15.421875" style="26" bestFit="1" customWidth="1"/>
    <col min="5" max="5" width="10.7109375" style="62" customWidth="1"/>
    <col min="6" max="7" width="15.00390625" style="44" customWidth="1"/>
    <col min="8" max="8" width="14.140625" style="44" customWidth="1"/>
    <col min="9" max="9" width="9.140625" style="29" customWidth="1"/>
    <col min="10" max="10" width="5.7109375" style="29" customWidth="1"/>
    <col min="11" max="11" width="26.00390625" style="28" bestFit="1" customWidth="1"/>
    <col min="12" max="16384" width="9.140625" style="26" customWidth="1"/>
  </cols>
  <sheetData>
    <row r="1" spans="1:10" s="37" customFormat="1" ht="15.75">
      <c r="A1" s="102" t="s">
        <v>198</v>
      </c>
      <c r="C1" s="42"/>
      <c r="D1" s="60"/>
      <c r="E1" s="53"/>
      <c r="F1" s="53"/>
      <c r="G1" s="54"/>
      <c r="H1" s="69"/>
      <c r="I1" s="69"/>
      <c r="J1" s="41"/>
    </row>
    <row r="2" spans="1:13" s="37" customFormat="1" ht="15.75">
      <c r="A2" s="37" t="s">
        <v>199</v>
      </c>
      <c r="C2" s="42"/>
      <c r="D2" s="60"/>
      <c r="E2" s="53"/>
      <c r="F2" s="54"/>
      <c r="G2" s="54"/>
      <c r="H2" s="69"/>
      <c r="I2" s="69"/>
      <c r="J2" s="41"/>
      <c r="K2" s="41"/>
      <c r="L2" s="41"/>
      <c r="M2" s="55"/>
    </row>
    <row r="3" spans="1:11" s="28" customFormat="1" ht="12" customHeight="1">
      <c r="A3" s="26"/>
      <c r="B3" s="26"/>
      <c r="C3" s="26"/>
      <c r="D3" s="27"/>
      <c r="E3" s="61"/>
      <c r="F3" s="33"/>
      <c r="G3" s="33"/>
      <c r="H3" s="33"/>
      <c r="I3" s="34"/>
      <c r="J3" s="34"/>
      <c r="K3" s="35"/>
    </row>
    <row r="4" ht="12.75">
      <c r="C4" s="27"/>
    </row>
    <row r="5" spans="3:10" s="36" customFormat="1" ht="15.75">
      <c r="C5" s="37" t="s">
        <v>21</v>
      </c>
      <c r="D5" s="37"/>
      <c r="E5" s="60"/>
      <c r="F5" s="63" t="s">
        <v>193</v>
      </c>
      <c r="G5" s="42"/>
      <c r="H5" s="39"/>
      <c r="I5" s="45"/>
      <c r="J5" s="45"/>
    </row>
    <row r="6" spans="3:10" s="36" customFormat="1" ht="16.5" thickBot="1">
      <c r="C6" s="37"/>
      <c r="D6" s="37"/>
      <c r="E6" s="60"/>
      <c r="F6" s="42"/>
      <c r="G6" s="42"/>
      <c r="H6" s="39"/>
      <c r="I6" s="45"/>
      <c r="J6" s="45"/>
    </row>
    <row r="7" spans="1:11" s="16" customFormat="1" ht="18" customHeight="1" thickBot="1">
      <c r="A7" s="12" t="s">
        <v>189</v>
      </c>
      <c r="B7" s="77" t="s">
        <v>184</v>
      </c>
      <c r="C7" s="13" t="s">
        <v>0</v>
      </c>
      <c r="D7" s="14" t="s">
        <v>1</v>
      </c>
      <c r="E7" s="64" t="s">
        <v>9</v>
      </c>
      <c r="F7" s="47" t="s">
        <v>2</v>
      </c>
      <c r="G7" s="47" t="s">
        <v>3</v>
      </c>
      <c r="H7" s="76" t="s">
        <v>37</v>
      </c>
      <c r="I7" s="15" t="s">
        <v>4</v>
      </c>
      <c r="J7" s="59" t="s">
        <v>30</v>
      </c>
      <c r="K7" s="48" t="s">
        <v>5</v>
      </c>
    </row>
    <row r="8" spans="1:11" ht="18" customHeight="1">
      <c r="A8" s="32">
        <v>1</v>
      </c>
      <c r="B8" s="19">
        <v>199</v>
      </c>
      <c r="C8" s="20" t="s">
        <v>622</v>
      </c>
      <c r="D8" s="22" t="s">
        <v>628</v>
      </c>
      <c r="E8" s="57">
        <v>36698</v>
      </c>
      <c r="F8" s="24" t="s">
        <v>366</v>
      </c>
      <c r="G8" s="24" t="s">
        <v>367</v>
      </c>
      <c r="H8" s="24"/>
      <c r="I8" s="104">
        <v>0.0013856481481481482</v>
      </c>
      <c r="J8" s="78" t="str">
        <f>IF(ISBLANK(I8),"",IF(I8&lt;=0.000943287037037037,"KSM",IF(I8&lt;=0.000989583333333333,"I A",IF(I8&lt;=0.00105902777777778,"II A",IF(I8&lt;=0.0011400462962963,"III A",IF(I8&lt;=0.00124421296296296,"I JA",IF(I8&lt;=0.00132523148148148,"II JA",IF(I8&lt;=0.00139467592592593,"III JA"))))))))</f>
        <v>III JA</v>
      </c>
      <c r="K8" s="23" t="s">
        <v>627</v>
      </c>
    </row>
    <row r="9" spans="1:11" ht="18" customHeight="1">
      <c r="A9" s="32">
        <v>2</v>
      </c>
      <c r="B9" s="88">
        <v>191</v>
      </c>
      <c r="C9" s="80" t="s">
        <v>47</v>
      </c>
      <c r="D9" s="90" t="s">
        <v>134</v>
      </c>
      <c r="E9" s="81">
        <v>36768</v>
      </c>
      <c r="F9" s="82" t="s">
        <v>53</v>
      </c>
      <c r="G9" s="82" t="s">
        <v>54</v>
      </c>
      <c r="H9" s="82" t="s">
        <v>413</v>
      </c>
      <c r="I9" s="104">
        <v>0.001407638888888889</v>
      </c>
      <c r="J9" s="78"/>
      <c r="K9" s="83" t="s">
        <v>414</v>
      </c>
    </row>
    <row r="10" spans="1:11" ht="18" customHeight="1">
      <c r="A10" s="32">
        <v>3</v>
      </c>
      <c r="B10" s="88">
        <v>187</v>
      </c>
      <c r="C10" s="80" t="s">
        <v>88</v>
      </c>
      <c r="D10" s="90" t="s">
        <v>609</v>
      </c>
      <c r="E10" s="81">
        <v>36907</v>
      </c>
      <c r="F10" s="82" t="s">
        <v>53</v>
      </c>
      <c r="G10" s="82" t="s">
        <v>54</v>
      </c>
      <c r="H10" s="82" t="s">
        <v>413</v>
      </c>
      <c r="I10" s="104" t="s">
        <v>649</v>
      </c>
      <c r="J10" s="78"/>
      <c r="K10" s="83" t="s">
        <v>58</v>
      </c>
    </row>
    <row r="11" spans="1:11" ht="18" customHeight="1">
      <c r="A11" s="32">
        <v>4</v>
      </c>
      <c r="B11" s="19">
        <v>182</v>
      </c>
      <c r="C11" s="20" t="s">
        <v>245</v>
      </c>
      <c r="D11" s="22" t="s">
        <v>569</v>
      </c>
      <c r="E11" s="57">
        <v>36573</v>
      </c>
      <c r="F11" s="24" t="s">
        <v>45</v>
      </c>
      <c r="G11" s="24" t="s">
        <v>48</v>
      </c>
      <c r="H11" s="24" t="s">
        <v>61</v>
      </c>
      <c r="I11" s="104">
        <v>0.0014185185185185186</v>
      </c>
      <c r="J11" s="78"/>
      <c r="K11" s="23" t="s">
        <v>173</v>
      </c>
    </row>
    <row r="12" spans="1:11" ht="18" customHeight="1">
      <c r="A12" s="32">
        <v>5</v>
      </c>
      <c r="B12" s="19">
        <v>194</v>
      </c>
      <c r="C12" s="20" t="s">
        <v>49</v>
      </c>
      <c r="D12" s="22" t="s">
        <v>112</v>
      </c>
      <c r="E12" s="57">
        <v>36813</v>
      </c>
      <c r="F12" s="24" t="s">
        <v>127</v>
      </c>
      <c r="G12" s="24" t="s">
        <v>268</v>
      </c>
      <c r="H12" s="24"/>
      <c r="I12" s="104">
        <v>0.0014708333333333333</v>
      </c>
      <c r="J12" s="78"/>
      <c r="K12" s="23" t="s">
        <v>269</v>
      </c>
    </row>
    <row r="13" spans="1:11" ht="18" customHeight="1">
      <c r="A13" s="32">
        <v>6</v>
      </c>
      <c r="B13" s="88">
        <v>190</v>
      </c>
      <c r="C13" s="80" t="s">
        <v>427</v>
      </c>
      <c r="D13" s="90" t="s">
        <v>428</v>
      </c>
      <c r="E13" s="81" t="s">
        <v>429</v>
      </c>
      <c r="F13" s="82" t="s">
        <v>53</v>
      </c>
      <c r="G13" s="82" t="s">
        <v>54</v>
      </c>
      <c r="H13" s="82" t="s">
        <v>413</v>
      </c>
      <c r="I13" s="104">
        <v>0.0014918981481481482</v>
      </c>
      <c r="J13" s="78"/>
      <c r="K13" s="83" t="s">
        <v>58</v>
      </c>
    </row>
    <row r="14" spans="1:11" ht="18" customHeight="1">
      <c r="A14" s="32">
        <v>7</v>
      </c>
      <c r="B14" s="19">
        <v>184</v>
      </c>
      <c r="C14" s="20" t="s">
        <v>513</v>
      </c>
      <c r="D14" s="22" t="s">
        <v>514</v>
      </c>
      <c r="E14" s="57" t="s">
        <v>515</v>
      </c>
      <c r="F14" s="24" t="s">
        <v>499</v>
      </c>
      <c r="G14" s="24" t="s">
        <v>500</v>
      </c>
      <c r="H14" s="24"/>
      <c r="I14" s="104">
        <v>0.001525462962962963</v>
      </c>
      <c r="J14" s="78"/>
      <c r="K14" s="23" t="s">
        <v>502</v>
      </c>
    </row>
    <row r="15" spans="1:11" ht="18" customHeight="1">
      <c r="A15" s="32">
        <v>8</v>
      </c>
      <c r="B15" s="19">
        <v>198</v>
      </c>
      <c r="C15" s="20" t="s">
        <v>243</v>
      </c>
      <c r="D15" s="22" t="s">
        <v>320</v>
      </c>
      <c r="E15" s="57" t="s">
        <v>313</v>
      </c>
      <c r="F15" s="24" t="s">
        <v>94</v>
      </c>
      <c r="G15" s="24" t="s">
        <v>95</v>
      </c>
      <c r="H15" s="24"/>
      <c r="I15" s="104">
        <v>0.001554861111111111</v>
      </c>
      <c r="J15" s="78"/>
      <c r="K15" s="23" t="s">
        <v>97</v>
      </c>
    </row>
    <row r="16" spans="1:11" ht="18" customHeight="1">
      <c r="A16" s="32">
        <v>9</v>
      </c>
      <c r="B16" s="19">
        <v>183</v>
      </c>
      <c r="C16" s="20" t="s">
        <v>174</v>
      </c>
      <c r="D16" s="22" t="s">
        <v>516</v>
      </c>
      <c r="E16" s="57" t="s">
        <v>515</v>
      </c>
      <c r="F16" s="24" t="s">
        <v>499</v>
      </c>
      <c r="G16" s="24" t="s">
        <v>500</v>
      </c>
      <c r="H16" s="24"/>
      <c r="I16" s="104">
        <v>0.0015714120370370372</v>
      </c>
      <c r="J16" s="78"/>
      <c r="K16" s="23" t="s">
        <v>502</v>
      </c>
    </row>
    <row r="17" spans="1:11" ht="18" customHeight="1">
      <c r="A17" s="32">
        <v>10</v>
      </c>
      <c r="B17" s="19">
        <v>181</v>
      </c>
      <c r="C17" s="20" t="s">
        <v>172</v>
      </c>
      <c r="D17" s="22" t="s">
        <v>570</v>
      </c>
      <c r="E17" s="57">
        <v>36741</v>
      </c>
      <c r="F17" s="24" t="s">
        <v>45</v>
      </c>
      <c r="G17" s="24" t="s">
        <v>48</v>
      </c>
      <c r="H17" s="24" t="s">
        <v>61</v>
      </c>
      <c r="I17" s="104">
        <v>0.001591550925925926</v>
      </c>
      <c r="J17" s="78"/>
      <c r="K17" s="23" t="s">
        <v>173</v>
      </c>
    </row>
    <row r="18" spans="1:12" ht="18" customHeight="1">
      <c r="A18" s="32">
        <v>11</v>
      </c>
      <c r="B18" s="19">
        <v>178</v>
      </c>
      <c r="C18" s="20" t="s">
        <v>49</v>
      </c>
      <c r="D18" s="22" t="s">
        <v>617</v>
      </c>
      <c r="E18" s="57">
        <v>36568</v>
      </c>
      <c r="F18" s="24" t="s">
        <v>45</v>
      </c>
      <c r="G18" s="24" t="s">
        <v>48</v>
      </c>
      <c r="H18" s="24" t="s">
        <v>61</v>
      </c>
      <c r="I18" s="104">
        <v>0.0017215277777777778</v>
      </c>
      <c r="J18" s="78"/>
      <c r="K18" s="23" t="s">
        <v>173</v>
      </c>
      <c r="L18" s="79"/>
    </row>
    <row r="19" spans="1:11" ht="18" customHeight="1">
      <c r="A19" s="32">
        <v>12</v>
      </c>
      <c r="B19" s="88">
        <v>186</v>
      </c>
      <c r="C19" s="80" t="s">
        <v>47</v>
      </c>
      <c r="D19" s="90" t="s">
        <v>450</v>
      </c>
      <c r="E19" s="81">
        <v>37265</v>
      </c>
      <c r="F19" s="82" t="s">
        <v>53</v>
      </c>
      <c r="G19" s="82" t="s">
        <v>54</v>
      </c>
      <c r="H19" s="82" t="s">
        <v>413</v>
      </c>
      <c r="I19" s="104">
        <v>0.0018497685185185186</v>
      </c>
      <c r="J19" s="78"/>
      <c r="K19" s="83" t="s">
        <v>443</v>
      </c>
    </row>
    <row r="21" ht="15.75">
      <c r="C21" s="37"/>
    </row>
  </sheetData>
  <sheetProtection/>
  <printOptions horizontalCentered="1"/>
  <pageMargins left="0.2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26" customWidth="1"/>
    <col min="3" max="3" width="11.140625" style="26" customWidth="1"/>
    <col min="4" max="4" width="15.421875" style="26" bestFit="1" customWidth="1"/>
    <col min="5" max="5" width="10.7109375" style="62" customWidth="1"/>
    <col min="6" max="7" width="15.00390625" style="44" customWidth="1"/>
    <col min="8" max="8" width="14.140625" style="44" customWidth="1"/>
    <col min="9" max="9" width="9.140625" style="29" customWidth="1"/>
    <col min="10" max="10" width="5.7109375" style="29" customWidth="1"/>
    <col min="11" max="11" width="12.8515625" style="28" bestFit="1" customWidth="1"/>
    <col min="12" max="16384" width="9.140625" style="26" customWidth="1"/>
  </cols>
  <sheetData>
    <row r="1" spans="1:10" s="37" customFormat="1" ht="15.75">
      <c r="A1" s="102" t="s">
        <v>198</v>
      </c>
      <c r="C1" s="42"/>
      <c r="D1" s="60"/>
      <c r="E1" s="53"/>
      <c r="F1" s="53"/>
      <c r="G1" s="54"/>
      <c r="H1" s="69"/>
      <c r="I1" s="69"/>
      <c r="J1" s="41"/>
    </row>
    <row r="2" spans="1:13" s="37" customFormat="1" ht="15.75">
      <c r="A2" s="37" t="s">
        <v>199</v>
      </c>
      <c r="C2" s="42"/>
      <c r="D2" s="60"/>
      <c r="E2" s="53"/>
      <c r="F2" s="54"/>
      <c r="G2" s="54"/>
      <c r="H2" s="69"/>
      <c r="I2" s="69"/>
      <c r="J2" s="41"/>
      <c r="K2" s="41"/>
      <c r="L2" s="41"/>
      <c r="M2" s="55"/>
    </row>
    <row r="3" spans="1:11" s="28" customFormat="1" ht="12" customHeight="1">
      <c r="A3" s="26"/>
      <c r="B3" s="26"/>
      <c r="C3" s="26"/>
      <c r="D3" s="27"/>
      <c r="E3" s="61"/>
      <c r="F3" s="33"/>
      <c r="G3" s="33"/>
      <c r="H3" s="33"/>
      <c r="I3" s="34"/>
      <c r="J3" s="34"/>
      <c r="K3" s="35"/>
    </row>
    <row r="4" ht="12.75">
      <c r="C4" s="27"/>
    </row>
    <row r="5" spans="3:10" s="36" customFormat="1" ht="15.75">
      <c r="C5" s="37" t="s">
        <v>22</v>
      </c>
      <c r="D5" s="37"/>
      <c r="E5" s="60"/>
      <c r="F5" s="63" t="s">
        <v>81</v>
      </c>
      <c r="G5" s="42"/>
      <c r="H5" s="39"/>
      <c r="I5" s="45"/>
      <c r="J5" s="45"/>
    </row>
    <row r="6" spans="3:10" s="36" customFormat="1" ht="16.5" thickBot="1">
      <c r="C6" s="37"/>
      <c r="D6" s="37"/>
      <c r="E6" s="60"/>
      <c r="F6" s="42"/>
      <c r="G6" s="42"/>
      <c r="H6" s="39"/>
      <c r="I6" s="45"/>
      <c r="J6" s="45"/>
    </row>
    <row r="7" spans="1:11" s="16" customFormat="1" ht="18" customHeight="1" thickBot="1">
      <c r="A7" s="12" t="s">
        <v>189</v>
      </c>
      <c r="B7" s="77" t="s">
        <v>184</v>
      </c>
      <c r="C7" s="13" t="s">
        <v>0</v>
      </c>
      <c r="D7" s="14" t="s">
        <v>1</v>
      </c>
      <c r="E7" s="64" t="s">
        <v>9</v>
      </c>
      <c r="F7" s="47" t="s">
        <v>2</v>
      </c>
      <c r="G7" s="47" t="s">
        <v>3</v>
      </c>
      <c r="H7" s="76" t="s">
        <v>37</v>
      </c>
      <c r="I7" s="15" t="s">
        <v>4</v>
      </c>
      <c r="J7" s="59" t="s">
        <v>30</v>
      </c>
      <c r="K7" s="48" t="s">
        <v>5</v>
      </c>
    </row>
    <row r="8" spans="1:11" ht="18" customHeight="1">
      <c r="A8" s="19">
        <v>1</v>
      </c>
      <c r="B8" s="88">
        <v>9</v>
      </c>
      <c r="C8" s="80" t="s">
        <v>437</v>
      </c>
      <c r="D8" s="90" t="s">
        <v>438</v>
      </c>
      <c r="E8" s="81" t="s">
        <v>312</v>
      </c>
      <c r="F8" s="82" t="s">
        <v>53</v>
      </c>
      <c r="G8" s="82" t="s">
        <v>54</v>
      </c>
      <c r="H8" s="82" t="s">
        <v>413</v>
      </c>
      <c r="I8" s="104">
        <v>0.002468055555555556</v>
      </c>
      <c r="J8" s="78" t="str">
        <f>IF(ISBLANK(I8),"",IF(I8&lt;=0.00202546296296296,"KSM",IF(I8&lt;=0.00216435185185185,"I A",IF(I8&lt;=0.00233796296296296,"II A",IF(I8&lt;=0.00256944444444444,"III A",IF(I8&lt;=0.00280092592592593,"I JA",IF(I8&lt;=0.00303240740740741,"II JA",IF(I8&lt;=0.00320601851851852,"III JA"))))))))</f>
        <v>III A</v>
      </c>
      <c r="K8" s="83" t="s">
        <v>58</v>
      </c>
    </row>
    <row r="9" spans="1:11" ht="18" customHeight="1">
      <c r="A9" s="19">
        <v>2</v>
      </c>
      <c r="B9" s="88">
        <v>8</v>
      </c>
      <c r="C9" s="80" t="s">
        <v>106</v>
      </c>
      <c r="D9" s="90" t="s">
        <v>430</v>
      </c>
      <c r="E9" s="81" t="s">
        <v>431</v>
      </c>
      <c r="F9" s="82" t="s">
        <v>53</v>
      </c>
      <c r="G9" s="82" t="s">
        <v>54</v>
      </c>
      <c r="H9" s="82" t="s">
        <v>413</v>
      </c>
      <c r="I9" s="104">
        <v>0.0026909722222222226</v>
      </c>
      <c r="J9" s="78" t="str">
        <f>IF(ISBLANK(I9),"",IF(I9&lt;=0.00202546296296296,"KSM",IF(I9&lt;=0.00216435185185185,"I A",IF(I9&lt;=0.00233796296296296,"II A",IF(I9&lt;=0.00256944444444444,"III A",IF(I9&lt;=0.00280092592592593,"I JA",IF(I9&lt;=0.00303240740740741,"II JA",IF(I9&lt;=0.00320601851851852,"III JA"))))))))</f>
        <v>I JA</v>
      </c>
      <c r="K9" s="83" t="s">
        <v>67</v>
      </c>
    </row>
    <row r="10" spans="1:12" ht="18" customHeight="1">
      <c r="A10" s="19">
        <v>3</v>
      </c>
      <c r="B10" s="19">
        <v>3</v>
      </c>
      <c r="C10" s="20" t="s">
        <v>187</v>
      </c>
      <c r="D10" s="22" t="s">
        <v>643</v>
      </c>
      <c r="E10" s="57">
        <v>36636</v>
      </c>
      <c r="F10" s="82" t="s">
        <v>53</v>
      </c>
      <c r="G10" s="82" t="s">
        <v>54</v>
      </c>
      <c r="H10" s="82" t="s">
        <v>413</v>
      </c>
      <c r="I10" s="104">
        <v>0.0028386574074074074</v>
      </c>
      <c r="J10" s="78" t="str">
        <f>IF(ISBLANK(I10),"",IF(I10&lt;=0.00202546296296296,"KSM",IF(I10&lt;=0.00216435185185185,"I A",IF(I10&lt;=0.00233796296296296,"II A",IF(I10&lt;=0.00256944444444444,"III A",IF(I10&lt;=0.00280092592592593,"I JA",IF(I10&lt;=0.00303240740740741,"II JA",IF(I10&lt;=0.00320601851851852,"III JA"))))))))</f>
        <v>II JA</v>
      </c>
      <c r="K10" s="83" t="s">
        <v>58</v>
      </c>
      <c r="L10" s="79"/>
    </row>
    <row r="11" spans="1:11" ht="18" customHeight="1">
      <c r="A11" s="19">
        <v>4</v>
      </c>
      <c r="B11" s="19">
        <v>13</v>
      </c>
      <c r="C11" s="20" t="s">
        <v>83</v>
      </c>
      <c r="D11" s="22" t="s">
        <v>177</v>
      </c>
      <c r="E11" s="57">
        <v>36731</v>
      </c>
      <c r="F11" s="24" t="s">
        <v>45</v>
      </c>
      <c r="G11" s="24" t="s">
        <v>48</v>
      </c>
      <c r="H11" s="24" t="s">
        <v>61</v>
      </c>
      <c r="I11" s="104">
        <v>0.003047916666666667</v>
      </c>
      <c r="J11" s="78" t="str">
        <f>IF(ISBLANK(I11),"",IF(I11&lt;=0.00202546296296296,"KSM",IF(I11&lt;=0.00216435185185185,"I A",IF(I11&lt;=0.00233796296296296,"II A",IF(I11&lt;=0.00256944444444444,"III A",IF(I11&lt;=0.00280092592592593,"I JA",IF(I11&lt;=0.00303240740740741,"II JA",IF(I11&lt;=0.00320601851851852,"III JA"))))))))</f>
        <v>III JA</v>
      </c>
      <c r="K11" s="23" t="s">
        <v>173</v>
      </c>
    </row>
  </sheetData>
  <sheetProtection/>
  <printOptions horizontalCentered="1"/>
  <pageMargins left="0.3937007874015748" right="0.3937007874015748" top="0.79" bottom="0.24" header="0.55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26" customWidth="1"/>
    <col min="3" max="3" width="11.140625" style="26" customWidth="1"/>
    <col min="4" max="4" width="15.421875" style="26" bestFit="1" customWidth="1"/>
    <col min="5" max="5" width="10.7109375" style="62" customWidth="1"/>
    <col min="6" max="7" width="15.00390625" style="44" customWidth="1"/>
    <col min="8" max="8" width="14.140625" style="44" customWidth="1"/>
    <col min="9" max="9" width="9.140625" style="29" customWidth="1"/>
    <col min="10" max="10" width="5.7109375" style="29" customWidth="1"/>
    <col min="11" max="11" width="26.00390625" style="28" bestFit="1" customWidth="1"/>
    <col min="12" max="16384" width="9.140625" style="26" customWidth="1"/>
  </cols>
  <sheetData>
    <row r="1" spans="1:10" s="37" customFormat="1" ht="15.75">
      <c r="A1" s="102" t="s">
        <v>198</v>
      </c>
      <c r="C1" s="42"/>
      <c r="D1" s="60"/>
      <c r="E1" s="53"/>
      <c r="F1" s="53"/>
      <c r="G1" s="54"/>
      <c r="H1" s="69"/>
      <c r="I1" s="69"/>
      <c r="J1" s="41"/>
    </row>
    <row r="2" spans="1:13" s="37" customFormat="1" ht="15.75">
      <c r="A2" s="37" t="s">
        <v>199</v>
      </c>
      <c r="C2" s="42"/>
      <c r="D2" s="60"/>
      <c r="E2" s="53"/>
      <c r="F2" s="54"/>
      <c r="G2" s="54"/>
      <c r="H2" s="69"/>
      <c r="I2" s="69"/>
      <c r="J2" s="41"/>
      <c r="K2" s="41"/>
      <c r="L2" s="41"/>
      <c r="M2" s="55"/>
    </row>
    <row r="3" spans="1:11" s="28" customFormat="1" ht="12" customHeight="1">
      <c r="A3" s="26"/>
      <c r="B3" s="26"/>
      <c r="C3" s="26"/>
      <c r="D3" s="27"/>
      <c r="E3" s="61"/>
      <c r="F3" s="33"/>
      <c r="G3" s="33"/>
      <c r="H3" s="33"/>
      <c r="I3" s="34"/>
      <c r="J3" s="34"/>
      <c r="K3" s="35"/>
    </row>
    <row r="4" ht="12.75">
      <c r="C4" s="27"/>
    </row>
    <row r="5" spans="3:10" s="36" customFormat="1" ht="15.75">
      <c r="C5" s="37" t="s">
        <v>23</v>
      </c>
      <c r="D5" s="37"/>
      <c r="E5" s="60"/>
      <c r="F5" s="63" t="s">
        <v>33</v>
      </c>
      <c r="G5" s="42"/>
      <c r="H5" s="39"/>
      <c r="I5" s="45"/>
      <c r="J5" s="45"/>
    </row>
    <row r="6" spans="3:10" s="36" customFormat="1" ht="16.5" customHeight="1" thickBot="1">
      <c r="C6" s="37"/>
      <c r="D6" s="37"/>
      <c r="E6" s="60"/>
      <c r="F6" s="42"/>
      <c r="G6" s="42"/>
      <c r="H6" s="39"/>
      <c r="I6" s="45"/>
      <c r="J6" s="45"/>
    </row>
    <row r="7" spans="1:14" s="28" customFormat="1" ht="18" customHeight="1" thickBot="1">
      <c r="A7" s="12" t="s">
        <v>189</v>
      </c>
      <c r="B7" s="77" t="s">
        <v>184</v>
      </c>
      <c r="C7" s="13" t="s">
        <v>0</v>
      </c>
      <c r="D7" s="14" t="s">
        <v>1</v>
      </c>
      <c r="E7" s="65" t="s">
        <v>9</v>
      </c>
      <c r="F7" s="49" t="s">
        <v>2</v>
      </c>
      <c r="G7" s="49" t="s">
        <v>3</v>
      </c>
      <c r="H7" s="76" t="s">
        <v>37</v>
      </c>
      <c r="I7" s="18" t="s">
        <v>4</v>
      </c>
      <c r="J7" s="59" t="s">
        <v>30</v>
      </c>
      <c r="K7" s="48" t="s">
        <v>5</v>
      </c>
      <c r="L7" s="16"/>
      <c r="M7" s="16"/>
      <c r="N7" s="16"/>
    </row>
    <row r="8" spans="1:11" ht="18" customHeight="1">
      <c r="A8" s="32">
        <v>1</v>
      </c>
      <c r="B8" s="19">
        <v>192</v>
      </c>
      <c r="C8" s="20" t="s">
        <v>50</v>
      </c>
      <c r="D8" s="22" t="s">
        <v>160</v>
      </c>
      <c r="E8" s="57" t="s">
        <v>159</v>
      </c>
      <c r="F8" s="24" t="s">
        <v>75</v>
      </c>
      <c r="G8" s="24" t="s">
        <v>76</v>
      </c>
      <c r="H8" s="24"/>
      <c r="I8" s="104">
        <v>0.0021756944444444445</v>
      </c>
      <c r="J8" s="101" t="str">
        <f aca="true" t="shared" si="0" ref="J8:J19">IF(ISBLANK(I8),"",IF(I8&lt;=0.00173032407407407,"KSM",IF(I8&lt;=0.00182291666666667,"I A",IF(I8&lt;=0.00196180555555556,"II A",IF(I8&lt;=0.00211226851851852,"III A",IF(I8&lt;=0.00228587962962963,"I JA",IF(I8&lt;=0.00245949074074074,"II JA",IF(I8&lt;=0.00259837962962963,"III JA"))))))))</f>
        <v>I JA</v>
      </c>
      <c r="K8" s="23" t="s">
        <v>402</v>
      </c>
    </row>
    <row r="9" spans="1:11" ht="18" customHeight="1">
      <c r="A9" s="32">
        <v>2</v>
      </c>
      <c r="B9" s="19">
        <v>188</v>
      </c>
      <c r="C9" s="20" t="s">
        <v>435</v>
      </c>
      <c r="D9" s="22" t="s">
        <v>433</v>
      </c>
      <c r="E9" s="57" t="s">
        <v>436</v>
      </c>
      <c r="F9" s="24" t="s">
        <v>53</v>
      </c>
      <c r="G9" s="24" t="s">
        <v>54</v>
      </c>
      <c r="H9" s="24" t="s">
        <v>413</v>
      </c>
      <c r="I9" s="104">
        <v>0.0024074074074074076</v>
      </c>
      <c r="J9" s="101" t="str">
        <f t="shared" si="0"/>
        <v>II JA</v>
      </c>
      <c r="K9" s="23" t="s">
        <v>58</v>
      </c>
    </row>
    <row r="10" spans="1:11" ht="18" customHeight="1">
      <c r="A10" s="32">
        <v>3</v>
      </c>
      <c r="B10" s="19">
        <v>189</v>
      </c>
      <c r="C10" s="20" t="s">
        <v>432</v>
      </c>
      <c r="D10" s="22" t="s">
        <v>433</v>
      </c>
      <c r="E10" s="57" t="s">
        <v>434</v>
      </c>
      <c r="F10" s="24" t="s">
        <v>53</v>
      </c>
      <c r="G10" s="24" t="s">
        <v>54</v>
      </c>
      <c r="H10" s="24" t="s">
        <v>413</v>
      </c>
      <c r="I10" s="104">
        <v>0.0024563657407407407</v>
      </c>
      <c r="J10" s="101" t="str">
        <f t="shared" si="0"/>
        <v>II JA</v>
      </c>
      <c r="K10" s="23" t="s">
        <v>58</v>
      </c>
    </row>
    <row r="11" spans="1:11" ht="18" customHeight="1">
      <c r="A11" s="32">
        <v>4</v>
      </c>
      <c r="B11" s="19">
        <v>195</v>
      </c>
      <c r="C11" s="20" t="s">
        <v>51</v>
      </c>
      <c r="D11" s="22" t="s">
        <v>257</v>
      </c>
      <c r="E11" s="57">
        <v>36822</v>
      </c>
      <c r="F11" s="24" t="s">
        <v>127</v>
      </c>
      <c r="G11" s="24" t="s">
        <v>268</v>
      </c>
      <c r="H11" s="24"/>
      <c r="I11" s="104">
        <v>0.0025439814814814813</v>
      </c>
      <c r="J11" s="101" t="str">
        <f t="shared" si="0"/>
        <v>III JA</v>
      </c>
      <c r="K11" s="23" t="s">
        <v>269</v>
      </c>
    </row>
    <row r="12" spans="1:11" ht="18" customHeight="1">
      <c r="A12" s="32">
        <v>5</v>
      </c>
      <c r="B12" s="19">
        <v>177</v>
      </c>
      <c r="C12" s="20" t="s">
        <v>50</v>
      </c>
      <c r="D12" s="22" t="s">
        <v>448</v>
      </c>
      <c r="E12" s="57">
        <v>36636</v>
      </c>
      <c r="F12" s="24" t="s">
        <v>45</v>
      </c>
      <c r="G12" s="24" t="s">
        <v>48</v>
      </c>
      <c r="H12" s="24" t="s">
        <v>577</v>
      </c>
      <c r="I12" s="104">
        <v>0.0026101851851851854</v>
      </c>
      <c r="J12" s="101" t="b">
        <f t="shared" si="0"/>
        <v>0</v>
      </c>
      <c r="K12" s="23" t="s">
        <v>578</v>
      </c>
    </row>
    <row r="13" spans="1:11" ht="18" customHeight="1">
      <c r="A13" s="32">
        <v>6</v>
      </c>
      <c r="B13" s="19">
        <v>200</v>
      </c>
      <c r="C13" s="20" t="s">
        <v>49</v>
      </c>
      <c r="D13" s="22" t="s">
        <v>626</v>
      </c>
      <c r="E13" s="57">
        <v>37222</v>
      </c>
      <c r="F13" s="24" t="s">
        <v>366</v>
      </c>
      <c r="G13" s="24" t="s">
        <v>367</v>
      </c>
      <c r="H13" s="24"/>
      <c r="I13" s="104">
        <v>0.0026843749999999997</v>
      </c>
      <c r="J13" s="101" t="b">
        <f t="shared" si="0"/>
        <v>0</v>
      </c>
      <c r="K13" s="23" t="s">
        <v>627</v>
      </c>
    </row>
    <row r="14" spans="1:11" ht="18" customHeight="1">
      <c r="A14" s="32">
        <v>7</v>
      </c>
      <c r="B14" s="19">
        <v>180</v>
      </c>
      <c r="C14" s="20" t="s">
        <v>41</v>
      </c>
      <c r="D14" s="22" t="s">
        <v>571</v>
      </c>
      <c r="E14" s="57">
        <v>36755</v>
      </c>
      <c r="F14" s="24" t="s">
        <v>45</v>
      </c>
      <c r="G14" s="24" t="s">
        <v>48</v>
      </c>
      <c r="H14" s="24" t="s">
        <v>61</v>
      </c>
      <c r="I14" s="104">
        <v>0.0028326388888888884</v>
      </c>
      <c r="J14" s="101" t="b">
        <f t="shared" si="0"/>
        <v>0</v>
      </c>
      <c r="K14" s="23" t="s">
        <v>173</v>
      </c>
    </row>
    <row r="15" spans="1:11" ht="18" customHeight="1">
      <c r="A15" s="32">
        <v>8</v>
      </c>
      <c r="B15" s="19">
        <v>197</v>
      </c>
      <c r="C15" s="20" t="s">
        <v>212</v>
      </c>
      <c r="D15" s="22" t="s">
        <v>213</v>
      </c>
      <c r="E15" s="57" t="s">
        <v>214</v>
      </c>
      <c r="F15" s="24" t="s">
        <v>42</v>
      </c>
      <c r="G15" s="24" t="s">
        <v>98</v>
      </c>
      <c r="H15" s="24" t="s">
        <v>203</v>
      </c>
      <c r="I15" s="104">
        <v>0.0028737268518518517</v>
      </c>
      <c r="J15" s="101" t="b">
        <f t="shared" si="0"/>
        <v>0</v>
      </c>
      <c r="K15" s="23" t="s">
        <v>219</v>
      </c>
    </row>
    <row r="16" spans="1:11" ht="18" customHeight="1">
      <c r="A16" s="32">
        <v>9</v>
      </c>
      <c r="B16" s="19">
        <v>185</v>
      </c>
      <c r="C16" s="20" t="s">
        <v>107</v>
      </c>
      <c r="D16" s="22" t="s">
        <v>451</v>
      </c>
      <c r="E16" s="57">
        <v>37139</v>
      </c>
      <c r="F16" s="24" t="s">
        <v>53</v>
      </c>
      <c r="G16" s="24" t="s">
        <v>54</v>
      </c>
      <c r="H16" s="24" t="s">
        <v>413</v>
      </c>
      <c r="I16" s="104">
        <v>0.0028777777777777777</v>
      </c>
      <c r="J16" s="101" t="b">
        <f t="shared" si="0"/>
        <v>0</v>
      </c>
      <c r="K16" s="23" t="s">
        <v>443</v>
      </c>
    </row>
    <row r="17" spans="1:11" ht="18" customHeight="1">
      <c r="A17" s="32">
        <v>10</v>
      </c>
      <c r="B17" s="19">
        <v>179</v>
      </c>
      <c r="C17" s="20" t="s">
        <v>93</v>
      </c>
      <c r="D17" s="22" t="s">
        <v>176</v>
      </c>
      <c r="E17" s="57">
        <v>36853</v>
      </c>
      <c r="F17" s="24" t="s">
        <v>45</v>
      </c>
      <c r="G17" s="24" t="s">
        <v>48</v>
      </c>
      <c r="H17" s="24" t="s">
        <v>61</v>
      </c>
      <c r="I17" s="104">
        <v>0.0031185185185185187</v>
      </c>
      <c r="J17" s="101" t="b">
        <f t="shared" si="0"/>
        <v>0</v>
      </c>
      <c r="K17" s="23" t="s">
        <v>173</v>
      </c>
    </row>
    <row r="18" spans="1:11" ht="18" customHeight="1">
      <c r="A18" s="32"/>
      <c r="B18" s="19">
        <v>193</v>
      </c>
      <c r="C18" s="20" t="s">
        <v>324</v>
      </c>
      <c r="D18" s="22" t="s">
        <v>353</v>
      </c>
      <c r="E18" s="57">
        <v>36973</v>
      </c>
      <c r="F18" s="24" t="s">
        <v>348</v>
      </c>
      <c r="G18" s="24"/>
      <c r="H18" s="24"/>
      <c r="I18" s="104" t="s">
        <v>188</v>
      </c>
      <c r="J18" s="101" t="b">
        <f t="shared" si="0"/>
        <v>0</v>
      </c>
      <c r="K18" s="23" t="s">
        <v>185</v>
      </c>
    </row>
    <row r="19" spans="1:11" ht="18" customHeight="1">
      <c r="A19" s="32"/>
      <c r="B19" s="19">
        <v>196</v>
      </c>
      <c r="C19" s="20" t="s">
        <v>114</v>
      </c>
      <c r="D19" s="22" t="s">
        <v>340</v>
      </c>
      <c r="E19" s="57" t="s">
        <v>341</v>
      </c>
      <c r="F19" s="24" t="s">
        <v>346</v>
      </c>
      <c r="G19" s="24" t="s">
        <v>347</v>
      </c>
      <c r="H19" s="24"/>
      <c r="I19" s="104" t="s">
        <v>188</v>
      </c>
      <c r="J19" s="101" t="b">
        <f t="shared" si="0"/>
        <v>0</v>
      </c>
      <c r="K19" s="23" t="s">
        <v>339</v>
      </c>
    </row>
  </sheetData>
  <sheetProtection/>
  <printOptions horizontalCentered="1"/>
  <pageMargins left="0.26" right="0.25" top="0.69" bottom="0.16" header="0.16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2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421875" style="134" customWidth="1"/>
    <col min="2" max="2" width="9.28125" style="134" customWidth="1"/>
    <col min="3" max="3" width="12.28125" style="134" customWidth="1"/>
    <col min="4" max="4" width="10.7109375" style="141" customWidth="1"/>
    <col min="5" max="5" width="13.57421875" style="142" bestFit="1" customWidth="1"/>
    <col min="6" max="6" width="15.140625" style="142" bestFit="1" customWidth="1"/>
    <col min="7" max="7" width="13.421875" style="182" bestFit="1" customWidth="1"/>
    <col min="8" max="46" width="1.57421875" style="143" customWidth="1"/>
    <col min="47" max="47" width="6.28125" style="138" bestFit="1" customWidth="1"/>
    <col min="48" max="48" width="5.7109375" style="138" customWidth="1"/>
    <col min="49" max="49" width="10.8515625" style="140" bestFit="1" customWidth="1"/>
    <col min="50" max="16384" width="9.140625" style="134" customWidth="1"/>
  </cols>
  <sheetData>
    <row r="1" spans="1:10" s="126" customFormat="1" ht="15.75">
      <c r="A1" s="125" t="s">
        <v>198</v>
      </c>
      <c r="C1" s="127"/>
      <c r="D1" s="128"/>
      <c r="E1" s="129"/>
      <c r="F1" s="129"/>
      <c r="G1" s="130"/>
      <c r="H1" s="131"/>
      <c r="I1" s="131"/>
      <c r="J1" s="132"/>
    </row>
    <row r="2" spans="1:13" s="126" customFormat="1" ht="15.75">
      <c r="A2" s="126" t="s">
        <v>199</v>
      </c>
      <c r="C2" s="127"/>
      <c r="D2" s="128"/>
      <c r="E2" s="129"/>
      <c r="F2" s="130"/>
      <c r="G2" s="130"/>
      <c r="H2" s="131"/>
      <c r="I2" s="131"/>
      <c r="J2" s="132"/>
      <c r="K2" s="132"/>
      <c r="L2" s="132"/>
      <c r="M2" s="133"/>
    </row>
    <row r="3" spans="1:48" s="140" customFormat="1" ht="12" customHeight="1">
      <c r="A3" s="134"/>
      <c r="B3" s="134"/>
      <c r="C3" s="135"/>
      <c r="D3" s="136"/>
      <c r="E3" s="137"/>
      <c r="F3" s="137"/>
      <c r="G3" s="137"/>
      <c r="H3" s="138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39"/>
      <c r="AV3" s="139"/>
    </row>
    <row r="4" spans="2:49" ht="12.75">
      <c r="B4" s="135"/>
      <c r="G4" s="142"/>
      <c r="I4" s="190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43"/>
      <c r="AV4" s="143"/>
      <c r="AW4" s="134"/>
    </row>
    <row r="5" spans="2:48" s="144" customFormat="1" ht="15.75">
      <c r="B5" s="126" t="s">
        <v>24</v>
      </c>
      <c r="C5" s="126"/>
      <c r="D5" s="128"/>
      <c r="E5" s="145" t="s">
        <v>34</v>
      </c>
      <c r="F5" s="146"/>
      <c r="G5" s="147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32"/>
      <c r="AV5" s="132"/>
    </row>
    <row r="6" spans="4:48" s="140" customFormat="1" ht="12.75" customHeight="1" thickBot="1">
      <c r="D6" s="141"/>
      <c r="H6" s="201"/>
      <c r="I6" s="202"/>
      <c r="J6" s="202"/>
      <c r="K6" s="201"/>
      <c r="L6" s="202"/>
      <c r="M6" s="202"/>
      <c r="N6" s="201"/>
      <c r="O6" s="202"/>
      <c r="P6" s="20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203"/>
      <c r="AD6" s="203"/>
      <c r="AE6" s="203"/>
      <c r="AF6" s="201"/>
      <c r="AG6" s="202"/>
      <c r="AH6" s="202"/>
      <c r="AI6" s="201"/>
      <c r="AJ6" s="202"/>
      <c r="AK6" s="202"/>
      <c r="AL6" s="201"/>
      <c r="AM6" s="202"/>
      <c r="AN6" s="202"/>
      <c r="AO6" s="201"/>
      <c r="AP6" s="202"/>
      <c r="AQ6" s="202"/>
      <c r="AR6" s="201"/>
      <c r="AS6" s="202"/>
      <c r="AT6" s="202"/>
      <c r="AU6" s="149"/>
      <c r="AV6" s="149"/>
    </row>
    <row r="7" spans="1:49" s="163" customFormat="1" ht="12.75" customHeight="1" thickBot="1">
      <c r="A7" s="150" t="s">
        <v>189</v>
      </c>
      <c r="B7" s="151" t="s">
        <v>0</v>
      </c>
      <c r="C7" s="152" t="s">
        <v>1</v>
      </c>
      <c r="D7" s="153" t="s">
        <v>9</v>
      </c>
      <c r="E7" s="154" t="s">
        <v>2</v>
      </c>
      <c r="F7" s="155" t="s">
        <v>3</v>
      </c>
      <c r="G7" s="156" t="s">
        <v>37</v>
      </c>
      <c r="H7" s="204">
        <v>0.9</v>
      </c>
      <c r="I7" s="205"/>
      <c r="J7" s="206"/>
      <c r="K7" s="204">
        <v>0.95</v>
      </c>
      <c r="L7" s="205"/>
      <c r="M7" s="206"/>
      <c r="N7" s="204">
        <v>1</v>
      </c>
      <c r="O7" s="205"/>
      <c r="P7" s="206"/>
      <c r="Q7" s="204">
        <v>1.05</v>
      </c>
      <c r="R7" s="205"/>
      <c r="S7" s="206"/>
      <c r="T7" s="204">
        <v>1.1</v>
      </c>
      <c r="U7" s="205"/>
      <c r="V7" s="206"/>
      <c r="W7" s="204">
        <v>1.15</v>
      </c>
      <c r="X7" s="205"/>
      <c r="Y7" s="206"/>
      <c r="Z7" s="204">
        <v>1.2</v>
      </c>
      <c r="AA7" s="205"/>
      <c r="AB7" s="206"/>
      <c r="AC7" s="204">
        <v>1.25</v>
      </c>
      <c r="AD7" s="205"/>
      <c r="AE7" s="206"/>
      <c r="AF7" s="204">
        <v>1.3</v>
      </c>
      <c r="AG7" s="205"/>
      <c r="AH7" s="206"/>
      <c r="AI7" s="204">
        <v>1.35</v>
      </c>
      <c r="AJ7" s="205"/>
      <c r="AK7" s="206"/>
      <c r="AL7" s="204">
        <v>1.4</v>
      </c>
      <c r="AM7" s="205"/>
      <c r="AN7" s="206"/>
      <c r="AO7" s="204">
        <v>1.45</v>
      </c>
      <c r="AP7" s="205"/>
      <c r="AQ7" s="206"/>
      <c r="AR7" s="204">
        <v>1.5</v>
      </c>
      <c r="AS7" s="205"/>
      <c r="AT7" s="206"/>
      <c r="AU7" s="160" t="s">
        <v>7</v>
      </c>
      <c r="AV7" s="161" t="s">
        <v>30</v>
      </c>
      <c r="AW7" s="162" t="s">
        <v>5</v>
      </c>
    </row>
    <row r="8" spans="1:49" ht="18" customHeight="1" thickBot="1">
      <c r="A8" s="193">
        <v>1</v>
      </c>
      <c r="B8" s="165" t="s">
        <v>69</v>
      </c>
      <c r="C8" s="166" t="s">
        <v>70</v>
      </c>
      <c r="D8" s="167" t="s">
        <v>155</v>
      </c>
      <c r="E8" s="168" t="s">
        <v>53</v>
      </c>
      <c r="F8" s="168" t="s">
        <v>54</v>
      </c>
      <c r="G8" s="168" t="s">
        <v>282</v>
      </c>
      <c r="H8" s="194"/>
      <c r="I8" s="195"/>
      <c r="J8" s="196"/>
      <c r="K8" s="194"/>
      <c r="L8" s="195"/>
      <c r="M8" s="196"/>
      <c r="N8" s="194"/>
      <c r="O8" s="195"/>
      <c r="P8" s="196"/>
      <c r="Q8" s="194"/>
      <c r="R8" s="195"/>
      <c r="S8" s="196"/>
      <c r="T8" s="194"/>
      <c r="U8" s="195"/>
      <c r="V8" s="196"/>
      <c r="W8" s="194"/>
      <c r="X8" s="195"/>
      <c r="Y8" s="196"/>
      <c r="Z8" s="194"/>
      <c r="AA8" s="195"/>
      <c r="AB8" s="196"/>
      <c r="AC8" s="194" t="s">
        <v>653</v>
      </c>
      <c r="AD8" s="195"/>
      <c r="AE8" s="196"/>
      <c r="AF8" s="194" t="s">
        <v>653</v>
      </c>
      <c r="AG8" s="195"/>
      <c r="AH8" s="196"/>
      <c r="AI8" s="194" t="s">
        <v>653</v>
      </c>
      <c r="AJ8" s="195"/>
      <c r="AK8" s="196"/>
      <c r="AL8" s="194" t="s">
        <v>653</v>
      </c>
      <c r="AM8" s="195"/>
      <c r="AN8" s="196"/>
      <c r="AO8" s="194" t="s">
        <v>654</v>
      </c>
      <c r="AP8" s="195" t="s">
        <v>654</v>
      </c>
      <c r="AQ8" s="196" t="s">
        <v>653</v>
      </c>
      <c r="AR8" s="194" t="s">
        <v>654</v>
      </c>
      <c r="AS8" s="195" t="s">
        <v>654</v>
      </c>
      <c r="AT8" s="196" t="s">
        <v>654</v>
      </c>
      <c r="AU8" s="197">
        <v>1.45</v>
      </c>
      <c r="AV8" s="198" t="str">
        <f aca="true" t="shared" si="0" ref="AV8:AV20">IF(ISBLANK(AU8),"",IF(AU8&gt;=1.75,"KSM",IF(AU8&gt;=1.65,"I A",IF(AU8&gt;=1.5,"II A",IF(AU8&gt;=1.39,"III A",IF(AU8&gt;=1.3,"I JA",IF(AU8&gt;=1.22,"II JA",IF(AU8&gt;=1.15,"III JA"))))))))</f>
        <v>III A</v>
      </c>
      <c r="AW8" s="172" t="s">
        <v>283</v>
      </c>
    </row>
    <row r="9" spans="1:49" ht="18" customHeight="1" thickBot="1">
      <c r="A9" s="193">
        <v>2</v>
      </c>
      <c r="B9" s="174" t="s">
        <v>395</v>
      </c>
      <c r="C9" s="175" t="s">
        <v>394</v>
      </c>
      <c r="D9" s="176">
        <v>36805</v>
      </c>
      <c r="E9" s="177" t="s">
        <v>400</v>
      </c>
      <c r="F9" s="177" t="s">
        <v>401</v>
      </c>
      <c r="G9" s="177"/>
      <c r="H9" s="194"/>
      <c r="I9" s="195"/>
      <c r="J9" s="196"/>
      <c r="K9" s="194"/>
      <c r="L9" s="195"/>
      <c r="M9" s="196"/>
      <c r="N9" s="194" t="s">
        <v>653</v>
      </c>
      <c r="O9" s="195"/>
      <c r="P9" s="196"/>
      <c r="Q9" s="194" t="s">
        <v>653</v>
      </c>
      <c r="R9" s="195"/>
      <c r="S9" s="196"/>
      <c r="T9" s="194" t="s">
        <v>653</v>
      </c>
      <c r="U9" s="195"/>
      <c r="V9" s="196"/>
      <c r="W9" s="194" t="s">
        <v>653</v>
      </c>
      <c r="X9" s="195"/>
      <c r="Y9" s="196"/>
      <c r="Z9" s="194" t="s">
        <v>653</v>
      </c>
      <c r="AA9" s="195"/>
      <c r="AB9" s="196"/>
      <c r="AC9" s="194" t="s">
        <v>654</v>
      </c>
      <c r="AD9" s="195" t="s">
        <v>654</v>
      </c>
      <c r="AE9" s="196" t="s">
        <v>653</v>
      </c>
      <c r="AF9" s="194" t="s">
        <v>653</v>
      </c>
      <c r="AG9" s="195"/>
      <c r="AH9" s="196"/>
      <c r="AI9" s="194" t="s">
        <v>654</v>
      </c>
      <c r="AJ9" s="195" t="s">
        <v>654</v>
      </c>
      <c r="AK9" s="196" t="s">
        <v>654</v>
      </c>
      <c r="AL9" s="194"/>
      <c r="AM9" s="195"/>
      <c r="AN9" s="196"/>
      <c r="AO9" s="194"/>
      <c r="AP9" s="195"/>
      <c r="AQ9" s="196"/>
      <c r="AR9" s="194"/>
      <c r="AS9" s="195"/>
      <c r="AT9" s="196"/>
      <c r="AU9" s="197">
        <v>1.3</v>
      </c>
      <c r="AV9" s="198" t="str">
        <f t="shared" si="0"/>
        <v>I JA</v>
      </c>
      <c r="AW9" s="178" t="s">
        <v>398</v>
      </c>
    </row>
    <row r="10" spans="1:49" s="163" customFormat="1" ht="18" customHeight="1" thickBot="1">
      <c r="A10" s="193">
        <v>3</v>
      </c>
      <c r="B10" s="165" t="s">
        <v>105</v>
      </c>
      <c r="C10" s="166" t="s">
        <v>280</v>
      </c>
      <c r="D10" s="167" t="s">
        <v>281</v>
      </c>
      <c r="E10" s="168" t="s">
        <v>53</v>
      </c>
      <c r="F10" s="168" t="s">
        <v>54</v>
      </c>
      <c r="G10" s="168" t="s">
        <v>282</v>
      </c>
      <c r="H10" s="194"/>
      <c r="I10" s="195"/>
      <c r="J10" s="196"/>
      <c r="K10" s="194"/>
      <c r="L10" s="195"/>
      <c r="M10" s="196"/>
      <c r="N10" s="194"/>
      <c r="O10" s="195"/>
      <c r="P10" s="196"/>
      <c r="Q10" s="194" t="s">
        <v>653</v>
      </c>
      <c r="R10" s="195"/>
      <c r="S10" s="196"/>
      <c r="T10" s="194" t="s">
        <v>653</v>
      </c>
      <c r="U10" s="195"/>
      <c r="V10" s="196"/>
      <c r="W10" s="194" t="s">
        <v>653</v>
      </c>
      <c r="X10" s="195"/>
      <c r="Y10" s="196"/>
      <c r="Z10" s="194" t="s">
        <v>653</v>
      </c>
      <c r="AA10" s="195"/>
      <c r="AB10" s="196"/>
      <c r="AC10" s="194" t="s">
        <v>653</v>
      </c>
      <c r="AD10" s="195"/>
      <c r="AE10" s="196"/>
      <c r="AF10" s="194" t="s">
        <v>654</v>
      </c>
      <c r="AG10" s="195" t="s">
        <v>654</v>
      </c>
      <c r="AH10" s="196" t="s">
        <v>653</v>
      </c>
      <c r="AI10" s="194" t="s">
        <v>654</v>
      </c>
      <c r="AJ10" s="195" t="s">
        <v>654</v>
      </c>
      <c r="AK10" s="196" t="s">
        <v>654</v>
      </c>
      <c r="AL10" s="194"/>
      <c r="AM10" s="195"/>
      <c r="AN10" s="196"/>
      <c r="AO10" s="194"/>
      <c r="AP10" s="195"/>
      <c r="AQ10" s="196"/>
      <c r="AR10" s="194"/>
      <c r="AS10" s="195"/>
      <c r="AT10" s="196"/>
      <c r="AU10" s="197">
        <v>1.3</v>
      </c>
      <c r="AV10" s="198" t="str">
        <f t="shared" si="0"/>
        <v>I JA</v>
      </c>
      <c r="AW10" s="172" t="s">
        <v>283</v>
      </c>
    </row>
    <row r="11" spans="1:49" ht="18" customHeight="1" thickBot="1">
      <c r="A11" s="193">
        <v>4</v>
      </c>
      <c r="B11" s="165" t="s">
        <v>483</v>
      </c>
      <c r="C11" s="166" t="s">
        <v>542</v>
      </c>
      <c r="D11" s="167" t="s">
        <v>543</v>
      </c>
      <c r="E11" s="168" t="s">
        <v>42</v>
      </c>
      <c r="F11" s="168" t="s">
        <v>98</v>
      </c>
      <c r="G11" s="168"/>
      <c r="H11" s="194"/>
      <c r="I11" s="195"/>
      <c r="J11" s="196"/>
      <c r="K11" s="194"/>
      <c r="L11" s="195"/>
      <c r="M11" s="196"/>
      <c r="N11" s="194"/>
      <c r="O11" s="195"/>
      <c r="P11" s="196"/>
      <c r="Q11" s="194"/>
      <c r="R11" s="195"/>
      <c r="S11" s="196"/>
      <c r="T11" s="194" t="s">
        <v>653</v>
      </c>
      <c r="U11" s="195"/>
      <c r="V11" s="196"/>
      <c r="W11" s="194" t="s">
        <v>653</v>
      </c>
      <c r="X11" s="195"/>
      <c r="Y11" s="196"/>
      <c r="Z11" s="194" t="s">
        <v>653</v>
      </c>
      <c r="AA11" s="195"/>
      <c r="AB11" s="196"/>
      <c r="AC11" s="194" t="s">
        <v>653</v>
      </c>
      <c r="AD11" s="195"/>
      <c r="AE11" s="196"/>
      <c r="AF11" s="194" t="s">
        <v>654</v>
      </c>
      <c r="AG11" s="195" t="s">
        <v>654</v>
      </c>
      <c r="AH11" s="196" t="s">
        <v>654</v>
      </c>
      <c r="AI11" s="194"/>
      <c r="AJ11" s="195"/>
      <c r="AK11" s="196"/>
      <c r="AL11" s="194"/>
      <c r="AM11" s="195"/>
      <c r="AN11" s="196"/>
      <c r="AO11" s="194"/>
      <c r="AP11" s="195"/>
      <c r="AQ11" s="196"/>
      <c r="AR11" s="194"/>
      <c r="AS11" s="195"/>
      <c r="AT11" s="196"/>
      <c r="AU11" s="197">
        <v>1.25</v>
      </c>
      <c r="AV11" s="198" t="str">
        <f>IF(ISBLANK(AU11),"",IF(AU11&gt;=1.75,"KSM",IF(AU11&gt;=1.65,"I A",IF(AU11&gt;=1.5,"II A",IF(AU11&gt;=1.39,"III A",IF(AU11&gt;=1.3,"I JA",IF(AU11&gt;=1.22,"II JA",IF(AU11&gt;=1.15,"III JA"))))))))</f>
        <v>II JA</v>
      </c>
      <c r="AW11" s="172" t="s">
        <v>59</v>
      </c>
    </row>
    <row r="12" spans="1:49" s="163" customFormat="1" ht="18" customHeight="1" thickBot="1">
      <c r="A12" s="193">
        <v>4</v>
      </c>
      <c r="B12" s="165" t="s">
        <v>640</v>
      </c>
      <c r="C12" s="166" t="s">
        <v>137</v>
      </c>
      <c r="D12" s="167" t="s">
        <v>156</v>
      </c>
      <c r="E12" s="168" t="s">
        <v>53</v>
      </c>
      <c r="F12" s="168" t="s">
        <v>54</v>
      </c>
      <c r="G12" s="168" t="s">
        <v>282</v>
      </c>
      <c r="H12" s="194"/>
      <c r="I12" s="195"/>
      <c r="J12" s="196"/>
      <c r="K12" s="194"/>
      <c r="L12" s="195"/>
      <c r="M12" s="196"/>
      <c r="N12" s="194"/>
      <c r="O12" s="195"/>
      <c r="P12" s="196"/>
      <c r="Q12" s="194"/>
      <c r="R12" s="195"/>
      <c r="S12" s="196"/>
      <c r="T12" s="194"/>
      <c r="U12" s="195"/>
      <c r="V12" s="196"/>
      <c r="W12" s="194" t="s">
        <v>653</v>
      </c>
      <c r="X12" s="195"/>
      <c r="Y12" s="196"/>
      <c r="Z12" s="194" t="s">
        <v>653</v>
      </c>
      <c r="AA12" s="195"/>
      <c r="AB12" s="196"/>
      <c r="AC12" s="194" t="s">
        <v>653</v>
      </c>
      <c r="AD12" s="195"/>
      <c r="AE12" s="196"/>
      <c r="AF12" s="194" t="s">
        <v>654</v>
      </c>
      <c r="AG12" s="195" t="s">
        <v>654</v>
      </c>
      <c r="AH12" s="196" t="s">
        <v>654</v>
      </c>
      <c r="AI12" s="194"/>
      <c r="AJ12" s="195"/>
      <c r="AK12" s="196"/>
      <c r="AL12" s="194"/>
      <c r="AM12" s="195"/>
      <c r="AN12" s="196"/>
      <c r="AO12" s="194"/>
      <c r="AP12" s="195"/>
      <c r="AQ12" s="196"/>
      <c r="AR12" s="194"/>
      <c r="AS12" s="195"/>
      <c r="AT12" s="196"/>
      <c r="AU12" s="197">
        <v>1.25</v>
      </c>
      <c r="AV12" s="198" t="str">
        <f t="shared" si="0"/>
        <v>II JA</v>
      </c>
      <c r="AW12" s="172" t="s">
        <v>147</v>
      </c>
    </row>
    <row r="13" spans="1:49" ht="18" customHeight="1" thickBot="1">
      <c r="A13" s="193">
        <v>6</v>
      </c>
      <c r="B13" s="165" t="s">
        <v>65</v>
      </c>
      <c r="C13" s="166" t="s">
        <v>139</v>
      </c>
      <c r="D13" s="167" t="s">
        <v>301</v>
      </c>
      <c r="E13" s="168" t="s">
        <v>53</v>
      </c>
      <c r="F13" s="168" t="s">
        <v>54</v>
      </c>
      <c r="G13" s="168" t="s">
        <v>282</v>
      </c>
      <c r="H13" s="194"/>
      <c r="I13" s="195"/>
      <c r="J13" s="196"/>
      <c r="K13" s="194"/>
      <c r="L13" s="195"/>
      <c r="M13" s="196"/>
      <c r="N13" s="194"/>
      <c r="O13" s="195"/>
      <c r="P13" s="196"/>
      <c r="Q13" s="194" t="s">
        <v>653</v>
      </c>
      <c r="R13" s="195"/>
      <c r="S13" s="196"/>
      <c r="T13" s="194" t="s">
        <v>653</v>
      </c>
      <c r="U13" s="195"/>
      <c r="V13" s="196"/>
      <c r="W13" s="194" t="s">
        <v>653</v>
      </c>
      <c r="X13" s="195"/>
      <c r="Y13" s="196"/>
      <c r="Z13" s="194" t="s">
        <v>653</v>
      </c>
      <c r="AA13" s="195"/>
      <c r="AB13" s="196"/>
      <c r="AC13" s="194" t="s">
        <v>654</v>
      </c>
      <c r="AD13" s="195" t="s">
        <v>654</v>
      </c>
      <c r="AE13" s="196" t="s">
        <v>654</v>
      </c>
      <c r="AF13" s="194"/>
      <c r="AG13" s="195"/>
      <c r="AH13" s="196"/>
      <c r="AI13" s="194"/>
      <c r="AJ13" s="195"/>
      <c r="AK13" s="196"/>
      <c r="AL13" s="194"/>
      <c r="AM13" s="195"/>
      <c r="AN13" s="196"/>
      <c r="AO13" s="194"/>
      <c r="AP13" s="195"/>
      <c r="AQ13" s="196"/>
      <c r="AR13" s="194"/>
      <c r="AS13" s="195"/>
      <c r="AT13" s="196"/>
      <c r="AU13" s="197">
        <v>1.2</v>
      </c>
      <c r="AV13" s="198" t="str">
        <f>IF(ISBLANK(AU13),"",IF(AU13&gt;=1.75,"KSM",IF(AU13&gt;=1.65,"I A",IF(AU13&gt;=1.5,"II A",IF(AU13&gt;=1.39,"III A",IF(AU13&gt;=1.3,"I JA",IF(AU13&gt;=1.22,"II JA",IF(AU13&gt;=1.15,"III JA"))))))))</f>
        <v>III JA</v>
      </c>
      <c r="AW13" s="172" t="s">
        <v>283</v>
      </c>
    </row>
    <row r="14" spans="1:49" s="163" customFormat="1" ht="18" customHeight="1" thickBot="1">
      <c r="A14" s="193">
        <v>6</v>
      </c>
      <c r="B14" s="165" t="s">
        <v>547</v>
      </c>
      <c r="C14" s="166" t="s">
        <v>548</v>
      </c>
      <c r="D14" s="167" t="s">
        <v>549</v>
      </c>
      <c r="E14" s="168" t="s">
        <v>42</v>
      </c>
      <c r="F14" s="168" t="s">
        <v>98</v>
      </c>
      <c r="G14" s="168"/>
      <c r="H14" s="194"/>
      <c r="I14" s="195"/>
      <c r="J14" s="196"/>
      <c r="K14" s="194"/>
      <c r="L14" s="195"/>
      <c r="M14" s="196"/>
      <c r="N14" s="194" t="s">
        <v>653</v>
      </c>
      <c r="O14" s="195"/>
      <c r="P14" s="196"/>
      <c r="Q14" s="194" t="s">
        <v>653</v>
      </c>
      <c r="R14" s="195"/>
      <c r="S14" s="196"/>
      <c r="T14" s="194" t="s">
        <v>653</v>
      </c>
      <c r="U14" s="195"/>
      <c r="V14" s="196"/>
      <c r="W14" s="194" t="s">
        <v>653</v>
      </c>
      <c r="X14" s="195"/>
      <c r="Y14" s="196"/>
      <c r="Z14" s="194" t="s">
        <v>653</v>
      </c>
      <c r="AA14" s="195"/>
      <c r="AB14" s="196"/>
      <c r="AC14" s="194" t="s">
        <v>654</v>
      </c>
      <c r="AD14" s="195" t="s">
        <v>654</v>
      </c>
      <c r="AE14" s="196" t="s">
        <v>654</v>
      </c>
      <c r="AF14" s="194"/>
      <c r="AG14" s="195"/>
      <c r="AH14" s="196"/>
      <c r="AI14" s="194"/>
      <c r="AJ14" s="195"/>
      <c r="AK14" s="196"/>
      <c r="AL14" s="194"/>
      <c r="AM14" s="195"/>
      <c r="AN14" s="196"/>
      <c r="AO14" s="194"/>
      <c r="AP14" s="195"/>
      <c r="AQ14" s="196"/>
      <c r="AR14" s="194"/>
      <c r="AS14" s="195"/>
      <c r="AT14" s="196"/>
      <c r="AU14" s="197">
        <v>1.2</v>
      </c>
      <c r="AV14" s="198" t="str">
        <f t="shared" si="0"/>
        <v>III JA</v>
      </c>
      <c r="AW14" s="172" t="s">
        <v>59</v>
      </c>
    </row>
    <row r="15" spans="1:49" ht="18" customHeight="1" thickBot="1">
      <c r="A15" s="193">
        <v>8</v>
      </c>
      <c r="B15" s="165" t="s">
        <v>87</v>
      </c>
      <c r="C15" s="166" t="s">
        <v>568</v>
      </c>
      <c r="D15" s="167">
        <v>36775</v>
      </c>
      <c r="E15" s="168" t="s">
        <v>45</v>
      </c>
      <c r="F15" s="168" t="s">
        <v>48</v>
      </c>
      <c r="G15" s="168" t="s">
        <v>61</v>
      </c>
      <c r="H15" s="194" t="s">
        <v>653</v>
      </c>
      <c r="I15" s="195"/>
      <c r="J15" s="196"/>
      <c r="K15" s="194" t="s">
        <v>653</v>
      </c>
      <c r="L15" s="195"/>
      <c r="M15" s="196"/>
      <c r="N15" s="194" t="s">
        <v>653</v>
      </c>
      <c r="O15" s="195"/>
      <c r="P15" s="196"/>
      <c r="Q15" s="194" t="s">
        <v>653</v>
      </c>
      <c r="R15" s="195"/>
      <c r="S15" s="196"/>
      <c r="T15" s="194" t="s">
        <v>653</v>
      </c>
      <c r="U15" s="195"/>
      <c r="V15" s="196"/>
      <c r="W15" s="194" t="s">
        <v>653</v>
      </c>
      <c r="X15" s="195"/>
      <c r="Y15" s="196"/>
      <c r="Z15" s="194" t="s">
        <v>654</v>
      </c>
      <c r="AA15" s="195" t="s">
        <v>654</v>
      </c>
      <c r="AB15" s="196" t="s">
        <v>654</v>
      </c>
      <c r="AC15" s="194"/>
      <c r="AD15" s="195"/>
      <c r="AE15" s="196"/>
      <c r="AF15" s="194"/>
      <c r="AG15" s="195"/>
      <c r="AH15" s="196"/>
      <c r="AI15" s="194"/>
      <c r="AJ15" s="195"/>
      <c r="AK15" s="196"/>
      <c r="AL15" s="194"/>
      <c r="AM15" s="195"/>
      <c r="AN15" s="196"/>
      <c r="AO15" s="194"/>
      <c r="AP15" s="195"/>
      <c r="AQ15" s="196"/>
      <c r="AR15" s="194"/>
      <c r="AS15" s="195"/>
      <c r="AT15" s="196"/>
      <c r="AU15" s="197">
        <v>1.15</v>
      </c>
      <c r="AV15" s="198" t="str">
        <f t="shared" si="0"/>
        <v>III JA</v>
      </c>
      <c r="AW15" s="172" t="s">
        <v>173</v>
      </c>
    </row>
    <row r="16" spans="1:49" ht="18" customHeight="1" thickBot="1">
      <c r="A16" s="193">
        <v>9</v>
      </c>
      <c r="B16" s="165" t="s">
        <v>565</v>
      </c>
      <c r="C16" s="166" t="s">
        <v>566</v>
      </c>
      <c r="D16" s="167">
        <v>36648</v>
      </c>
      <c r="E16" s="168" t="s">
        <v>45</v>
      </c>
      <c r="F16" s="168" t="s">
        <v>48</v>
      </c>
      <c r="G16" s="168" t="s">
        <v>61</v>
      </c>
      <c r="H16" s="194" t="s">
        <v>653</v>
      </c>
      <c r="I16" s="195"/>
      <c r="J16" s="196"/>
      <c r="K16" s="194" t="s">
        <v>653</v>
      </c>
      <c r="L16" s="195"/>
      <c r="M16" s="196"/>
      <c r="N16" s="194" t="s">
        <v>653</v>
      </c>
      <c r="O16" s="195"/>
      <c r="P16" s="196"/>
      <c r="Q16" s="194" t="s">
        <v>653</v>
      </c>
      <c r="R16" s="195"/>
      <c r="S16" s="196"/>
      <c r="T16" s="194" t="s">
        <v>653</v>
      </c>
      <c r="U16" s="195"/>
      <c r="V16" s="196"/>
      <c r="W16" s="194" t="s">
        <v>654</v>
      </c>
      <c r="X16" s="195" t="s">
        <v>653</v>
      </c>
      <c r="Y16" s="196"/>
      <c r="Z16" s="194" t="s">
        <v>654</v>
      </c>
      <c r="AA16" s="195" t="s">
        <v>654</v>
      </c>
      <c r="AB16" s="196" t="s">
        <v>654</v>
      </c>
      <c r="AC16" s="194"/>
      <c r="AD16" s="195"/>
      <c r="AE16" s="196"/>
      <c r="AF16" s="194"/>
      <c r="AG16" s="195"/>
      <c r="AH16" s="196"/>
      <c r="AI16" s="194"/>
      <c r="AJ16" s="195"/>
      <c r="AK16" s="196"/>
      <c r="AL16" s="194"/>
      <c r="AM16" s="195"/>
      <c r="AN16" s="196"/>
      <c r="AO16" s="194"/>
      <c r="AP16" s="195"/>
      <c r="AQ16" s="196"/>
      <c r="AR16" s="194"/>
      <c r="AS16" s="195"/>
      <c r="AT16" s="196"/>
      <c r="AU16" s="197">
        <v>1.15</v>
      </c>
      <c r="AV16" s="198" t="str">
        <f t="shared" si="0"/>
        <v>III JA</v>
      </c>
      <c r="AW16" s="172" t="s">
        <v>173</v>
      </c>
    </row>
    <row r="17" spans="1:49" s="163" customFormat="1" ht="18" customHeight="1" thickBot="1">
      <c r="A17" s="193">
        <v>9</v>
      </c>
      <c r="B17" s="165" t="s">
        <v>207</v>
      </c>
      <c r="C17" s="166" t="s">
        <v>208</v>
      </c>
      <c r="D17" s="167" t="s">
        <v>209</v>
      </c>
      <c r="E17" s="168" t="s">
        <v>42</v>
      </c>
      <c r="F17" s="168" t="s">
        <v>98</v>
      </c>
      <c r="G17" s="168" t="s">
        <v>203</v>
      </c>
      <c r="H17" s="194"/>
      <c r="I17" s="195"/>
      <c r="J17" s="196"/>
      <c r="K17" s="194"/>
      <c r="L17" s="195"/>
      <c r="M17" s="196"/>
      <c r="N17" s="194" t="s">
        <v>653</v>
      </c>
      <c r="O17" s="195"/>
      <c r="P17" s="196"/>
      <c r="Q17" s="194" t="s">
        <v>653</v>
      </c>
      <c r="R17" s="195"/>
      <c r="S17" s="196"/>
      <c r="T17" s="194" t="s">
        <v>653</v>
      </c>
      <c r="U17" s="195"/>
      <c r="V17" s="196"/>
      <c r="W17" s="194" t="s">
        <v>654</v>
      </c>
      <c r="X17" s="195" t="s">
        <v>653</v>
      </c>
      <c r="Y17" s="196"/>
      <c r="Z17" s="194" t="s">
        <v>654</v>
      </c>
      <c r="AA17" s="195" t="s">
        <v>654</v>
      </c>
      <c r="AB17" s="196" t="s">
        <v>654</v>
      </c>
      <c r="AC17" s="194"/>
      <c r="AD17" s="195"/>
      <c r="AE17" s="196"/>
      <c r="AF17" s="194"/>
      <c r="AG17" s="195"/>
      <c r="AH17" s="196"/>
      <c r="AI17" s="194"/>
      <c r="AJ17" s="195"/>
      <c r="AK17" s="196"/>
      <c r="AL17" s="194"/>
      <c r="AM17" s="195"/>
      <c r="AN17" s="196"/>
      <c r="AO17" s="194"/>
      <c r="AP17" s="195"/>
      <c r="AQ17" s="196"/>
      <c r="AR17" s="194"/>
      <c r="AS17" s="195"/>
      <c r="AT17" s="196"/>
      <c r="AU17" s="197">
        <v>1.15</v>
      </c>
      <c r="AV17" s="198" t="str">
        <f t="shared" si="0"/>
        <v>III JA</v>
      </c>
      <c r="AW17" s="172" t="s">
        <v>219</v>
      </c>
    </row>
    <row r="18" spans="1:49" s="163" customFormat="1" ht="18" customHeight="1" thickBot="1">
      <c r="A18" s="193">
        <v>11</v>
      </c>
      <c r="B18" s="165" t="s">
        <v>289</v>
      </c>
      <c r="C18" s="166" t="s">
        <v>290</v>
      </c>
      <c r="D18" s="167" t="s">
        <v>291</v>
      </c>
      <c r="E18" s="168" t="s">
        <v>53</v>
      </c>
      <c r="F18" s="168" t="s">
        <v>54</v>
      </c>
      <c r="G18" s="168" t="s">
        <v>282</v>
      </c>
      <c r="H18" s="194"/>
      <c r="I18" s="195"/>
      <c r="J18" s="196"/>
      <c r="K18" s="194"/>
      <c r="L18" s="195"/>
      <c r="M18" s="196"/>
      <c r="N18" s="194" t="s">
        <v>654</v>
      </c>
      <c r="O18" s="195" t="s">
        <v>653</v>
      </c>
      <c r="P18" s="196"/>
      <c r="Q18" s="194" t="s">
        <v>653</v>
      </c>
      <c r="R18" s="195"/>
      <c r="S18" s="196"/>
      <c r="T18" s="194" t="s">
        <v>654</v>
      </c>
      <c r="U18" s="195" t="s">
        <v>654</v>
      </c>
      <c r="V18" s="196" t="s">
        <v>654</v>
      </c>
      <c r="W18" s="194"/>
      <c r="X18" s="195"/>
      <c r="Y18" s="196"/>
      <c r="Z18" s="194"/>
      <c r="AA18" s="195"/>
      <c r="AB18" s="196"/>
      <c r="AC18" s="194"/>
      <c r="AD18" s="195"/>
      <c r="AE18" s="196"/>
      <c r="AF18" s="194"/>
      <c r="AG18" s="195"/>
      <c r="AH18" s="196"/>
      <c r="AI18" s="194"/>
      <c r="AJ18" s="195"/>
      <c r="AK18" s="196"/>
      <c r="AL18" s="194"/>
      <c r="AM18" s="195"/>
      <c r="AN18" s="196"/>
      <c r="AO18" s="194"/>
      <c r="AP18" s="195"/>
      <c r="AQ18" s="196"/>
      <c r="AR18" s="194"/>
      <c r="AS18" s="195"/>
      <c r="AT18" s="196"/>
      <c r="AU18" s="197">
        <v>1.05</v>
      </c>
      <c r="AV18" s="199" t="b">
        <f t="shared" si="0"/>
        <v>0</v>
      </c>
      <c r="AW18" s="172" t="s">
        <v>283</v>
      </c>
    </row>
    <row r="19" spans="1:49" s="163" customFormat="1" ht="18" customHeight="1" thickBot="1">
      <c r="A19" s="193">
        <v>12</v>
      </c>
      <c r="B19" s="165" t="s">
        <v>463</v>
      </c>
      <c r="C19" s="166" t="s">
        <v>464</v>
      </c>
      <c r="D19" s="167">
        <v>37947</v>
      </c>
      <c r="E19" s="168" t="s">
        <v>53</v>
      </c>
      <c r="F19" s="168" t="s">
        <v>54</v>
      </c>
      <c r="G19" s="168" t="s">
        <v>467</v>
      </c>
      <c r="H19" s="194" t="s">
        <v>653</v>
      </c>
      <c r="I19" s="195"/>
      <c r="J19" s="196"/>
      <c r="K19" s="194" t="s">
        <v>653</v>
      </c>
      <c r="L19" s="195"/>
      <c r="M19" s="196"/>
      <c r="N19" s="194" t="s">
        <v>654</v>
      </c>
      <c r="O19" s="195" t="s">
        <v>654</v>
      </c>
      <c r="P19" s="196" t="s">
        <v>654</v>
      </c>
      <c r="Q19" s="194"/>
      <c r="R19" s="195"/>
      <c r="S19" s="196"/>
      <c r="T19" s="194"/>
      <c r="U19" s="195"/>
      <c r="V19" s="196"/>
      <c r="W19" s="194"/>
      <c r="X19" s="195"/>
      <c r="Y19" s="196"/>
      <c r="Z19" s="194"/>
      <c r="AA19" s="195"/>
      <c r="AB19" s="196"/>
      <c r="AC19" s="194"/>
      <c r="AD19" s="195"/>
      <c r="AE19" s="196"/>
      <c r="AF19" s="194"/>
      <c r="AG19" s="195"/>
      <c r="AH19" s="196"/>
      <c r="AI19" s="194"/>
      <c r="AJ19" s="195"/>
      <c r="AK19" s="196"/>
      <c r="AL19" s="194"/>
      <c r="AM19" s="195"/>
      <c r="AN19" s="196"/>
      <c r="AO19" s="194"/>
      <c r="AP19" s="195"/>
      <c r="AQ19" s="196"/>
      <c r="AR19" s="194"/>
      <c r="AS19" s="195"/>
      <c r="AT19" s="196"/>
      <c r="AU19" s="197">
        <v>0.95</v>
      </c>
      <c r="AV19" s="199" t="b">
        <f t="shared" si="0"/>
        <v>0</v>
      </c>
      <c r="AW19" s="172" t="s">
        <v>465</v>
      </c>
    </row>
    <row r="20" spans="1:49" s="163" customFormat="1" ht="18" customHeight="1" thickBot="1">
      <c r="A20" s="193">
        <v>13</v>
      </c>
      <c r="B20" s="165" t="s">
        <v>103</v>
      </c>
      <c r="C20" s="166" t="s">
        <v>655</v>
      </c>
      <c r="D20" s="167">
        <v>37622</v>
      </c>
      <c r="E20" s="168" t="s">
        <v>53</v>
      </c>
      <c r="F20" s="168" t="s">
        <v>54</v>
      </c>
      <c r="G20" s="168" t="s">
        <v>467</v>
      </c>
      <c r="H20" s="194" t="s">
        <v>653</v>
      </c>
      <c r="I20" s="195"/>
      <c r="J20" s="196"/>
      <c r="K20" s="194" t="s">
        <v>654</v>
      </c>
      <c r="L20" s="195" t="s">
        <v>654</v>
      </c>
      <c r="M20" s="196" t="s">
        <v>653</v>
      </c>
      <c r="N20" s="194" t="s">
        <v>654</v>
      </c>
      <c r="O20" s="195" t="s">
        <v>654</v>
      </c>
      <c r="P20" s="196" t="s">
        <v>654</v>
      </c>
      <c r="Q20" s="194"/>
      <c r="R20" s="195"/>
      <c r="S20" s="196"/>
      <c r="T20" s="194"/>
      <c r="U20" s="195"/>
      <c r="V20" s="196"/>
      <c r="W20" s="194"/>
      <c r="X20" s="195"/>
      <c r="Y20" s="196"/>
      <c r="Z20" s="194"/>
      <c r="AA20" s="195"/>
      <c r="AB20" s="196"/>
      <c r="AC20" s="194"/>
      <c r="AD20" s="195"/>
      <c r="AE20" s="196"/>
      <c r="AF20" s="194"/>
      <c r="AG20" s="195"/>
      <c r="AH20" s="196"/>
      <c r="AI20" s="194"/>
      <c r="AJ20" s="195"/>
      <c r="AK20" s="196"/>
      <c r="AL20" s="194"/>
      <c r="AM20" s="195"/>
      <c r="AN20" s="196"/>
      <c r="AO20" s="194"/>
      <c r="AP20" s="195"/>
      <c r="AQ20" s="196"/>
      <c r="AR20" s="194"/>
      <c r="AS20" s="195"/>
      <c r="AT20" s="196"/>
      <c r="AU20" s="197">
        <v>0.95</v>
      </c>
      <c r="AV20" s="199" t="b">
        <f t="shared" si="0"/>
        <v>0</v>
      </c>
      <c r="AW20" s="172" t="s">
        <v>465</v>
      </c>
    </row>
  </sheetData>
  <sheetProtection/>
  <mergeCells count="22">
    <mergeCell ref="Z7:AB7"/>
    <mergeCell ref="AC7:AE7"/>
    <mergeCell ref="AF7:AH7"/>
    <mergeCell ref="AI7:AK7"/>
    <mergeCell ref="AL7:AN7"/>
    <mergeCell ref="AO7:AQ7"/>
    <mergeCell ref="AO6:AQ6"/>
    <mergeCell ref="AR6:AT6"/>
    <mergeCell ref="H7:J7"/>
    <mergeCell ref="K7:M7"/>
    <mergeCell ref="N7:P7"/>
    <mergeCell ref="Q7:S7"/>
    <mergeCell ref="T7:V7"/>
    <mergeCell ref="W7:Y7"/>
    <mergeCell ref="H6:J6"/>
    <mergeCell ref="AR7:AT7"/>
    <mergeCell ref="K6:M6"/>
    <mergeCell ref="N6:P6"/>
    <mergeCell ref="AC6:AE6"/>
    <mergeCell ref="AF6:AH6"/>
    <mergeCell ref="AI6:AK6"/>
    <mergeCell ref="AL6:AN6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2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57421875" style="26" customWidth="1"/>
    <col min="2" max="2" width="10.421875" style="26" customWidth="1"/>
    <col min="3" max="3" width="11.00390625" style="26" bestFit="1" customWidth="1"/>
    <col min="4" max="4" width="10.7109375" style="62" customWidth="1"/>
    <col min="5" max="5" width="13.57421875" style="44" bestFit="1" customWidth="1"/>
    <col min="6" max="6" width="12.8515625" style="44" bestFit="1" customWidth="1"/>
    <col min="7" max="7" width="15.421875" style="31" bestFit="1" customWidth="1"/>
    <col min="8" max="19" width="1.57421875" style="29" customWidth="1"/>
    <col min="20" max="20" width="1.421875" style="29" customWidth="1"/>
    <col min="21" max="40" width="1.57421875" style="29" customWidth="1"/>
    <col min="41" max="42" width="6.421875" style="25" bestFit="1" customWidth="1"/>
    <col min="43" max="43" width="13.57421875" style="26" bestFit="1" customWidth="1"/>
    <col min="44" max="44" width="4.57421875" style="26" bestFit="1" customWidth="1"/>
    <col min="45" max="16384" width="9.140625" style="26" customWidth="1"/>
  </cols>
  <sheetData>
    <row r="1" spans="1:42" s="37" customFormat="1" ht="15.75">
      <c r="A1" s="102" t="s">
        <v>198</v>
      </c>
      <c r="C1" s="42"/>
      <c r="D1" s="60"/>
      <c r="E1" s="53"/>
      <c r="F1" s="53"/>
      <c r="G1" s="54"/>
      <c r="H1" s="69"/>
      <c r="I1" s="69"/>
      <c r="J1" s="41"/>
      <c r="AO1" s="54"/>
      <c r="AP1" s="54"/>
    </row>
    <row r="2" spans="1:42" s="37" customFormat="1" ht="15.75">
      <c r="A2" s="37" t="s">
        <v>199</v>
      </c>
      <c r="C2" s="42"/>
      <c r="D2" s="60"/>
      <c r="E2" s="53"/>
      <c r="F2" s="54"/>
      <c r="G2" s="54"/>
      <c r="H2" s="69"/>
      <c r="I2" s="69"/>
      <c r="J2" s="41"/>
      <c r="K2" s="41"/>
      <c r="L2" s="41"/>
      <c r="M2" s="55"/>
      <c r="AO2" s="54"/>
      <c r="AP2" s="54"/>
    </row>
    <row r="3" spans="1:42" s="28" customFormat="1" ht="12" customHeight="1">
      <c r="A3" s="26"/>
      <c r="B3" s="26"/>
      <c r="C3" s="27"/>
      <c r="D3" s="61"/>
      <c r="E3" s="33"/>
      <c r="F3" s="33"/>
      <c r="G3" s="33"/>
      <c r="H3" s="3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spans="2:40" ht="12.75">
      <c r="B4" s="27"/>
      <c r="G4" s="44"/>
      <c r="I4" s="3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2:42" s="36" customFormat="1" ht="15.75">
      <c r="B5" s="37" t="s">
        <v>25</v>
      </c>
      <c r="C5" s="37"/>
      <c r="D5" s="60"/>
      <c r="E5" s="63" t="s">
        <v>124</v>
      </c>
      <c r="F5" s="39"/>
      <c r="G5" s="40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0"/>
      <c r="AP5" s="40"/>
    </row>
    <row r="6" spans="4:42" s="28" customFormat="1" ht="12.75" customHeight="1" thickBot="1">
      <c r="D6" s="62"/>
      <c r="H6" s="29"/>
      <c r="I6" s="3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30"/>
      <c r="AP6" s="30"/>
    </row>
    <row r="7" spans="1:43" s="16" customFormat="1" ht="12.75" customHeight="1" thickBot="1">
      <c r="A7" s="12" t="s">
        <v>189</v>
      </c>
      <c r="B7" s="13" t="s">
        <v>0</v>
      </c>
      <c r="C7" s="14" t="s">
        <v>1</v>
      </c>
      <c r="D7" s="64" t="s">
        <v>9</v>
      </c>
      <c r="E7" s="47" t="s">
        <v>2</v>
      </c>
      <c r="F7" s="49" t="s">
        <v>3</v>
      </c>
      <c r="G7" s="76" t="s">
        <v>37</v>
      </c>
      <c r="H7" s="207" t="s">
        <v>657</v>
      </c>
      <c r="I7" s="208"/>
      <c r="J7" s="209"/>
      <c r="K7" s="207" t="s">
        <v>658</v>
      </c>
      <c r="L7" s="208"/>
      <c r="M7" s="209"/>
      <c r="N7" s="207" t="s">
        <v>659</v>
      </c>
      <c r="O7" s="208"/>
      <c r="P7" s="209"/>
      <c r="Q7" s="207" t="s">
        <v>660</v>
      </c>
      <c r="R7" s="208"/>
      <c r="S7" s="209"/>
      <c r="T7" s="207" t="s">
        <v>661</v>
      </c>
      <c r="U7" s="208"/>
      <c r="V7" s="209"/>
      <c r="W7" s="207" t="s">
        <v>662</v>
      </c>
      <c r="X7" s="208"/>
      <c r="Y7" s="209"/>
      <c r="Z7" s="207" t="s">
        <v>663</v>
      </c>
      <c r="AA7" s="208"/>
      <c r="AB7" s="209"/>
      <c r="AC7" s="207" t="s">
        <v>664</v>
      </c>
      <c r="AD7" s="208"/>
      <c r="AE7" s="209"/>
      <c r="AF7" s="207" t="s">
        <v>665</v>
      </c>
      <c r="AG7" s="208"/>
      <c r="AH7" s="209"/>
      <c r="AI7" s="207" t="s">
        <v>666</v>
      </c>
      <c r="AJ7" s="208"/>
      <c r="AK7" s="209"/>
      <c r="AL7" s="207" t="s">
        <v>667</v>
      </c>
      <c r="AM7" s="208"/>
      <c r="AN7" s="209"/>
      <c r="AO7" s="18" t="s">
        <v>7</v>
      </c>
      <c r="AP7" s="59" t="s">
        <v>30</v>
      </c>
      <c r="AQ7" s="48" t="s">
        <v>5</v>
      </c>
    </row>
    <row r="8" spans="1:43" ht="18" customHeight="1" thickBot="1">
      <c r="A8" s="89">
        <v>1</v>
      </c>
      <c r="B8" s="20" t="s">
        <v>123</v>
      </c>
      <c r="C8" s="22" t="s">
        <v>132</v>
      </c>
      <c r="D8" s="57">
        <v>36572</v>
      </c>
      <c r="E8" s="24" t="s">
        <v>45</v>
      </c>
      <c r="F8" s="24" t="s">
        <v>48</v>
      </c>
      <c r="G8" s="24" t="s">
        <v>61</v>
      </c>
      <c r="H8" s="91"/>
      <c r="I8" s="92"/>
      <c r="J8" s="93"/>
      <c r="K8" s="91"/>
      <c r="L8" s="92"/>
      <c r="M8" s="93"/>
      <c r="N8" s="91" t="s">
        <v>653</v>
      </c>
      <c r="O8" s="92"/>
      <c r="P8" s="93"/>
      <c r="Q8" s="91" t="s">
        <v>653</v>
      </c>
      <c r="R8" s="92"/>
      <c r="S8" s="93"/>
      <c r="T8" s="91" t="s">
        <v>653</v>
      </c>
      <c r="U8" s="92"/>
      <c r="V8" s="93"/>
      <c r="W8" s="91" t="s">
        <v>653</v>
      </c>
      <c r="X8" s="92"/>
      <c r="Y8" s="93"/>
      <c r="Z8" s="91" t="s">
        <v>653</v>
      </c>
      <c r="AA8" s="92"/>
      <c r="AB8" s="93"/>
      <c r="AC8" s="91" t="s">
        <v>653</v>
      </c>
      <c r="AD8" s="92"/>
      <c r="AE8" s="93"/>
      <c r="AF8" s="91" t="s">
        <v>653</v>
      </c>
      <c r="AG8" s="92"/>
      <c r="AH8" s="93"/>
      <c r="AI8" s="91" t="s">
        <v>653</v>
      </c>
      <c r="AJ8" s="92"/>
      <c r="AK8" s="93"/>
      <c r="AL8" s="91" t="s">
        <v>654</v>
      </c>
      <c r="AM8" s="92" t="s">
        <v>654</v>
      </c>
      <c r="AN8" s="93" t="s">
        <v>654</v>
      </c>
      <c r="AO8" s="94">
        <v>1.45</v>
      </c>
      <c r="AP8" s="87" t="str">
        <f>IF(ISBLANK(AO8),"",IF(AO8&gt;=2.03,"KSM",IF(AO8&gt;=1.9,"I A",IF(AO8&gt;=1.75,"II A",IF(AO8&gt;=1.6,"III A",IF(AO8&gt;=1.47,"I JA",IF(AO8&gt;=1.35,"II JA",IF(AO8&gt;=1.25,"III JA"))))))))</f>
        <v>II JA</v>
      </c>
      <c r="AQ8" s="23" t="s">
        <v>173</v>
      </c>
    </row>
    <row r="9" spans="1:43" ht="18" customHeight="1" thickBot="1">
      <c r="A9" s="89">
        <v>2</v>
      </c>
      <c r="B9" s="20" t="s">
        <v>71</v>
      </c>
      <c r="C9" s="22" t="s">
        <v>72</v>
      </c>
      <c r="D9" s="57" t="s">
        <v>292</v>
      </c>
      <c r="E9" s="24" t="s">
        <v>53</v>
      </c>
      <c r="F9" s="24" t="s">
        <v>54</v>
      </c>
      <c r="G9" s="24" t="s">
        <v>282</v>
      </c>
      <c r="H9" s="66"/>
      <c r="I9" s="67"/>
      <c r="J9" s="68"/>
      <c r="K9" s="66"/>
      <c r="L9" s="67"/>
      <c r="M9" s="68"/>
      <c r="N9" s="66" t="s">
        <v>654</v>
      </c>
      <c r="O9" s="67" t="s">
        <v>653</v>
      </c>
      <c r="P9" s="68"/>
      <c r="Q9" s="66" t="s">
        <v>653</v>
      </c>
      <c r="R9" s="67"/>
      <c r="S9" s="68"/>
      <c r="T9" s="66" t="s">
        <v>653</v>
      </c>
      <c r="U9" s="67"/>
      <c r="V9" s="68"/>
      <c r="W9" s="66" t="s">
        <v>653</v>
      </c>
      <c r="X9" s="67"/>
      <c r="Y9" s="68"/>
      <c r="Z9" s="66" t="s">
        <v>654</v>
      </c>
      <c r="AA9" s="67" t="s">
        <v>653</v>
      </c>
      <c r="AB9" s="68"/>
      <c r="AC9" s="66" t="s">
        <v>654</v>
      </c>
      <c r="AD9" s="67" t="s">
        <v>653</v>
      </c>
      <c r="AE9" s="68"/>
      <c r="AF9" s="66" t="s">
        <v>654</v>
      </c>
      <c r="AG9" s="67" t="s">
        <v>654</v>
      </c>
      <c r="AH9" s="68" t="s">
        <v>654</v>
      </c>
      <c r="AI9" s="66"/>
      <c r="AJ9" s="67"/>
      <c r="AK9" s="68"/>
      <c r="AL9" s="66"/>
      <c r="AM9" s="67"/>
      <c r="AN9" s="68"/>
      <c r="AO9" s="85">
        <v>1.35</v>
      </c>
      <c r="AP9" s="87" t="str">
        <f>IF(ISBLANK(AO9),"",IF(AO9&gt;=2.03,"KSM",IF(AO9&gt;=1.9,"I A",IF(AO9&gt;=1.75,"II A",IF(AO9&gt;=1.6,"III A",IF(AO9&gt;=1.47,"I JA",IF(AO9&gt;=1.35,"II JA",IF(AO9&gt;=1.25,"III JA"))))))))</f>
        <v>II JA</v>
      </c>
      <c r="AQ9" s="23" t="s">
        <v>118</v>
      </c>
    </row>
    <row r="10" spans="1:43" s="16" customFormat="1" ht="18" customHeight="1" thickBot="1">
      <c r="A10" s="89">
        <v>3</v>
      </c>
      <c r="B10" s="20" t="s">
        <v>123</v>
      </c>
      <c r="C10" s="22" t="s">
        <v>454</v>
      </c>
      <c r="D10" s="57">
        <v>36658</v>
      </c>
      <c r="E10" s="24" t="s">
        <v>53</v>
      </c>
      <c r="F10" s="24" t="s">
        <v>54</v>
      </c>
      <c r="G10" s="24" t="s">
        <v>467</v>
      </c>
      <c r="H10" s="91"/>
      <c r="I10" s="92"/>
      <c r="J10" s="93"/>
      <c r="K10" s="91"/>
      <c r="L10" s="92"/>
      <c r="M10" s="93"/>
      <c r="N10" s="91"/>
      <c r="O10" s="92"/>
      <c r="P10" s="93"/>
      <c r="Q10" s="91"/>
      <c r="R10" s="92"/>
      <c r="S10" s="93"/>
      <c r="T10" s="91" t="s">
        <v>653</v>
      </c>
      <c r="U10" s="92"/>
      <c r="V10" s="93"/>
      <c r="W10" s="91" t="s">
        <v>653</v>
      </c>
      <c r="X10" s="92"/>
      <c r="Y10" s="93"/>
      <c r="Z10" s="91" t="s">
        <v>653</v>
      </c>
      <c r="AA10" s="92"/>
      <c r="AB10" s="93"/>
      <c r="AC10" s="91" t="s">
        <v>654</v>
      </c>
      <c r="AD10" s="92" t="s">
        <v>654</v>
      </c>
      <c r="AE10" s="93" t="s">
        <v>654</v>
      </c>
      <c r="AF10" s="91"/>
      <c r="AG10" s="92"/>
      <c r="AH10" s="93"/>
      <c r="AI10" s="91"/>
      <c r="AJ10" s="92"/>
      <c r="AK10" s="93"/>
      <c r="AL10" s="91"/>
      <c r="AM10" s="92"/>
      <c r="AN10" s="93"/>
      <c r="AO10" s="94">
        <v>1.3</v>
      </c>
      <c r="AP10" s="87" t="str">
        <f>IF(ISBLANK(AO10),"",IF(AO10&gt;=2.03,"KSM",IF(AO10&gt;=1.9,"I A",IF(AO10&gt;=1.75,"II A",IF(AO10&gt;=1.6,"III A",IF(AO10&gt;=1.47,"I JA",IF(AO10&gt;=1.35,"II JA",IF(AO10&gt;=1.25,"III JA"))))))))</f>
        <v>III JA</v>
      </c>
      <c r="AQ10" s="23" t="s">
        <v>55</v>
      </c>
    </row>
    <row r="11" spans="1:43" s="16" customFormat="1" ht="18" customHeight="1" thickBot="1">
      <c r="A11" s="89">
        <v>4</v>
      </c>
      <c r="B11" s="80" t="s">
        <v>56</v>
      </c>
      <c r="C11" s="90" t="s">
        <v>57</v>
      </c>
      <c r="D11" s="81">
        <v>36649</v>
      </c>
      <c r="E11" s="82" t="s">
        <v>53</v>
      </c>
      <c r="F11" s="82" t="s">
        <v>54</v>
      </c>
      <c r="G11" s="82" t="s">
        <v>467</v>
      </c>
      <c r="H11" s="66"/>
      <c r="I11" s="67"/>
      <c r="J11" s="68"/>
      <c r="K11" s="66" t="s">
        <v>653</v>
      </c>
      <c r="L11" s="67"/>
      <c r="M11" s="68"/>
      <c r="N11" s="66" t="s">
        <v>653</v>
      </c>
      <c r="O11" s="67"/>
      <c r="P11" s="68"/>
      <c r="Q11" s="66" t="s">
        <v>653</v>
      </c>
      <c r="R11" s="67"/>
      <c r="S11" s="68"/>
      <c r="T11" s="66" t="s">
        <v>654</v>
      </c>
      <c r="U11" s="67" t="s">
        <v>653</v>
      </c>
      <c r="V11" s="68"/>
      <c r="W11" s="66" t="s">
        <v>653</v>
      </c>
      <c r="X11" s="67"/>
      <c r="Y11" s="68"/>
      <c r="Z11" s="66" t="s">
        <v>654</v>
      </c>
      <c r="AA11" s="67" t="s">
        <v>654</v>
      </c>
      <c r="AB11" s="68" t="s">
        <v>654</v>
      </c>
      <c r="AC11" s="66"/>
      <c r="AD11" s="67"/>
      <c r="AE11" s="68"/>
      <c r="AF11" s="66"/>
      <c r="AG11" s="67"/>
      <c r="AH11" s="68"/>
      <c r="AI11" s="66"/>
      <c r="AJ11" s="67"/>
      <c r="AK11" s="68"/>
      <c r="AL11" s="66"/>
      <c r="AM11" s="67"/>
      <c r="AN11" s="68"/>
      <c r="AO11" s="85">
        <v>1.25</v>
      </c>
      <c r="AP11" s="87" t="str">
        <f>IF(ISBLANK(AO11),"",IF(AO11&gt;=2.03,"KSM",IF(AO11&gt;=1.9,"I A",IF(AO11&gt;=1.75,"II A",IF(AO11&gt;=1.6,"III A",IF(AO11&gt;=1.47,"I JA",IF(AO11&gt;=1.35,"II JA",IF(AO11&gt;=1.25,"III JA"))))))))</f>
        <v>III JA</v>
      </c>
      <c r="AQ11" s="83" t="s">
        <v>465</v>
      </c>
    </row>
    <row r="12" spans="1:43" s="16" customFormat="1" ht="18" customHeight="1" thickBot="1">
      <c r="A12" s="89">
        <v>5</v>
      </c>
      <c r="B12" s="20" t="s">
        <v>200</v>
      </c>
      <c r="C12" s="22" t="s">
        <v>201</v>
      </c>
      <c r="D12" s="57" t="s">
        <v>202</v>
      </c>
      <c r="E12" s="24" t="s">
        <v>42</v>
      </c>
      <c r="F12" s="24" t="s">
        <v>98</v>
      </c>
      <c r="G12" s="24" t="s">
        <v>203</v>
      </c>
      <c r="H12" s="66"/>
      <c r="I12" s="67"/>
      <c r="J12" s="68"/>
      <c r="K12" s="66"/>
      <c r="L12" s="67"/>
      <c r="M12" s="68"/>
      <c r="N12" s="66"/>
      <c r="O12" s="67"/>
      <c r="P12" s="68"/>
      <c r="Q12" s="66" t="s">
        <v>654</v>
      </c>
      <c r="R12" s="67" t="s">
        <v>653</v>
      </c>
      <c r="S12" s="68"/>
      <c r="T12" s="66" t="s">
        <v>654</v>
      </c>
      <c r="U12" s="67" t="s">
        <v>654</v>
      </c>
      <c r="V12" s="68" t="s">
        <v>653</v>
      </c>
      <c r="W12" s="66" t="s">
        <v>653</v>
      </c>
      <c r="X12" s="67"/>
      <c r="Y12" s="68"/>
      <c r="Z12" s="66" t="s">
        <v>654</v>
      </c>
      <c r="AA12" s="67" t="s">
        <v>654</v>
      </c>
      <c r="AB12" s="68" t="s">
        <v>654</v>
      </c>
      <c r="AC12" s="66"/>
      <c r="AD12" s="67"/>
      <c r="AE12" s="68"/>
      <c r="AF12" s="66"/>
      <c r="AG12" s="67"/>
      <c r="AH12" s="68"/>
      <c r="AI12" s="66"/>
      <c r="AJ12" s="67"/>
      <c r="AK12" s="68"/>
      <c r="AL12" s="66"/>
      <c r="AM12" s="67"/>
      <c r="AN12" s="68"/>
      <c r="AO12" s="85">
        <v>1.25</v>
      </c>
      <c r="AP12" s="87" t="str">
        <f>IF(ISBLANK(AO12),"",IF(AO12&gt;=2.03,"KSM",IF(AO12&gt;=1.9,"I A",IF(AO12&gt;=1.75,"II A",IF(AO12&gt;=1.6,"III A",IF(AO12&gt;=1.47,"I JA",IF(AO12&gt;=1.35,"II JA",IF(AO12&gt;=1.25,"III JA"))))))))</f>
        <v>III JA</v>
      </c>
      <c r="AQ12" s="23" t="s">
        <v>219</v>
      </c>
    </row>
    <row r="13" spans="1:43" s="16" customFormat="1" ht="18" customHeight="1" thickBot="1">
      <c r="A13" s="89">
        <v>6</v>
      </c>
      <c r="B13" s="20" t="s">
        <v>51</v>
      </c>
      <c r="C13" s="22" t="s">
        <v>110</v>
      </c>
      <c r="D13" s="57" t="s">
        <v>166</v>
      </c>
      <c r="E13" s="24" t="s">
        <v>53</v>
      </c>
      <c r="F13" s="24" t="s">
        <v>54</v>
      </c>
      <c r="G13" s="24"/>
      <c r="H13" s="91"/>
      <c r="I13" s="92"/>
      <c r="J13" s="93"/>
      <c r="K13" s="91"/>
      <c r="L13" s="92"/>
      <c r="M13" s="93"/>
      <c r="N13" s="91" t="s">
        <v>653</v>
      </c>
      <c r="O13" s="92"/>
      <c r="P13" s="93"/>
      <c r="Q13" s="91" t="s">
        <v>653</v>
      </c>
      <c r="R13" s="92"/>
      <c r="S13" s="93"/>
      <c r="T13" s="91" t="s">
        <v>654</v>
      </c>
      <c r="U13" s="92" t="s">
        <v>653</v>
      </c>
      <c r="V13" s="93"/>
      <c r="W13" s="91" t="s">
        <v>654</v>
      </c>
      <c r="X13" s="92" t="s">
        <v>654</v>
      </c>
      <c r="Y13" s="93" t="s">
        <v>654</v>
      </c>
      <c r="Z13" s="91"/>
      <c r="AA13" s="92"/>
      <c r="AB13" s="93"/>
      <c r="AC13" s="91"/>
      <c r="AD13" s="92"/>
      <c r="AE13" s="93"/>
      <c r="AF13" s="91"/>
      <c r="AG13" s="92"/>
      <c r="AH13" s="93"/>
      <c r="AI13" s="91"/>
      <c r="AJ13" s="92"/>
      <c r="AK13" s="93"/>
      <c r="AL13" s="91"/>
      <c r="AM13" s="92"/>
      <c r="AN13" s="93"/>
      <c r="AO13" s="94">
        <v>1.2</v>
      </c>
      <c r="AP13" s="200"/>
      <c r="AQ13" s="23" t="s">
        <v>108</v>
      </c>
    </row>
    <row r="14" spans="1:43" s="95" customFormat="1" ht="18" customHeight="1" thickBot="1">
      <c r="A14" s="89">
        <v>7</v>
      </c>
      <c r="B14" s="20" t="s">
        <v>610</v>
      </c>
      <c r="C14" s="22" t="s">
        <v>611</v>
      </c>
      <c r="D14" s="57" t="s">
        <v>612</v>
      </c>
      <c r="E14" s="24" t="s">
        <v>42</v>
      </c>
      <c r="F14" s="24" t="s">
        <v>98</v>
      </c>
      <c r="G14" s="24" t="s">
        <v>203</v>
      </c>
      <c r="H14" s="66"/>
      <c r="I14" s="67"/>
      <c r="J14" s="68"/>
      <c r="K14" s="66"/>
      <c r="L14" s="67"/>
      <c r="M14" s="68"/>
      <c r="N14" s="66"/>
      <c r="O14" s="67"/>
      <c r="P14" s="68"/>
      <c r="Q14" s="66"/>
      <c r="R14" s="67"/>
      <c r="S14" s="68"/>
      <c r="T14" s="66" t="s">
        <v>654</v>
      </c>
      <c r="U14" s="67" t="s">
        <v>654</v>
      </c>
      <c r="V14" s="68" t="s">
        <v>653</v>
      </c>
      <c r="W14" s="66" t="s">
        <v>654</v>
      </c>
      <c r="X14" s="67" t="s">
        <v>654</v>
      </c>
      <c r="Y14" s="68" t="s">
        <v>654</v>
      </c>
      <c r="Z14" s="66"/>
      <c r="AA14" s="67"/>
      <c r="AB14" s="68"/>
      <c r="AC14" s="66"/>
      <c r="AD14" s="67"/>
      <c r="AE14" s="68"/>
      <c r="AF14" s="66"/>
      <c r="AG14" s="67"/>
      <c r="AH14" s="68"/>
      <c r="AI14" s="66"/>
      <c r="AJ14" s="67"/>
      <c r="AK14" s="68"/>
      <c r="AL14" s="66"/>
      <c r="AM14" s="67"/>
      <c r="AN14" s="68"/>
      <c r="AO14" s="85">
        <v>1.2</v>
      </c>
      <c r="AP14" s="200" t="b">
        <f>IF(ISBLANK(AO14),"",IF(AO14&gt;=2.03,"KSM",IF(AO14&gt;=1.9,"I A",IF(AO14&gt;=1.75,"II A",IF(AO14&gt;=1.6,"III A",IF(AO14&gt;=1.47,"I JA",IF(AO14&gt;=1.35,"II JA",IF(AO14&gt;=1.25,"III JA"))))))))</f>
        <v>0</v>
      </c>
      <c r="AQ14" s="23" t="s">
        <v>219</v>
      </c>
    </row>
    <row r="15" spans="1:43" ht="18" customHeight="1" thickBot="1">
      <c r="A15" s="89">
        <v>8</v>
      </c>
      <c r="B15" s="80" t="s">
        <v>375</v>
      </c>
      <c r="C15" s="90" t="s">
        <v>374</v>
      </c>
      <c r="D15" s="81">
        <v>36612</v>
      </c>
      <c r="E15" s="82" t="s">
        <v>400</v>
      </c>
      <c r="F15" s="82" t="s">
        <v>401</v>
      </c>
      <c r="G15" s="82"/>
      <c r="H15" s="91" t="s">
        <v>653</v>
      </c>
      <c r="I15" s="92"/>
      <c r="J15" s="93"/>
      <c r="K15" s="91" t="s">
        <v>654</v>
      </c>
      <c r="L15" s="92" t="s">
        <v>653</v>
      </c>
      <c r="M15" s="93"/>
      <c r="N15" s="91" t="s">
        <v>653</v>
      </c>
      <c r="O15" s="92"/>
      <c r="P15" s="93"/>
      <c r="Q15" s="91" t="s">
        <v>654</v>
      </c>
      <c r="R15" s="92" t="s">
        <v>653</v>
      </c>
      <c r="S15" s="93"/>
      <c r="T15" s="91" t="s">
        <v>654</v>
      </c>
      <c r="U15" s="92" t="s">
        <v>654</v>
      </c>
      <c r="V15" s="93" t="s">
        <v>654</v>
      </c>
      <c r="W15" s="91"/>
      <c r="X15" s="92"/>
      <c r="Y15" s="93"/>
      <c r="Z15" s="91"/>
      <c r="AA15" s="92"/>
      <c r="AB15" s="93"/>
      <c r="AC15" s="91"/>
      <c r="AD15" s="92"/>
      <c r="AE15" s="93"/>
      <c r="AF15" s="91"/>
      <c r="AG15" s="92"/>
      <c r="AH15" s="93"/>
      <c r="AI15" s="91"/>
      <c r="AJ15" s="92"/>
      <c r="AK15" s="93"/>
      <c r="AL15" s="91"/>
      <c r="AM15" s="92"/>
      <c r="AN15" s="93"/>
      <c r="AO15" s="94">
        <v>1.15</v>
      </c>
      <c r="AP15" s="200" t="b">
        <f>IF(ISBLANK(AO15),"",IF(AO15&gt;=2.03,"KSM",IF(AO15&gt;=1.9,"I A",IF(AO15&gt;=1.75,"II A",IF(AO15&gt;=1.6,"III A",IF(AO15&gt;=1.47,"I JA",IF(AO15&gt;=1.35,"II JA",IF(AO15&gt;=1.25,"III JA"))))))))</f>
        <v>0</v>
      </c>
      <c r="AQ15" s="83" t="s">
        <v>369</v>
      </c>
    </row>
    <row r="16" spans="1:43" s="95" customFormat="1" ht="18" customHeight="1" thickBot="1">
      <c r="A16" s="89">
        <v>9</v>
      </c>
      <c r="B16" s="20" t="s">
        <v>40</v>
      </c>
      <c r="C16" s="22" t="s">
        <v>293</v>
      </c>
      <c r="D16" s="57" t="s">
        <v>294</v>
      </c>
      <c r="E16" s="24" t="s">
        <v>53</v>
      </c>
      <c r="F16" s="24" t="s">
        <v>54</v>
      </c>
      <c r="G16" s="24" t="s">
        <v>282</v>
      </c>
      <c r="H16" s="91" t="s">
        <v>653</v>
      </c>
      <c r="I16" s="92"/>
      <c r="J16" s="93"/>
      <c r="K16" s="91" t="s">
        <v>653</v>
      </c>
      <c r="L16" s="92"/>
      <c r="M16" s="93"/>
      <c r="N16" s="91" t="s">
        <v>654</v>
      </c>
      <c r="O16" s="92" t="s">
        <v>653</v>
      </c>
      <c r="P16" s="93"/>
      <c r="Q16" s="91" t="s">
        <v>654</v>
      </c>
      <c r="R16" s="92" t="s">
        <v>654</v>
      </c>
      <c r="S16" s="93" t="s">
        <v>653</v>
      </c>
      <c r="T16" s="91" t="s">
        <v>654</v>
      </c>
      <c r="U16" s="92" t="s">
        <v>654</v>
      </c>
      <c r="V16" s="93" t="s">
        <v>654</v>
      </c>
      <c r="W16" s="91"/>
      <c r="X16" s="92"/>
      <c r="Y16" s="93"/>
      <c r="Z16" s="91"/>
      <c r="AA16" s="92"/>
      <c r="AB16" s="93"/>
      <c r="AC16" s="91"/>
      <c r="AD16" s="92"/>
      <c r="AE16" s="93"/>
      <c r="AF16" s="91"/>
      <c r="AG16" s="92"/>
      <c r="AH16" s="93"/>
      <c r="AI16" s="91"/>
      <c r="AJ16" s="92"/>
      <c r="AK16" s="93"/>
      <c r="AL16" s="91"/>
      <c r="AM16" s="92"/>
      <c r="AN16" s="93"/>
      <c r="AO16" s="94">
        <v>1.15</v>
      </c>
      <c r="AP16" s="200" t="b">
        <f>IF(ISBLANK(AO16),"",IF(AO16&gt;=2.03,"KSM",IF(AO16&gt;=1.9,"I A",IF(AO16&gt;=1.75,"II A",IF(AO16&gt;=1.6,"III A",IF(AO16&gt;=1.47,"I JA",IF(AO16&gt;=1.35,"II JA",IF(AO16&gt;=1.25,"III JA"))))))))</f>
        <v>0</v>
      </c>
      <c r="AQ16" s="23" t="s">
        <v>147</v>
      </c>
    </row>
    <row r="17" spans="1:43" ht="18" customHeight="1" thickBot="1">
      <c r="A17" s="89">
        <v>10</v>
      </c>
      <c r="B17" s="20" t="s">
        <v>162</v>
      </c>
      <c r="C17" s="22" t="s">
        <v>163</v>
      </c>
      <c r="D17" s="57" t="s">
        <v>164</v>
      </c>
      <c r="E17" s="24" t="s">
        <v>53</v>
      </c>
      <c r="F17" s="24" t="s">
        <v>54</v>
      </c>
      <c r="G17" s="24"/>
      <c r="H17" s="91"/>
      <c r="I17" s="92"/>
      <c r="J17" s="93"/>
      <c r="K17" s="91" t="s">
        <v>653</v>
      </c>
      <c r="L17" s="92"/>
      <c r="M17" s="93"/>
      <c r="N17" s="91" t="s">
        <v>653</v>
      </c>
      <c r="O17" s="92"/>
      <c r="P17" s="93"/>
      <c r="Q17" s="91" t="s">
        <v>654</v>
      </c>
      <c r="R17" s="92" t="s">
        <v>654</v>
      </c>
      <c r="S17" s="93" t="s">
        <v>654</v>
      </c>
      <c r="T17" s="91"/>
      <c r="U17" s="92"/>
      <c r="V17" s="93"/>
      <c r="W17" s="91"/>
      <c r="X17" s="92"/>
      <c r="Y17" s="93"/>
      <c r="Z17" s="91"/>
      <c r="AA17" s="92"/>
      <c r="AB17" s="93"/>
      <c r="AC17" s="91"/>
      <c r="AD17" s="92"/>
      <c r="AE17" s="93"/>
      <c r="AF17" s="91"/>
      <c r="AG17" s="92"/>
      <c r="AH17" s="93"/>
      <c r="AI17" s="91"/>
      <c r="AJ17" s="92"/>
      <c r="AK17" s="93"/>
      <c r="AL17" s="91"/>
      <c r="AM17" s="92"/>
      <c r="AN17" s="93"/>
      <c r="AO17" s="94">
        <v>1.1</v>
      </c>
      <c r="AP17" s="200"/>
      <c r="AQ17" s="23" t="s">
        <v>108</v>
      </c>
    </row>
    <row r="18" spans="1:43" ht="18" customHeight="1" thickBot="1">
      <c r="A18" s="89">
        <v>10</v>
      </c>
      <c r="B18" s="20" t="s">
        <v>138</v>
      </c>
      <c r="C18" s="22" t="s">
        <v>215</v>
      </c>
      <c r="D18" s="57" t="s">
        <v>216</v>
      </c>
      <c r="E18" s="24" t="s">
        <v>42</v>
      </c>
      <c r="F18" s="24" t="s">
        <v>98</v>
      </c>
      <c r="G18" s="24" t="s">
        <v>203</v>
      </c>
      <c r="H18" s="91"/>
      <c r="I18" s="92"/>
      <c r="J18" s="93"/>
      <c r="K18" s="91" t="s">
        <v>653</v>
      </c>
      <c r="L18" s="92"/>
      <c r="M18" s="93"/>
      <c r="N18" s="91" t="s">
        <v>653</v>
      </c>
      <c r="O18" s="92"/>
      <c r="P18" s="93"/>
      <c r="Q18" s="91" t="s">
        <v>654</v>
      </c>
      <c r="R18" s="92" t="s">
        <v>654</v>
      </c>
      <c r="S18" s="93" t="s">
        <v>654</v>
      </c>
      <c r="T18" s="91"/>
      <c r="U18" s="92"/>
      <c r="V18" s="93"/>
      <c r="W18" s="91"/>
      <c r="X18" s="92"/>
      <c r="Y18" s="93"/>
      <c r="Z18" s="91"/>
      <c r="AA18" s="92"/>
      <c r="AB18" s="93"/>
      <c r="AC18" s="91"/>
      <c r="AD18" s="92"/>
      <c r="AE18" s="93"/>
      <c r="AF18" s="91"/>
      <c r="AG18" s="92"/>
      <c r="AH18" s="93"/>
      <c r="AI18" s="91"/>
      <c r="AJ18" s="92"/>
      <c r="AK18" s="93"/>
      <c r="AL18" s="91"/>
      <c r="AM18" s="92"/>
      <c r="AN18" s="93"/>
      <c r="AO18" s="94">
        <v>1.1</v>
      </c>
      <c r="AP18" s="200" t="b">
        <f>IF(ISBLANK(AO18),"",IF(AO18&gt;=2.03,"KSM",IF(AO18&gt;=1.9,"I A",IF(AO18&gt;=1.75,"II A",IF(AO18&gt;=1.6,"III A",IF(AO18&gt;=1.47,"I JA",IF(AO18&gt;=1.35,"II JA",IF(AO18&gt;=1.25,"III JA"))))))))</f>
        <v>0</v>
      </c>
      <c r="AQ18" s="23" t="s">
        <v>219</v>
      </c>
    </row>
    <row r="19" spans="1:43" ht="18" customHeight="1" thickBot="1">
      <c r="A19" s="89">
        <v>12</v>
      </c>
      <c r="B19" s="20" t="s">
        <v>142</v>
      </c>
      <c r="C19" s="22" t="s">
        <v>668</v>
      </c>
      <c r="D19" s="57">
        <v>36731</v>
      </c>
      <c r="E19" s="24" t="s">
        <v>53</v>
      </c>
      <c r="F19" s="24" t="s">
        <v>54</v>
      </c>
      <c r="G19" s="24" t="s">
        <v>467</v>
      </c>
      <c r="H19" s="91" t="s">
        <v>653</v>
      </c>
      <c r="I19" s="92"/>
      <c r="J19" s="93"/>
      <c r="K19" s="91" t="s">
        <v>653</v>
      </c>
      <c r="L19" s="92"/>
      <c r="M19" s="93"/>
      <c r="N19" s="91" t="s">
        <v>653</v>
      </c>
      <c r="O19" s="92"/>
      <c r="P19" s="93"/>
      <c r="Q19" s="91" t="s">
        <v>654</v>
      </c>
      <c r="R19" s="92" t="s">
        <v>654</v>
      </c>
      <c r="S19" s="93" t="s">
        <v>654</v>
      </c>
      <c r="T19" s="91"/>
      <c r="U19" s="92"/>
      <c r="V19" s="93"/>
      <c r="W19" s="91"/>
      <c r="X19" s="92"/>
      <c r="Y19" s="93"/>
      <c r="Z19" s="91"/>
      <c r="AA19" s="92"/>
      <c r="AB19" s="93"/>
      <c r="AC19" s="91"/>
      <c r="AD19" s="92"/>
      <c r="AE19" s="93"/>
      <c r="AF19" s="91"/>
      <c r="AG19" s="92"/>
      <c r="AH19" s="93"/>
      <c r="AI19" s="91"/>
      <c r="AJ19" s="92"/>
      <c r="AK19" s="93"/>
      <c r="AL19" s="91"/>
      <c r="AM19" s="92"/>
      <c r="AN19" s="93"/>
      <c r="AO19" s="94">
        <v>1.1</v>
      </c>
      <c r="AP19" s="200" t="b">
        <f>IF(ISBLANK(AO19),"",IF(AO19&gt;=2.03,"KSM",IF(AO19&gt;=1.9,"I A",IF(AO19&gt;=1.75,"II A",IF(AO19&gt;=1.6,"III A",IF(AO19&gt;=1.47,"I JA",IF(AO19&gt;=1.35,"II JA",IF(AO19&gt;=1.25,"III JA"))))))))</f>
        <v>0</v>
      </c>
      <c r="AQ19" s="23" t="s">
        <v>55</v>
      </c>
    </row>
    <row r="20" spans="1:43" ht="18" customHeight="1" thickBot="1">
      <c r="A20" s="89">
        <v>13</v>
      </c>
      <c r="B20" s="20" t="s">
        <v>594</v>
      </c>
      <c r="C20" s="22" t="s">
        <v>595</v>
      </c>
      <c r="D20" s="57">
        <v>37514</v>
      </c>
      <c r="E20" s="24" t="s">
        <v>53</v>
      </c>
      <c r="F20" s="24" t="s">
        <v>54</v>
      </c>
      <c r="G20" s="24"/>
      <c r="H20" s="91" t="s">
        <v>654</v>
      </c>
      <c r="I20" s="92" t="s">
        <v>653</v>
      </c>
      <c r="J20" s="93"/>
      <c r="K20" s="91" t="s">
        <v>653</v>
      </c>
      <c r="L20" s="92"/>
      <c r="M20" s="93"/>
      <c r="N20" s="91" t="s">
        <v>653</v>
      </c>
      <c r="O20" s="92"/>
      <c r="P20" s="93"/>
      <c r="Q20" s="91" t="s">
        <v>654</v>
      </c>
      <c r="R20" s="92" t="s">
        <v>654</v>
      </c>
      <c r="S20" s="93" t="s">
        <v>654</v>
      </c>
      <c r="T20" s="91"/>
      <c r="U20" s="92"/>
      <c r="V20" s="93"/>
      <c r="W20" s="91"/>
      <c r="X20" s="92"/>
      <c r="Y20" s="93"/>
      <c r="Z20" s="91"/>
      <c r="AA20" s="92"/>
      <c r="AB20" s="93"/>
      <c r="AC20" s="91"/>
      <c r="AD20" s="92"/>
      <c r="AE20" s="93"/>
      <c r="AF20" s="91"/>
      <c r="AG20" s="92"/>
      <c r="AH20" s="93"/>
      <c r="AI20" s="91"/>
      <c r="AJ20" s="92"/>
      <c r="AK20" s="93"/>
      <c r="AL20" s="91"/>
      <c r="AM20" s="92"/>
      <c r="AN20" s="93"/>
      <c r="AO20" s="94">
        <v>1.1</v>
      </c>
      <c r="AP20" s="200"/>
      <c r="AQ20" s="23" t="s">
        <v>591</v>
      </c>
    </row>
    <row r="21" spans="1:43" ht="18" customHeight="1" thickBot="1">
      <c r="A21" s="89">
        <v>14</v>
      </c>
      <c r="B21" s="20" t="s">
        <v>111</v>
      </c>
      <c r="C21" s="22" t="s">
        <v>112</v>
      </c>
      <c r="D21" s="57" t="s">
        <v>165</v>
      </c>
      <c r="E21" s="24" t="s">
        <v>53</v>
      </c>
      <c r="F21" s="24" t="s">
        <v>54</v>
      </c>
      <c r="G21" s="24"/>
      <c r="H21" s="91" t="s">
        <v>653</v>
      </c>
      <c r="I21" s="92"/>
      <c r="J21" s="93"/>
      <c r="K21" s="91" t="s">
        <v>653</v>
      </c>
      <c r="L21" s="92"/>
      <c r="M21" s="93"/>
      <c r="N21" s="91" t="s">
        <v>654</v>
      </c>
      <c r="O21" s="92" t="s">
        <v>653</v>
      </c>
      <c r="P21" s="93"/>
      <c r="Q21" s="91" t="s">
        <v>654</v>
      </c>
      <c r="R21" s="92" t="s">
        <v>654</v>
      </c>
      <c r="S21" s="93" t="s">
        <v>654</v>
      </c>
      <c r="T21" s="91"/>
      <c r="U21" s="92"/>
      <c r="V21" s="93"/>
      <c r="W21" s="91"/>
      <c r="X21" s="92"/>
      <c r="Y21" s="93"/>
      <c r="Z21" s="91"/>
      <c r="AA21" s="92"/>
      <c r="AB21" s="93"/>
      <c r="AC21" s="91"/>
      <c r="AD21" s="92"/>
      <c r="AE21" s="93"/>
      <c r="AF21" s="91"/>
      <c r="AG21" s="92"/>
      <c r="AH21" s="93"/>
      <c r="AI21" s="91"/>
      <c r="AJ21" s="92"/>
      <c r="AK21" s="93"/>
      <c r="AL21" s="91"/>
      <c r="AM21" s="92"/>
      <c r="AN21" s="93"/>
      <c r="AO21" s="94">
        <v>1.1</v>
      </c>
      <c r="AP21" s="200"/>
      <c r="AQ21" s="23" t="s">
        <v>108</v>
      </c>
    </row>
    <row r="22" spans="1:43" ht="18" customHeight="1" thickBot="1">
      <c r="A22" s="89">
        <v>14</v>
      </c>
      <c r="B22" s="20" t="s">
        <v>51</v>
      </c>
      <c r="C22" s="22" t="s">
        <v>277</v>
      </c>
      <c r="D22" s="57">
        <v>36660</v>
      </c>
      <c r="E22" s="24" t="s">
        <v>53</v>
      </c>
      <c r="F22" s="24" t="s">
        <v>54</v>
      </c>
      <c r="G22" s="24"/>
      <c r="H22" s="66" t="s">
        <v>653</v>
      </c>
      <c r="I22" s="67"/>
      <c r="J22" s="68"/>
      <c r="K22" s="66" t="s">
        <v>653</v>
      </c>
      <c r="L22" s="67"/>
      <c r="M22" s="68"/>
      <c r="N22" s="66" t="s">
        <v>654</v>
      </c>
      <c r="O22" s="67" t="s">
        <v>653</v>
      </c>
      <c r="P22" s="68"/>
      <c r="Q22" s="66" t="s">
        <v>654</v>
      </c>
      <c r="R22" s="67" t="s">
        <v>654</v>
      </c>
      <c r="S22" s="68" t="s">
        <v>654</v>
      </c>
      <c r="T22" s="66"/>
      <c r="U22" s="67"/>
      <c r="V22" s="68"/>
      <c r="W22" s="66"/>
      <c r="X22" s="67"/>
      <c r="Y22" s="68"/>
      <c r="Z22" s="66"/>
      <c r="AA22" s="67"/>
      <c r="AB22" s="68"/>
      <c r="AC22" s="66"/>
      <c r="AD22" s="67"/>
      <c r="AE22" s="68"/>
      <c r="AF22" s="66"/>
      <c r="AG22" s="67"/>
      <c r="AH22" s="68"/>
      <c r="AI22" s="66"/>
      <c r="AJ22" s="67"/>
      <c r="AK22" s="68"/>
      <c r="AL22" s="66"/>
      <c r="AM22" s="67"/>
      <c r="AN22" s="68"/>
      <c r="AO22" s="85">
        <v>1.1</v>
      </c>
      <c r="AP22" s="200" t="b">
        <f>IF(ISBLANK(AO22),"",IF(AO22&gt;=2.03,"KSM",IF(AO22&gt;=1.9,"I A",IF(AO22&gt;=1.75,"II A",IF(AO22&gt;=1.6,"III A",IF(AO22&gt;=1.47,"I JA",IF(AO22&gt;=1.35,"II JA",IF(AO22&gt;=1.25,"III JA"))))))))</f>
        <v>0</v>
      </c>
      <c r="AQ22" s="23" t="s">
        <v>271</v>
      </c>
    </row>
    <row r="23" spans="1:43" ht="18" customHeight="1" thickBot="1">
      <c r="A23" s="89">
        <v>16</v>
      </c>
      <c r="B23" s="20" t="s">
        <v>174</v>
      </c>
      <c r="C23" s="22" t="s">
        <v>175</v>
      </c>
      <c r="D23" s="57">
        <v>36849</v>
      </c>
      <c r="E23" s="24" t="s">
        <v>45</v>
      </c>
      <c r="F23" s="24" t="s">
        <v>48</v>
      </c>
      <c r="G23" s="24" t="s">
        <v>61</v>
      </c>
      <c r="H23" s="91" t="s">
        <v>653</v>
      </c>
      <c r="I23" s="92"/>
      <c r="J23" s="93"/>
      <c r="K23" s="91" t="s">
        <v>653</v>
      </c>
      <c r="L23" s="92"/>
      <c r="M23" s="93"/>
      <c r="N23" s="91" t="s">
        <v>654</v>
      </c>
      <c r="O23" s="92" t="s">
        <v>654</v>
      </c>
      <c r="P23" s="93" t="s">
        <v>654</v>
      </c>
      <c r="Q23" s="91"/>
      <c r="R23" s="92"/>
      <c r="S23" s="93"/>
      <c r="T23" s="91"/>
      <c r="U23" s="92"/>
      <c r="V23" s="93"/>
      <c r="W23" s="91"/>
      <c r="X23" s="92"/>
      <c r="Y23" s="93"/>
      <c r="Z23" s="91"/>
      <c r="AA23" s="92"/>
      <c r="AB23" s="93"/>
      <c r="AC23" s="91"/>
      <c r="AD23" s="92"/>
      <c r="AE23" s="93"/>
      <c r="AF23" s="91"/>
      <c r="AG23" s="92"/>
      <c r="AH23" s="93"/>
      <c r="AI23" s="91"/>
      <c r="AJ23" s="92"/>
      <c r="AK23" s="93"/>
      <c r="AL23" s="91"/>
      <c r="AM23" s="92"/>
      <c r="AN23" s="93"/>
      <c r="AO23" s="94">
        <v>1.05</v>
      </c>
      <c r="AP23" s="200" t="b">
        <f>IF(ISBLANK(AO23),"",IF(AO23&gt;=2.03,"KSM",IF(AO23&gt;=1.9,"I A",IF(AO23&gt;=1.75,"II A",IF(AO23&gt;=1.6,"III A",IF(AO23&gt;=1.47,"I JA",IF(AO23&gt;=1.35,"II JA",IF(AO23&gt;=1.25,"III JA"))))))))</f>
        <v>0</v>
      </c>
      <c r="AQ23" s="23" t="s">
        <v>173</v>
      </c>
    </row>
    <row r="24" spans="1:43" ht="18" customHeight="1" thickBot="1">
      <c r="A24" s="89">
        <v>17</v>
      </c>
      <c r="B24" s="20" t="s">
        <v>145</v>
      </c>
      <c r="C24" s="22" t="s">
        <v>143</v>
      </c>
      <c r="D24" s="57" t="s">
        <v>146</v>
      </c>
      <c r="E24" s="24" t="s">
        <v>53</v>
      </c>
      <c r="F24" s="24" t="s">
        <v>54</v>
      </c>
      <c r="G24" s="24" t="s">
        <v>282</v>
      </c>
      <c r="H24" s="66" t="s">
        <v>654</v>
      </c>
      <c r="I24" s="67" t="s">
        <v>653</v>
      </c>
      <c r="J24" s="68"/>
      <c r="K24" s="66" t="s">
        <v>654</v>
      </c>
      <c r="L24" s="67" t="s">
        <v>654</v>
      </c>
      <c r="M24" s="68" t="s">
        <v>654</v>
      </c>
      <c r="N24" s="66"/>
      <c r="O24" s="67"/>
      <c r="P24" s="68"/>
      <c r="Q24" s="66"/>
      <c r="R24" s="67"/>
      <c r="S24" s="68"/>
      <c r="T24" s="66"/>
      <c r="U24" s="67"/>
      <c r="V24" s="68"/>
      <c r="W24" s="66"/>
      <c r="X24" s="67"/>
      <c r="Y24" s="68"/>
      <c r="Z24" s="66"/>
      <c r="AA24" s="67"/>
      <c r="AB24" s="68"/>
      <c r="AC24" s="66"/>
      <c r="AD24" s="67"/>
      <c r="AE24" s="68"/>
      <c r="AF24" s="66"/>
      <c r="AG24" s="67"/>
      <c r="AH24" s="68"/>
      <c r="AI24" s="66"/>
      <c r="AJ24" s="67"/>
      <c r="AK24" s="68"/>
      <c r="AL24" s="66"/>
      <c r="AM24" s="67"/>
      <c r="AN24" s="68"/>
      <c r="AO24" s="85">
        <v>1</v>
      </c>
      <c r="AP24" s="200" t="b">
        <f>IF(ISBLANK(AO24),"",IF(AO24&gt;=2.03,"KSM",IF(AO24&gt;=1.9,"I A",IF(AO24&gt;=1.75,"II A",IF(AO24&gt;=1.6,"III A",IF(AO24&gt;=1.47,"I JA",IF(AO24&gt;=1.35,"II JA",IF(AO24&gt;=1.25,"III JA"))))))))</f>
        <v>0</v>
      </c>
      <c r="AQ24" s="23" t="s">
        <v>147</v>
      </c>
    </row>
    <row r="25" spans="1:43" ht="18" customHeight="1" thickBot="1">
      <c r="A25" s="89"/>
      <c r="B25" s="20" t="s">
        <v>232</v>
      </c>
      <c r="C25" s="22" t="s">
        <v>579</v>
      </c>
      <c r="D25" s="57">
        <v>36735</v>
      </c>
      <c r="E25" s="24" t="s">
        <v>45</v>
      </c>
      <c r="F25" s="24" t="s">
        <v>48</v>
      </c>
      <c r="G25" s="24" t="s">
        <v>577</v>
      </c>
      <c r="H25" s="91"/>
      <c r="I25" s="92"/>
      <c r="J25" s="93"/>
      <c r="K25" s="91"/>
      <c r="L25" s="92"/>
      <c r="M25" s="93"/>
      <c r="N25" s="91"/>
      <c r="O25" s="92"/>
      <c r="P25" s="93"/>
      <c r="Q25" s="91"/>
      <c r="R25" s="92"/>
      <c r="S25" s="93"/>
      <c r="T25" s="91"/>
      <c r="U25" s="92"/>
      <c r="V25" s="93"/>
      <c r="W25" s="91"/>
      <c r="X25" s="92"/>
      <c r="Y25" s="93"/>
      <c r="Z25" s="91"/>
      <c r="AA25" s="92"/>
      <c r="AB25" s="93"/>
      <c r="AC25" s="91" t="s">
        <v>654</v>
      </c>
      <c r="AD25" s="92" t="s">
        <v>654</v>
      </c>
      <c r="AE25" s="93" t="s">
        <v>654</v>
      </c>
      <c r="AF25" s="91"/>
      <c r="AG25" s="92"/>
      <c r="AH25" s="93"/>
      <c r="AI25" s="91"/>
      <c r="AJ25" s="92"/>
      <c r="AK25" s="93"/>
      <c r="AL25" s="91"/>
      <c r="AM25" s="92"/>
      <c r="AN25" s="93"/>
      <c r="AO25" s="94" t="s">
        <v>650</v>
      </c>
      <c r="AP25" s="200" t="str">
        <f>IF(ISBLANK(AO25),"",IF(AO25&gt;=2.03,"KSM",IF(AO25&gt;=1.9,"I A",IF(AO25&gt;=1.75,"II A",IF(AO25&gt;=1.6,"III A",IF(AO25&gt;=1.47,"I JA",IF(AO25&gt;=1.35,"II JA",IF(AO25&gt;=1.25,"III JA"))))))))</f>
        <v>KSM</v>
      </c>
      <c r="AQ25" s="23" t="s">
        <v>578</v>
      </c>
    </row>
    <row r="26" spans="1:43" ht="18.75" customHeight="1" thickBot="1">
      <c r="A26" s="89"/>
      <c r="B26" s="20" t="s">
        <v>556</v>
      </c>
      <c r="C26" s="22" t="s">
        <v>557</v>
      </c>
      <c r="D26" s="57" t="s">
        <v>558</v>
      </c>
      <c r="E26" s="24" t="s">
        <v>42</v>
      </c>
      <c r="F26" s="24" t="s">
        <v>98</v>
      </c>
      <c r="G26" s="24"/>
      <c r="H26" s="91"/>
      <c r="I26" s="92"/>
      <c r="J26" s="93"/>
      <c r="K26" s="91"/>
      <c r="L26" s="92"/>
      <c r="M26" s="93"/>
      <c r="N26" s="91"/>
      <c r="O26" s="92"/>
      <c r="P26" s="93"/>
      <c r="Q26" s="91"/>
      <c r="R26" s="92"/>
      <c r="S26" s="93"/>
      <c r="T26" s="91"/>
      <c r="U26" s="92"/>
      <c r="V26" s="93"/>
      <c r="W26" s="91"/>
      <c r="X26" s="92"/>
      <c r="Y26" s="93"/>
      <c r="Z26" s="91"/>
      <c r="AA26" s="92"/>
      <c r="AB26" s="93"/>
      <c r="AC26" s="91"/>
      <c r="AD26" s="92"/>
      <c r="AE26" s="93"/>
      <c r="AF26" s="91"/>
      <c r="AG26" s="92"/>
      <c r="AH26" s="93"/>
      <c r="AI26" s="91"/>
      <c r="AJ26" s="92"/>
      <c r="AK26" s="93"/>
      <c r="AL26" s="91"/>
      <c r="AM26" s="92"/>
      <c r="AN26" s="93"/>
      <c r="AO26" s="94" t="s">
        <v>188</v>
      </c>
      <c r="AP26" s="200" t="str">
        <f>IF(ISBLANK(AO26),"",IF(AO26&gt;=2.03,"KSM",IF(AO26&gt;=1.9,"I A",IF(AO26&gt;=1.75,"II A",IF(AO26&gt;=1.6,"III A",IF(AO26&gt;=1.47,"I JA",IF(AO26&gt;=1.35,"II JA",IF(AO26&gt;=1.25,"III JA"))))))))</f>
        <v>KSM</v>
      </c>
      <c r="AQ26" s="23" t="s">
        <v>59</v>
      </c>
    </row>
  </sheetData>
  <sheetProtection/>
  <mergeCells count="11">
    <mergeCell ref="W7:Y7"/>
    <mergeCell ref="Z7:AB7"/>
    <mergeCell ref="AC7:AE7"/>
    <mergeCell ref="AF7:AH7"/>
    <mergeCell ref="AI7:AK7"/>
    <mergeCell ref="AL7:AN7"/>
    <mergeCell ref="H7:J7"/>
    <mergeCell ref="K7:M7"/>
    <mergeCell ref="N7:P7"/>
    <mergeCell ref="Q7:S7"/>
    <mergeCell ref="T7:V7"/>
  </mergeCells>
  <printOptions horizontalCentered="1"/>
  <pageMargins left="0.15748031496062992" right="0.15748031496062992" top="0.6299212598425197" bottom="0.15748031496062992" header="0.15748031496062992" footer="0.1574803149606299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134" customWidth="1"/>
    <col min="2" max="2" width="8.8515625" style="134" customWidth="1"/>
    <col min="3" max="3" width="14.421875" style="134" customWidth="1"/>
    <col min="4" max="4" width="10.7109375" style="141" customWidth="1"/>
    <col min="5" max="5" width="13.57421875" style="142" bestFit="1" customWidth="1"/>
    <col min="6" max="6" width="15.140625" style="142" bestFit="1" customWidth="1"/>
    <col min="7" max="7" width="15.421875" style="182" bestFit="1" customWidth="1"/>
    <col min="8" max="10" width="4.7109375" style="143" customWidth="1"/>
    <col min="11" max="11" width="4.7109375" style="143" hidden="1" customWidth="1"/>
    <col min="12" max="14" width="4.7109375" style="143" customWidth="1"/>
    <col min="15" max="15" width="8.140625" style="138" customWidth="1"/>
    <col min="16" max="16" width="5.7109375" style="138" customWidth="1"/>
    <col min="17" max="17" width="12.8515625" style="140" bestFit="1" customWidth="1"/>
    <col min="18" max="16384" width="9.140625" style="134" customWidth="1"/>
  </cols>
  <sheetData>
    <row r="1" spans="1:11" s="126" customFormat="1" ht="15.75">
      <c r="A1" s="125" t="s">
        <v>198</v>
      </c>
      <c r="C1" s="127"/>
      <c r="D1" s="128"/>
      <c r="E1" s="129"/>
      <c r="F1" s="129"/>
      <c r="G1" s="130"/>
      <c r="H1" s="131"/>
      <c r="I1" s="131"/>
      <c r="J1" s="132"/>
      <c r="K1" s="132"/>
    </row>
    <row r="2" spans="1:14" s="126" customFormat="1" ht="15.75">
      <c r="A2" s="126" t="s">
        <v>199</v>
      </c>
      <c r="C2" s="127"/>
      <c r="D2" s="128"/>
      <c r="E2" s="129"/>
      <c r="F2" s="130"/>
      <c r="G2" s="130"/>
      <c r="H2" s="131"/>
      <c r="I2" s="131"/>
      <c r="J2" s="132"/>
      <c r="K2" s="132"/>
      <c r="L2" s="132"/>
      <c r="M2" s="132"/>
      <c r="N2" s="133"/>
    </row>
    <row r="3" spans="1:16" s="140" customFormat="1" ht="12" customHeight="1">
      <c r="A3" s="134"/>
      <c r="B3" s="134"/>
      <c r="C3" s="135"/>
      <c r="D3" s="136"/>
      <c r="E3" s="137"/>
      <c r="F3" s="137"/>
      <c r="G3" s="137"/>
      <c r="H3" s="138"/>
      <c r="I3" s="139"/>
      <c r="J3" s="139"/>
      <c r="K3" s="139"/>
      <c r="L3" s="139"/>
      <c r="M3" s="139"/>
      <c r="N3" s="139"/>
      <c r="O3" s="139"/>
      <c r="P3" s="139"/>
    </row>
    <row r="4" spans="2:17" ht="12.75">
      <c r="B4" s="135"/>
      <c r="G4" s="142"/>
      <c r="I4" s="139"/>
      <c r="O4" s="143"/>
      <c r="P4" s="143"/>
      <c r="Q4" s="134"/>
    </row>
    <row r="5" spans="2:16" s="144" customFormat="1" ht="16.5" thickBot="1">
      <c r="B5" s="126" t="s">
        <v>26</v>
      </c>
      <c r="D5" s="145"/>
      <c r="E5" s="145" t="s">
        <v>672</v>
      </c>
      <c r="F5" s="146"/>
      <c r="G5" s="147"/>
      <c r="H5" s="148"/>
      <c r="I5" s="148"/>
      <c r="J5" s="148"/>
      <c r="K5" s="148"/>
      <c r="L5" s="148"/>
      <c r="M5" s="148"/>
      <c r="N5" s="148"/>
      <c r="O5" s="132"/>
      <c r="P5" s="132"/>
    </row>
    <row r="6" spans="4:16" s="140" customFormat="1" ht="12" thickBot="1">
      <c r="D6" s="141"/>
      <c r="H6" s="210" t="s">
        <v>8</v>
      </c>
      <c r="I6" s="211"/>
      <c r="J6" s="211"/>
      <c r="K6" s="211"/>
      <c r="L6" s="211"/>
      <c r="M6" s="211"/>
      <c r="N6" s="212"/>
      <c r="O6" s="149"/>
      <c r="P6" s="149"/>
    </row>
    <row r="7" spans="1:17" s="163" customFormat="1" ht="11.25" thickBot="1">
      <c r="A7" s="150" t="s">
        <v>189</v>
      </c>
      <c r="B7" s="151" t="s">
        <v>0</v>
      </c>
      <c r="C7" s="152" t="s">
        <v>1</v>
      </c>
      <c r="D7" s="153" t="s">
        <v>9</v>
      </c>
      <c r="E7" s="154" t="s">
        <v>2</v>
      </c>
      <c r="F7" s="155" t="s">
        <v>3</v>
      </c>
      <c r="G7" s="156" t="s">
        <v>37</v>
      </c>
      <c r="H7" s="157">
        <v>1</v>
      </c>
      <c r="I7" s="158">
        <v>2</v>
      </c>
      <c r="J7" s="158">
        <v>3</v>
      </c>
      <c r="K7" s="158" t="s">
        <v>125</v>
      </c>
      <c r="L7" s="158">
        <v>4</v>
      </c>
      <c r="M7" s="158">
        <v>5</v>
      </c>
      <c r="N7" s="159">
        <v>6</v>
      </c>
      <c r="O7" s="160" t="s">
        <v>4</v>
      </c>
      <c r="P7" s="161" t="s">
        <v>30</v>
      </c>
      <c r="Q7" s="162" t="s">
        <v>5</v>
      </c>
    </row>
    <row r="8" spans="1:18" ht="18" customHeight="1">
      <c r="A8" s="164">
        <v>1</v>
      </c>
      <c r="B8" s="165" t="s">
        <v>69</v>
      </c>
      <c r="C8" s="166" t="s">
        <v>70</v>
      </c>
      <c r="D8" s="167" t="s">
        <v>155</v>
      </c>
      <c r="E8" s="168" t="s">
        <v>53</v>
      </c>
      <c r="F8" s="168" t="s">
        <v>54</v>
      </c>
      <c r="G8" s="168" t="s">
        <v>282</v>
      </c>
      <c r="H8" s="169">
        <v>4.65</v>
      </c>
      <c r="I8" s="169">
        <v>4.51</v>
      </c>
      <c r="J8" s="169">
        <v>4.76</v>
      </c>
      <c r="K8" s="169"/>
      <c r="L8" s="169" t="s">
        <v>646</v>
      </c>
      <c r="M8" s="169">
        <v>4.63</v>
      </c>
      <c r="N8" s="169">
        <v>4.59</v>
      </c>
      <c r="O8" s="170">
        <f aca="true" t="shared" si="0" ref="O8:O50">MAX(H8:N8)</f>
        <v>4.76</v>
      </c>
      <c r="P8" s="171" t="str">
        <f aca="true" t="shared" si="1" ref="P8:P51">IF(ISBLANK(O8),"",IF(O8&gt;=6,"KSM",IF(O8&gt;=5.6,"I A",IF(O8&gt;=5.15,"II A",IF(O8&gt;=4.6,"III A",IF(O8&gt;=4.2,"I JA",IF(O8&gt;=3.85,"II JA",IF(O8&gt;=3.6,"III JA"))))))))</f>
        <v>III A</v>
      </c>
      <c r="Q8" s="172" t="s">
        <v>283</v>
      </c>
      <c r="R8" s="79" t="s">
        <v>669</v>
      </c>
    </row>
    <row r="9" spans="1:17" ht="18" customHeight="1">
      <c r="A9" s="164">
        <v>2</v>
      </c>
      <c r="B9" s="165" t="s">
        <v>83</v>
      </c>
      <c r="C9" s="166" t="s">
        <v>501</v>
      </c>
      <c r="D9" s="167" t="s">
        <v>211</v>
      </c>
      <c r="E9" s="168" t="s">
        <v>499</v>
      </c>
      <c r="F9" s="168" t="s">
        <v>500</v>
      </c>
      <c r="G9" s="168"/>
      <c r="H9" s="173">
        <v>4.16</v>
      </c>
      <c r="I9" s="173" t="s">
        <v>646</v>
      </c>
      <c r="J9" s="173">
        <v>4.55</v>
      </c>
      <c r="K9" s="173"/>
      <c r="L9" s="173" t="s">
        <v>646</v>
      </c>
      <c r="M9" s="173" t="s">
        <v>646</v>
      </c>
      <c r="N9" s="173">
        <v>4.68</v>
      </c>
      <c r="O9" s="170">
        <f t="shared" si="0"/>
        <v>4.68</v>
      </c>
      <c r="P9" s="171" t="str">
        <f t="shared" si="1"/>
        <v>III A</v>
      </c>
      <c r="Q9" s="172" t="s">
        <v>502</v>
      </c>
    </row>
    <row r="10" spans="1:17" ht="18" customHeight="1">
      <c r="A10" s="164">
        <v>3</v>
      </c>
      <c r="B10" s="174" t="s">
        <v>397</v>
      </c>
      <c r="C10" s="175" t="s">
        <v>396</v>
      </c>
      <c r="D10" s="176">
        <v>36591</v>
      </c>
      <c r="E10" s="177" t="s">
        <v>400</v>
      </c>
      <c r="F10" s="177" t="s">
        <v>401</v>
      </c>
      <c r="G10" s="177"/>
      <c r="H10" s="173" t="s">
        <v>646</v>
      </c>
      <c r="I10" s="173">
        <v>4.24</v>
      </c>
      <c r="J10" s="173">
        <v>3.85</v>
      </c>
      <c r="K10" s="173"/>
      <c r="L10" s="173">
        <v>4.53</v>
      </c>
      <c r="M10" s="173" t="s">
        <v>646</v>
      </c>
      <c r="N10" s="173" t="s">
        <v>646</v>
      </c>
      <c r="O10" s="170">
        <f t="shared" si="0"/>
        <v>4.53</v>
      </c>
      <c r="P10" s="171" t="str">
        <f t="shared" si="1"/>
        <v>I JA</v>
      </c>
      <c r="Q10" s="178" t="s">
        <v>398</v>
      </c>
    </row>
    <row r="11" spans="1:17" ht="18" customHeight="1">
      <c r="A11" s="164">
        <v>4</v>
      </c>
      <c r="B11" s="165" t="s">
        <v>503</v>
      </c>
      <c r="C11" s="166" t="s">
        <v>504</v>
      </c>
      <c r="D11" s="167" t="s">
        <v>505</v>
      </c>
      <c r="E11" s="168" t="s">
        <v>499</v>
      </c>
      <c r="F11" s="168" t="s">
        <v>500</v>
      </c>
      <c r="G11" s="168"/>
      <c r="H11" s="173">
        <v>3.96</v>
      </c>
      <c r="I11" s="173">
        <v>3.45</v>
      </c>
      <c r="J11" s="173">
        <v>4.15</v>
      </c>
      <c r="K11" s="173"/>
      <c r="L11" s="173">
        <v>4.3</v>
      </c>
      <c r="M11" s="173">
        <v>4.18</v>
      </c>
      <c r="N11" s="173">
        <v>3.88</v>
      </c>
      <c r="O11" s="170">
        <f t="shared" si="0"/>
        <v>4.3</v>
      </c>
      <c r="P11" s="171" t="str">
        <f t="shared" si="1"/>
        <v>I JA</v>
      </c>
      <c r="Q11" s="172" t="s">
        <v>519</v>
      </c>
    </row>
    <row r="12" spans="1:17" ht="18" customHeight="1">
      <c r="A12" s="164">
        <v>5</v>
      </c>
      <c r="B12" s="165" t="s">
        <v>77</v>
      </c>
      <c r="C12" s="166" t="s">
        <v>158</v>
      </c>
      <c r="D12" s="167">
        <v>36943</v>
      </c>
      <c r="E12" s="168" t="s">
        <v>53</v>
      </c>
      <c r="F12" s="168" t="s">
        <v>54</v>
      </c>
      <c r="G12" s="168"/>
      <c r="H12" s="173">
        <v>4.03</v>
      </c>
      <c r="I12" s="173">
        <v>4.02</v>
      </c>
      <c r="J12" s="173">
        <v>3.93</v>
      </c>
      <c r="K12" s="173"/>
      <c r="L12" s="173">
        <v>4.12</v>
      </c>
      <c r="M12" s="173">
        <v>4.23</v>
      </c>
      <c r="N12" s="173">
        <v>3.71</v>
      </c>
      <c r="O12" s="170">
        <f t="shared" si="0"/>
        <v>4.23</v>
      </c>
      <c r="P12" s="171" t="str">
        <f t="shared" si="1"/>
        <v>I JA</v>
      </c>
      <c r="Q12" s="172" t="s">
        <v>591</v>
      </c>
    </row>
    <row r="13" spans="1:17" ht="18" customHeight="1">
      <c r="A13" s="164">
        <v>6</v>
      </c>
      <c r="B13" s="165" t="s">
        <v>547</v>
      </c>
      <c r="C13" s="166" t="s">
        <v>548</v>
      </c>
      <c r="D13" s="167" t="s">
        <v>549</v>
      </c>
      <c r="E13" s="168" t="s">
        <v>42</v>
      </c>
      <c r="F13" s="168" t="s">
        <v>98</v>
      </c>
      <c r="G13" s="168"/>
      <c r="H13" s="173">
        <v>4.2</v>
      </c>
      <c r="I13" s="173">
        <v>3.48</v>
      </c>
      <c r="J13" s="173" t="s">
        <v>646</v>
      </c>
      <c r="K13" s="173"/>
      <c r="L13" s="173">
        <v>3.91</v>
      </c>
      <c r="M13" s="173">
        <v>3.68</v>
      </c>
      <c r="N13" s="173">
        <v>3.47</v>
      </c>
      <c r="O13" s="170">
        <f t="shared" si="0"/>
        <v>4.2</v>
      </c>
      <c r="P13" s="171" t="str">
        <f t="shared" si="1"/>
        <v>I JA</v>
      </c>
      <c r="Q13" s="172" t="s">
        <v>59</v>
      </c>
    </row>
    <row r="14" spans="1:17" ht="18" customHeight="1">
      <c r="A14" s="164">
        <v>7</v>
      </c>
      <c r="B14" s="174" t="s">
        <v>391</v>
      </c>
      <c r="C14" s="175" t="s">
        <v>390</v>
      </c>
      <c r="D14" s="176">
        <v>36778</v>
      </c>
      <c r="E14" s="177" t="s">
        <v>400</v>
      </c>
      <c r="F14" s="177" t="s">
        <v>401</v>
      </c>
      <c r="G14" s="177"/>
      <c r="H14" s="169">
        <v>4.13</v>
      </c>
      <c r="I14" s="169">
        <v>4.06</v>
      </c>
      <c r="J14" s="169">
        <v>4.19</v>
      </c>
      <c r="K14" s="169"/>
      <c r="L14" s="169">
        <v>3.88</v>
      </c>
      <c r="M14" s="169">
        <v>3.77</v>
      </c>
      <c r="N14" s="169">
        <v>3.78</v>
      </c>
      <c r="O14" s="170">
        <f t="shared" si="0"/>
        <v>4.19</v>
      </c>
      <c r="P14" s="171" t="str">
        <f t="shared" si="1"/>
        <v>II JA</v>
      </c>
      <c r="Q14" s="178" t="s">
        <v>369</v>
      </c>
    </row>
    <row r="15" spans="1:18" ht="18" customHeight="1">
      <c r="A15" s="164">
        <v>8</v>
      </c>
      <c r="B15" s="165" t="s">
        <v>135</v>
      </c>
      <c r="C15" s="166" t="s">
        <v>170</v>
      </c>
      <c r="D15" s="167" t="s">
        <v>171</v>
      </c>
      <c r="E15" s="168" t="s">
        <v>53</v>
      </c>
      <c r="F15" s="168" t="s">
        <v>54</v>
      </c>
      <c r="G15" s="168"/>
      <c r="H15" s="173">
        <v>4.12</v>
      </c>
      <c r="I15" s="173" t="s">
        <v>646</v>
      </c>
      <c r="J15" s="173">
        <v>3.83</v>
      </c>
      <c r="K15" s="173"/>
      <c r="L15" s="173">
        <v>3.87</v>
      </c>
      <c r="M15" s="173">
        <v>4.03</v>
      </c>
      <c r="N15" s="173">
        <v>3.71</v>
      </c>
      <c r="O15" s="170">
        <f t="shared" si="0"/>
        <v>4.12</v>
      </c>
      <c r="P15" s="171" t="str">
        <f t="shared" si="1"/>
        <v>II JA</v>
      </c>
      <c r="Q15" s="172" t="s">
        <v>108</v>
      </c>
      <c r="R15" s="179"/>
    </row>
    <row r="16" spans="1:17" ht="18" customHeight="1">
      <c r="A16" s="164">
        <v>9</v>
      </c>
      <c r="B16" s="165" t="s">
        <v>105</v>
      </c>
      <c r="C16" s="166" t="s">
        <v>309</v>
      </c>
      <c r="D16" s="167" t="s">
        <v>310</v>
      </c>
      <c r="E16" s="168" t="s">
        <v>53</v>
      </c>
      <c r="F16" s="168" t="s">
        <v>54</v>
      </c>
      <c r="G16" s="168" t="s">
        <v>282</v>
      </c>
      <c r="H16" s="173">
        <v>3.92</v>
      </c>
      <c r="I16" s="173">
        <v>3.88</v>
      </c>
      <c r="J16" s="173">
        <v>3.87</v>
      </c>
      <c r="K16" s="173"/>
      <c r="L16" s="173"/>
      <c r="M16" s="173"/>
      <c r="N16" s="173"/>
      <c r="O16" s="170">
        <f t="shared" si="0"/>
        <v>3.92</v>
      </c>
      <c r="P16" s="171" t="str">
        <f t="shared" si="1"/>
        <v>II JA</v>
      </c>
      <c r="Q16" s="172" t="s">
        <v>118</v>
      </c>
    </row>
    <row r="17" spans="1:17" ht="18" customHeight="1">
      <c r="A17" s="164">
        <v>10</v>
      </c>
      <c r="B17" s="174" t="s">
        <v>77</v>
      </c>
      <c r="C17" s="175" t="s">
        <v>78</v>
      </c>
      <c r="D17" s="176" t="s">
        <v>403</v>
      </c>
      <c r="E17" s="177" t="s">
        <v>75</v>
      </c>
      <c r="F17" s="177" t="s">
        <v>76</v>
      </c>
      <c r="G17" s="177"/>
      <c r="H17" s="173" t="s">
        <v>646</v>
      </c>
      <c r="I17" s="173">
        <v>3.87</v>
      </c>
      <c r="J17" s="173">
        <v>3.76</v>
      </c>
      <c r="K17" s="173"/>
      <c r="L17" s="173"/>
      <c r="M17" s="173"/>
      <c r="N17" s="173"/>
      <c r="O17" s="170">
        <f>MAX(H17:N17)</f>
        <v>3.87</v>
      </c>
      <c r="P17" s="171" t="str">
        <f>IF(ISBLANK(O17),"",IF(O17&gt;=6,"KSM",IF(O17&gt;=5.6,"I A",IF(O17&gt;=5.15,"II A",IF(O17&gt;=4.6,"III A",IF(O17&gt;=4.2,"I JA",IF(O17&gt;=3.85,"II JA",IF(O17&gt;=3.6,"III JA"))))))))</f>
        <v>II JA</v>
      </c>
      <c r="Q17" s="178" t="s">
        <v>402</v>
      </c>
    </row>
    <row r="18" spans="1:17" ht="18" customHeight="1">
      <c r="A18" s="164">
        <v>11</v>
      </c>
      <c r="B18" s="165" t="s">
        <v>207</v>
      </c>
      <c r="C18" s="166" t="s">
        <v>208</v>
      </c>
      <c r="D18" s="167" t="s">
        <v>209</v>
      </c>
      <c r="E18" s="168" t="s">
        <v>42</v>
      </c>
      <c r="F18" s="168" t="s">
        <v>98</v>
      </c>
      <c r="G18" s="168" t="s">
        <v>203</v>
      </c>
      <c r="H18" s="169">
        <v>3.87</v>
      </c>
      <c r="I18" s="169">
        <v>3.49</v>
      </c>
      <c r="J18" s="169">
        <v>3.75</v>
      </c>
      <c r="K18" s="169"/>
      <c r="L18" s="169"/>
      <c r="M18" s="169"/>
      <c r="N18" s="169"/>
      <c r="O18" s="170">
        <f t="shared" si="0"/>
        <v>3.87</v>
      </c>
      <c r="P18" s="171" t="str">
        <f t="shared" si="1"/>
        <v>II JA</v>
      </c>
      <c r="Q18" s="172" t="s">
        <v>219</v>
      </c>
    </row>
    <row r="19" spans="1:17" ht="18" customHeight="1">
      <c r="A19" s="164">
        <v>12</v>
      </c>
      <c r="B19" s="165" t="s">
        <v>179</v>
      </c>
      <c r="C19" s="166" t="s">
        <v>629</v>
      </c>
      <c r="D19" s="167">
        <v>37355</v>
      </c>
      <c r="E19" s="168" t="s">
        <v>623</v>
      </c>
      <c r="F19" s="168" t="s">
        <v>624</v>
      </c>
      <c r="G19" s="168"/>
      <c r="H19" s="173">
        <v>3.64</v>
      </c>
      <c r="I19" s="173">
        <v>2.99</v>
      </c>
      <c r="J19" s="173">
        <v>2.889</v>
      </c>
      <c r="K19" s="173"/>
      <c r="L19" s="173"/>
      <c r="M19" s="173"/>
      <c r="N19" s="173"/>
      <c r="O19" s="170">
        <f t="shared" si="0"/>
        <v>3.64</v>
      </c>
      <c r="P19" s="171" t="str">
        <f t="shared" si="1"/>
        <v>III JA</v>
      </c>
      <c r="Q19" s="172" t="s">
        <v>625</v>
      </c>
    </row>
    <row r="20" spans="1:17" ht="18" customHeight="1">
      <c r="A20" s="164">
        <v>13</v>
      </c>
      <c r="B20" s="165" t="s">
        <v>68</v>
      </c>
      <c r="C20" s="166" t="s">
        <v>180</v>
      </c>
      <c r="D20" s="167">
        <v>36691</v>
      </c>
      <c r="E20" s="168" t="s">
        <v>45</v>
      </c>
      <c r="F20" s="168" t="s">
        <v>48</v>
      </c>
      <c r="G20" s="168"/>
      <c r="H20" s="173">
        <v>2.62</v>
      </c>
      <c r="I20" s="173">
        <v>3.58</v>
      </c>
      <c r="J20" s="173" t="s">
        <v>646</v>
      </c>
      <c r="K20" s="173"/>
      <c r="L20" s="173"/>
      <c r="M20" s="173"/>
      <c r="N20" s="173"/>
      <c r="O20" s="170">
        <f t="shared" si="0"/>
        <v>3.58</v>
      </c>
      <c r="P20" s="180" t="b">
        <f t="shared" si="1"/>
        <v>0</v>
      </c>
      <c r="Q20" s="172" t="s">
        <v>62</v>
      </c>
    </row>
    <row r="21" spans="1:17" ht="18" customHeight="1">
      <c r="A21" s="164">
        <v>14</v>
      </c>
      <c r="B21" s="165" t="s">
        <v>483</v>
      </c>
      <c r="C21" s="166" t="s">
        <v>542</v>
      </c>
      <c r="D21" s="167" t="s">
        <v>543</v>
      </c>
      <c r="E21" s="168" t="s">
        <v>42</v>
      </c>
      <c r="F21" s="168" t="s">
        <v>98</v>
      </c>
      <c r="G21" s="168"/>
      <c r="H21" s="173" t="s">
        <v>646</v>
      </c>
      <c r="I21" s="173">
        <v>3.49</v>
      </c>
      <c r="J21" s="173">
        <v>3.56</v>
      </c>
      <c r="K21" s="173"/>
      <c r="L21" s="173"/>
      <c r="M21" s="173"/>
      <c r="N21" s="173"/>
      <c r="O21" s="170">
        <f t="shared" si="0"/>
        <v>3.56</v>
      </c>
      <c r="P21" s="180" t="b">
        <f t="shared" si="1"/>
        <v>0</v>
      </c>
      <c r="Q21" s="172" t="s">
        <v>59</v>
      </c>
    </row>
    <row r="22" spans="1:17" ht="18" customHeight="1">
      <c r="A22" s="164">
        <v>15</v>
      </c>
      <c r="B22" s="165" t="s">
        <v>77</v>
      </c>
      <c r="C22" s="166" t="s">
        <v>630</v>
      </c>
      <c r="D22" s="167">
        <v>36683</v>
      </c>
      <c r="E22" s="168" t="s">
        <v>623</v>
      </c>
      <c r="F22" s="168" t="s">
        <v>624</v>
      </c>
      <c r="G22" s="168"/>
      <c r="H22" s="173">
        <v>3.56</v>
      </c>
      <c r="I22" s="173" t="s">
        <v>646</v>
      </c>
      <c r="J22" s="173">
        <v>3.36</v>
      </c>
      <c r="K22" s="173"/>
      <c r="L22" s="173"/>
      <c r="M22" s="173"/>
      <c r="N22" s="173"/>
      <c r="O22" s="170">
        <f t="shared" si="0"/>
        <v>3.56</v>
      </c>
      <c r="P22" s="180" t="b">
        <f t="shared" si="1"/>
        <v>0</v>
      </c>
      <c r="Q22" s="172" t="s">
        <v>625</v>
      </c>
    </row>
    <row r="23" spans="1:18" s="179" customFormat="1" ht="18" customHeight="1">
      <c r="A23" s="164">
        <v>16</v>
      </c>
      <c r="B23" s="165" t="s">
        <v>65</v>
      </c>
      <c r="C23" s="166" t="s">
        <v>139</v>
      </c>
      <c r="D23" s="167" t="s">
        <v>301</v>
      </c>
      <c r="E23" s="168" t="s">
        <v>53</v>
      </c>
      <c r="F23" s="168" t="s">
        <v>54</v>
      </c>
      <c r="G23" s="168" t="s">
        <v>282</v>
      </c>
      <c r="H23" s="173">
        <v>3.42</v>
      </c>
      <c r="I23" s="173">
        <v>3.48</v>
      </c>
      <c r="J23" s="173">
        <v>3.54</v>
      </c>
      <c r="K23" s="173"/>
      <c r="L23" s="173"/>
      <c r="M23" s="173"/>
      <c r="N23" s="173"/>
      <c r="O23" s="170">
        <f t="shared" si="0"/>
        <v>3.54</v>
      </c>
      <c r="P23" s="180" t="b">
        <f t="shared" si="1"/>
        <v>0</v>
      </c>
      <c r="Q23" s="172" t="s">
        <v>283</v>
      </c>
      <c r="R23" s="134"/>
    </row>
    <row r="24" spans="1:18" s="179" customFormat="1" ht="18" customHeight="1">
      <c r="A24" s="164">
        <v>17</v>
      </c>
      <c r="B24" s="165" t="s">
        <v>38</v>
      </c>
      <c r="C24" s="166" t="s">
        <v>517</v>
      </c>
      <c r="D24" s="167" t="s">
        <v>518</v>
      </c>
      <c r="E24" s="168" t="s">
        <v>499</v>
      </c>
      <c r="F24" s="168" t="s">
        <v>500</v>
      </c>
      <c r="G24" s="168"/>
      <c r="H24" s="173">
        <v>3.46</v>
      </c>
      <c r="I24" s="173">
        <v>3.39</v>
      </c>
      <c r="J24" s="173">
        <v>2.94</v>
      </c>
      <c r="K24" s="169"/>
      <c r="L24" s="169"/>
      <c r="M24" s="169"/>
      <c r="N24" s="169"/>
      <c r="O24" s="170">
        <f t="shared" si="0"/>
        <v>3.46</v>
      </c>
      <c r="P24" s="180" t="b">
        <f t="shared" si="1"/>
        <v>0</v>
      </c>
      <c r="Q24" s="172" t="s">
        <v>519</v>
      </c>
      <c r="R24" s="134"/>
    </row>
    <row r="25" spans="1:18" s="179" customFormat="1" ht="18" customHeight="1">
      <c r="A25" s="164">
        <v>18</v>
      </c>
      <c r="B25" s="165" t="s">
        <v>83</v>
      </c>
      <c r="C25" s="166" t="s">
        <v>177</v>
      </c>
      <c r="D25" s="167">
        <v>36731</v>
      </c>
      <c r="E25" s="168" t="s">
        <v>45</v>
      </c>
      <c r="F25" s="168" t="s">
        <v>48</v>
      </c>
      <c r="G25" s="168" t="s">
        <v>61</v>
      </c>
      <c r="H25" s="173">
        <v>3.41</v>
      </c>
      <c r="I25" s="173">
        <v>3.33</v>
      </c>
      <c r="J25" s="173">
        <v>3.35</v>
      </c>
      <c r="K25" s="173"/>
      <c r="L25" s="173"/>
      <c r="M25" s="173"/>
      <c r="N25" s="173"/>
      <c r="O25" s="170">
        <f t="shared" si="0"/>
        <v>3.41</v>
      </c>
      <c r="P25" s="180" t="b">
        <f t="shared" si="1"/>
        <v>0</v>
      </c>
      <c r="Q25" s="172" t="s">
        <v>173</v>
      </c>
      <c r="R25" s="134"/>
    </row>
    <row r="26" spans="1:18" s="179" customFormat="1" ht="18" customHeight="1">
      <c r="A26" s="164">
        <v>19</v>
      </c>
      <c r="B26" s="165" t="s">
        <v>190</v>
      </c>
      <c r="C26" s="166" t="s">
        <v>191</v>
      </c>
      <c r="D26" s="167">
        <v>37064</v>
      </c>
      <c r="E26" s="168" t="s">
        <v>53</v>
      </c>
      <c r="F26" s="168" t="s">
        <v>54</v>
      </c>
      <c r="G26" s="168" t="s">
        <v>116</v>
      </c>
      <c r="H26" s="173">
        <v>3.3</v>
      </c>
      <c r="I26" s="173">
        <v>3.38</v>
      </c>
      <c r="J26" s="173" t="s">
        <v>646</v>
      </c>
      <c r="K26" s="173"/>
      <c r="L26" s="173"/>
      <c r="M26" s="173"/>
      <c r="N26" s="173"/>
      <c r="O26" s="170">
        <f t="shared" si="0"/>
        <v>3.38</v>
      </c>
      <c r="P26" s="180" t="b">
        <f t="shared" si="1"/>
        <v>0</v>
      </c>
      <c r="Q26" s="172" t="s">
        <v>73</v>
      </c>
      <c r="R26" s="134"/>
    </row>
    <row r="27" spans="1:18" s="179" customFormat="1" ht="18" customHeight="1">
      <c r="A27" s="164">
        <v>20</v>
      </c>
      <c r="B27" s="165" t="s">
        <v>238</v>
      </c>
      <c r="C27" s="166" t="s">
        <v>239</v>
      </c>
      <c r="D27" s="167" t="s">
        <v>240</v>
      </c>
      <c r="E27" s="168" t="s">
        <v>241</v>
      </c>
      <c r="F27" s="168" t="s">
        <v>242</v>
      </c>
      <c r="G27" s="168"/>
      <c r="H27" s="173">
        <v>3.34</v>
      </c>
      <c r="I27" s="173">
        <v>3.08</v>
      </c>
      <c r="J27" s="173">
        <v>3.26</v>
      </c>
      <c r="K27" s="173"/>
      <c r="L27" s="173"/>
      <c r="M27" s="173"/>
      <c r="N27" s="173"/>
      <c r="O27" s="170">
        <f t="shared" si="0"/>
        <v>3.34</v>
      </c>
      <c r="P27" s="180" t="b">
        <f t="shared" si="1"/>
        <v>0</v>
      </c>
      <c r="Q27" s="172" t="s">
        <v>637</v>
      </c>
      <c r="R27" s="134"/>
    </row>
    <row r="28" spans="1:17" s="179" customFormat="1" ht="18" customHeight="1">
      <c r="A28" s="164">
        <v>21</v>
      </c>
      <c r="B28" s="165" t="s">
        <v>528</v>
      </c>
      <c r="C28" s="166" t="s">
        <v>529</v>
      </c>
      <c r="D28" s="167" t="s">
        <v>530</v>
      </c>
      <c r="E28" s="168" t="s">
        <v>499</v>
      </c>
      <c r="F28" s="168" t="s">
        <v>500</v>
      </c>
      <c r="G28" s="168"/>
      <c r="H28" s="173" t="s">
        <v>646</v>
      </c>
      <c r="I28" s="173">
        <v>3.26</v>
      </c>
      <c r="J28" s="173">
        <v>3.31</v>
      </c>
      <c r="K28" s="173"/>
      <c r="L28" s="173"/>
      <c r="M28" s="173"/>
      <c r="N28" s="173"/>
      <c r="O28" s="170">
        <f t="shared" si="0"/>
        <v>3.31</v>
      </c>
      <c r="P28" s="180" t="b">
        <f t="shared" si="1"/>
        <v>0</v>
      </c>
      <c r="Q28" s="172" t="s">
        <v>519</v>
      </c>
    </row>
    <row r="29" spans="1:18" s="179" customFormat="1" ht="18" customHeight="1">
      <c r="A29" s="164">
        <v>22</v>
      </c>
      <c r="B29" s="165" t="s">
        <v>331</v>
      </c>
      <c r="C29" s="166" t="s">
        <v>459</v>
      </c>
      <c r="D29" s="167">
        <v>37721</v>
      </c>
      <c r="E29" s="168" t="s">
        <v>53</v>
      </c>
      <c r="F29" s="168" t="s">
        <v>54</v>
      </c>
      <c r="G29" s="168" t="s">
        <v>467</v>
      </c>
      <c r="H29" s="173">
        <v>3.3</v>
      </c>
      <c r="I29" s="173" t="s">
        <v>646</v>
      </c>
      <c r="J29" s="173" t="s">
        <v>646</v>
      </c>
      <c r="K29" s="173"/>
      <c r="L29" s="173"/>
      <c r="M29" s="173"/>
      <c r="N29" s="173"/>
      <c r="O29" s="170">
        <f t="shared" si="0"/>
        <v>3.3</v>
      </c>
      <c r="P29" s="180" t="b">
        <f t="shared" si="1"/>
        <v>0</v>
      </c>
      <c r="Q29" s="172" t="s">
        <v>466</v>
      </c>
      <c r="R29" s="134"/>
    </row>
    <row r="30" spans="1:18" s="179" customFormat="1" ht="18" customHeight="1">
      <c r="A30" s="164">
        <v>23</v>
      </c>
      <c r="B30" s="165" t="s">
        <v>106</v>
      </c>
      <c r="C30" s="166" t="s">
        <v>585</v>
      </c>
      <c r="D30" s="167">
        <v>36828</v>
      </c>
      <c r="E30" s="168" t="s">
        <v>53</v>
      </c>
      <c r="F30" s="168" t="s">
        <v>54</v>
      </c>
      <c r="G30" s="168" t="s">
        <v>116</v>
      </c>
      <c r="H30" s="173">
        <v>3.21</v>
      </c>
      <c r="I30" s="173">
        <v>3.3</v>
      </c>
      <c r="J30" s="173" t="s">
        <v>646</v>
      </c>
      <c r="K30" s="173"/>
      <c r="L30" s="173"/>
      <c r="M30" s="173"/>
      <c r="N30" s="173"/>
      <c r="O30" s="170">
        <f t="shared" si="0"/>
        <v>3.3</v>
      </c>
      <c r="P30" s="180" t="b">
        <f t="shared" si="1"/>
        <v>0</v>
      </c>
      <c r="Q30" s="172" t="s">
        <v>73</v>
      </c>
      <c r="R30" s="134"/>
    </row>
    <row r="31" spans="1:18" ht="18" customHeight="1">
      <c r="A31" s="164">
        <v>24</v>
      </c>
      <c r="B31" s="165" t="s">
        <v>553</v>
      </c>
      <c r="C31" s="166" t="s">
        <v>554</v>
      </c>
      <c r="D31" s="167" t="s">
        <v>555</v>
      </c>
      <c r="E31" s="168" t="s">
        <v>42</v>
      </c>
      <c r="F31" s="168" t="s">
        <v>98</v>
      </c>
      <c r="G31" s="168"/>
      <c r="H31" s="173">
        <v>3.22</v>
      </c>
      <c r="I31" s="173">
        <v>3.22</v>
      </c>
      <c r="J31" s="173">
        <v>3.29</v>
      </c>
      <c r="K31" s="173"/>
      <c r="L31" s="173"/>
      <c r="M31" s="173"/>
      <c r="N31" s="173"/>
      <c r="O31" s="170">
        <f t="shared" si="0"/>
        <v>3.29</v>
      </c>
      <c r="P31" s="180" t="b">
        <f t="shared" si="1"/>
        <v>0</v>
      </c>
      <c r="Q31" s="172" t="s">
        <v>59</v>
      </c>
      <c r="R31" s="179"/>
    </row>
    <row r="32" spans="1:17" ht="18" customHeight="1">
      <c r="A32" s="164">
        <v>25</v>
      </c>
      <c r="B32" s="165" t="s">
        <v>545</v>
      </c>
      <c r="C32" s="166" t="s">
        <v>99</v>
      </c>
      <c r="D32" s="167" t="s">
        <v>546</v>
      </c>
      <c r="E32" s="168" t="s">
        <v>42</v>
      </c>
      <c r="F32" s="168" t="s">
        <v>98</v>
      </c>
      <c r="G32" s="168"/>
      <c r="H32" s="169">
        <v>3.19</v>
      </c>
      <c r="I32" s="169" t="s">
        <v>646</v>
      </c>
      <c r="J32" s="169">
        <v>3.26</v>
      </c>
      <c r="K32" s="169"/>
      <c r="L32" s="169"/>
      <c r="M32" s="169"/>
      <c r="N32" s="169"/>
      <c r="O32" s="170">
        <f t="shared" si="0"/>
        <v>3.26</v>
      </c>
      <c r="P32" s="180" t="b">
        <f t="shared" si="1"/>
        <v>0</v>
      </c>
      <c r="Q32" s="172" t="s">
        <v>59</v>
      </c>
    </row>
    <row r="33" spans="1:17" ht="18" customHeight="1">
      <c r="A33" s="164">
        <v>26</v>
      </c>
      <c r="B33" s="165" t="s">
        <v>128</v>
      </c>
      <c r="C33" s="166" t="s">
        <v>167</v>
      </c>
      <c r="D33" s="167" t="s">
        <v>168</v>
      </c>
      <c r="E33" s="168" t="s">
        <v>53</v>
      </c>
      <c r="F33" s="168" t="s">
        <v>54</v>
      </c>
      <c r="G33" s="168"/>
      <c r="H33" s="173">
        <v>2.41</v>
      </c>
      <c r="I33" s="173">
        <v>3.25</v>
      </c>
      <c r="J33" s="173">
        <v>3.06</v>
      </c>
      <c r="K33" s="173"/>
      <c r="L33" s="173"/>
      <c r="M33" s="173"/>
      <c r="N33" s="173"/>
      <c r="O33" s="170">
        <f t="shared" si="0"/>
        <v>3.25</v>
      </c>
      <c r="P33" s="180" t="b">
        <f t="shared" si="1"/>
        <v>0</v>
      </c>
      <c r="Q33" s="172" t="s">
        <v>108</v>
      </c>
    </row>
    <row r="34" spans="1:18" ht="18" customHeight="1">
      <c r="A34" s="164">
        <v>27</v>
      </c>
      <c r="B34" s="165" t="s">
        <v>307</v>
      </c>
      <c r="C34" s="166" t="s">
        <v>308</v>
      </c>
      <c r="D34" s="176">
        <v>36892</v>
      </c>
      <c r="E34" s="168" t="s">
        <v>53</v>
      </c>
      <c r="F34" s="168" t="s">
        <v>54</v>
      </c>
      <c r="G34" s="168" t="s">
        <v>282</v>
      </c>
      <c r="H34" s="169" t="s">
        <v>646</v>
      </c>
      <c r="I34" s="169">
        <v>2.91</v>
      </c>
      <c r="J34" s="169">
        <v>3.22</v>
      </c>
      <c r="K34" s="169"/>
      <c r="L34" s="169"/>
      <c r="M34" s="169"/>
      <c r="N34" s="169"/>
      <c r="O34" s="170">
        <f t="shared" si="0"/>
        <v>3.22</v>
      </c>
      <c r="P34" s="180" t="b">
        <f t="shared" si="1"/>
        <v>0</v>
      </c>
      <c r="Q34" s="172" t="s">
        <v>118</v>
      </c>
      <c r="R34" s="179"/>
    </row>
    <row r="35" spans="1:17" ht="18" customHeight="1">
      <c r="A35" s="164">
        <v>28</v>
      </c>
      <c r="B35" s="165" t="s">
        <v>150</v>
      </c>
      <c r="C35" s="166" t="s">
        <v>151</v>
      </c>
      <c r="D35" s="167" t="s">
        <v>152</v>
      </c>
      <c r="E35" s="168" t="s">
        <v>53</v>
      </c>
      <c r="F35" s="168" t="s">
        <v>54</v>
      </c>
      <c r="G35" s="168" t="s">
        <v>282</v>
      </c>
      <c r="H35" s="181" t="s">
        <v>646</v>
      </c>
      <c r="I35" s="181" t="s">
        <v>646</v>
      </c>
      <c r="J35" s="181">
        <v>3.21</v>
      </c>
      <c r="K35" s="181"/>
      <c r="L35" s="181"/>
      <c r="M35" s="181"/>
      <c r="N35" s="181"/>
      <c r="O35" s="170">
        <f t="shared" si="0"/>
        <v>3.21</v>
      </c>
      <c r="P35" s="180" t="b">
        <f t="shared" si="1"/>
        <v>0</v>
      </c>
      <c r="Q35" s="172" t="s">
        <v>118</v>
      </c>
    </row>
    <row r="36" spans="1:17" ht="18" customHeight="1">
      <c r="A36" s="164">
        <v>29</v>
      </c>
      <c r="B36" s="165" t="s">
        <v>150</v>
      </c>
      <c r="C36" s="166" t="s">
        <v>457</v>
      </c>
      <c r="D36" s="167">
        <v>36808</v>
      </c>
      <c r="E36" s="168" t="s">
        <v>53</v>
      </c>
      <c r="F36" s="168" t="s">
        <v>54</v>
      </c>
      <c r="G36" s="168" t="s">
        <v>467</v>
      </c>
      <c r="H36" s="173">
        <v>2.98</v>
      </c>
      <c r="I36" s="173">
        <v>3.17</v>
      </c>
      <c r="J36" s="173">
        <v>3.15</v>
      </c>
      <c r="K36" s="173"/>
      <c r="L36" s="173"/>
      <c r="M36" s="173"/>
      <c r="N36" s="173"/>
      <c r="O36" s="170">
        <f t="shared" si="0"/>
        <v>3.17</v>
      </c>
      <c r="P36" s="180" t="b">
        <f t="shared" si="1"/>
        <v>0</v>
      </c>
      <c r="Q36" s="172" t="s">
        <v>465</v>
      </c>
    </row>
    <row r="37" spans="1:17" ht="18" customHeight="1">
      <c r="A37" s="164">
        <v>30</v>
      </c>
      <c r="B37" s="165" t="s">
        <v>77</v>
      </c>
      <c r="C37" s="166" t="s">
        <v>210</v>
      </c>
      <c r="D37" s="167" t="s">
        <v>211</v>
      </c>
      <c r="E37" s="168" t="s">
        <v>42</v>
      </c>
      <c r="F37" s="168" t="s">
        <v>98</v>
      </c>
      <c r="G37" s="168" t="s">
        <v>203</v>
      </c>
      <c r="H37" s="173" t="s">
        <v>646</v>
      </c>
      <c r="I37" s="173">
        <v>2.72</v>
      </c>
      <c r="J37" s="173">
        <v>3.15</v>
      </c>
      <c r="K37" s="173"/>
      <c r="L37" s="173"/>
      <c r="M37" s="173"/>
      <c r="N37" s="173"/>
      <c r="O37" s="170">
        <f t="shared" si="0"/>
        <v>3.15</v>
      </c>
      <c r="P37" s="180" t="b">
        <f t="shared" si="1"/>
        <v>0</v>
      </c>
      <c r="Q37" s="172" t="s">
        <v>219</v>
      </c>
    </row>
    <row r="38" spans="1:17" ht="18" customHeight="1">
      <c r="A38" s="164">
        <v>31</v>
      </c>
      <c r="B38" s="165" t="s">
        <v>105</v>
      </c>
      <c r="C38" s="166" t="s">
        <v>279</v>
      </c>
      <c r="D38" s="167">
        <v>37505</v>
      </c>
      <c r="E38" s="168" t="s">
        <v>53</v>
      </c>
      <c r="F38" s="168" t="s">
        <v>54</v>
      </c>
      <c r="G38" s="168"/>
      <c r="H38" s="169">
        <v>2.64</v>
      </c>
      <c r="I38" s="169" t="s">
        <v>646</v>
      </c>
      <c r="J38" s="169">
        <v>3.09</v>
      </c>
      <c r="K38" s="169"/>
      <c r="L38" s="169"/>
      <c r="M38" s="169"/>
      <c r="N38" s="169"/>
      <c r="O38" s="170">
        <f t="shared" si="0"/>
        <v>3.09</v>
      </c>
      <c r="P38" s="180" t="b">
        <f t="shared" si="1"/>
        <v>0</v>
      </c>
      <c r="Q38" s="172" t="s">
        <v>271</v>
      </c>
    </row>
    <row r="39" spans="1:17" ht="18" customHeight="1">
      <c r="A39" s="164">
        <v>32</v>
      </c>
      <c r="B39" s="165" t="s">
        <v>613</v>
      </c>
      <c r="C39" s="166" t="s">
        <v>614</v>
      </c>
      <c r="D39" s="167">
        <v>37132</v>
      </c>
      <c r="E39" s="168" t="s">
        <v>53</v>
      </c>
      <c r="F39" s="168" t="s">
        <v>54</v>
      </c>
      <c r="G39" s="168"/>
      <c r="H39" s="173">
        <v>3.03</v>
      </c>
      <c r="I39" s="173">
        <v>2.78</v>
      </c>
      <c r="J39" s="173">
        <v>2.75</v>
      </c>
      <c r="K39" s="173"/>
      <c r="L39" s="173"/>
      <c r="M39" s="173"/>
      <c r="N39" s="173"/>
      <c r="O39" s="170">
        <f t="shared" si="0"/>
        <v>3.03</v>
      </c>
      <c r="P39" s="180" t="b">
        <f t="shared" si="1"/>
        <v>0</v>
      </c>
      <c r="Q39" s="172" t="s">
        <v>108</v>
      </c>
    </row>
    <row r="40" spans="1:17" ht="18" customHeight="1">
      <c r="A40" s="164">
        <v>33</v>
      </c>
      <c r="B40" s="165" t="s">
        <v>64</v>
      </c>
      <c r="C40" s="166" t="s">
        <v>297</v>
      </c>
      <c r="D40" s="176">
        <v>36655</v>
      </c>
      <c r="E40" s="168" t="s">
        <v>53</v>
      </c>
      <c r="F40" s="168" t="s">
        <v>54</v>
      </c>
      <c r="G40" s="168" t="s">
        <v>282</v>
      </c>
      <c r="H40" s="173">
        <v>2.96</v>
      </c>
      <c r="I40" s="173">
        <v>2.97</v>
      </c>
      <c r="J40" s="173" t="s">
        <v>646</v>
      </c>
      <c r="K40" s="173"/>
      <c r="L40" s="173"/>
      <c r="M40" s="173"/>
      <c r="N40" s="173"/>
      <c r="O40" s="170">
        <f t="shared" si="0"/>
        <v>2.97</v>
      </c>
      <c r="P40" s="180" t="b">
        <f t="shared" si="1"/>
        <v>0</v>
      </c>
      <c r="Q40" s="172" t="s">
        <v>283</v>
      </c>
    </row>
    <row r="41" spans="1:17" ht="18" customHeight="1">
      <c r="A41" s="164">
        <v>34</v>
      </c>
      <c r="B41" s="165" t="s">
        <v>104</v>
      </c>
      <c r="C41" s="166" t="s">
        <v>605</v>
      </c>
      <c r="D41" s="167">
        <v>37292</v>
      </c>
      <c r="E41" s="168" t="s">
        <v>53</v>
      </c>
      <c r="F41" s="168" t="s">
        <v>54</v>
      </c>
      <c r="G41" s="168"/>
      <c r="H41" s="173">
        <v>2.92</v>
      </c>
      <c r="I41" s="173">
        <v>2.73</v>
      </c>
      <c r="J41" s="173">
        <v>2.96</v>
      </c>
      <c r="K41" s="173"/>
      <c r="L41" s="173"/>
      <c r="M41" s="173"/>
      <c r="N41" s="173"/>
      <c r="O41" s="170">
        <f t="shared" si="0"/>
        <v>2.96</v>
      </c>
      <c r="P41" s="180" t="b">
        <f t="shared" si="1"/>
        <v>0</v>
      </c>
      <c r="Q41" s="172" t="s">
        <v>591</v>
      </c>
    </row>
    <row r="42" spans="1:17" ht="18" customHeight="1">
      <c r="A42" s="164">
        <v>35</v>
      </c>
      <c r="B42" s="165" t="s">
        <v>565</v>
      </c>
      <c r="C42" s="166" t="s">
        <v>566</v>
      </c>
      <c r="D42" s="167">
        <v>36648</v>
      </c>
      <c r="E42" s="168" t="s">
        <v>45</v>
      </c>
      <c r="F42" s="168" t="s">
        <v>48</v>
      </c>
      <c r="G42" s="168" t="s">
        <v>61</v>
      </c>
      <c r="H42" s="173">
        <v>2.96</v>
      </c>
      <c r="I42" s="173">
        <v>2.91</v>
      </c>
      <c r="J42" s="173">
        <v>2.9</v>
      </c>
      <c r="K42" s="173"/>
      <c r="L42" s="173"/>
      <c r="M42" s="173"/>
      <c r="N42" s="173"/>
      <c r="O42" s="170">
        <f t="shared" si="0"/>
        <v>2.96</v>
      </c>
      <c r="P42" s="180" t="b">
        <f t="shared" si="1"/>
        <v>0</v>
      </c>
      <c r="Q42" s="172" t="s">
        <v>173</v>
      </c>
    </row>
    <row r="43" spans="1:18" ht="18" customHeight="1">
      <c r="A43" s="164">
        <v>36</v>
      </c>
      <c r="B43" s="165" t="s">
        <v>77</v>
      </c>
      <c r="C43" s="166" t="s">
        <v>117</v>
      </c>
      <c r="D43" s="167">
        <v>37293</v>
      </c>
      <c r="E43" s="168" t="s">
        <v>53</v>
      </c>
      <c r="F43" s="168" t="s">
        <v>54</v>
      </c>
      <c r="G43" s="168"/>
      <c r="H43" s="173">
        <v>2.94</v>
      </c>
      <c r="I43" s="173">
        <v>2.57</v>
      </c>
      <c r="J43" s="173">
        <v>2.82</v>
      </c>
      <c r="K43" s="173"/>
      <c r="L43" s="173"/>
      <c r="M43" s="173"/>
      <c r="N43" s="173"/>
      <c r="O43" s="170">
        <f t="shared" si="0"/>
        <v>2.94</v>
      </c>
      <c r="P43" s="180" t="b">
        <f t="shared" si="1"/>
        <v>0</v>
      </c>
      <c r="Q43" s="172" t="s">
        <v>591</v>
      </c>
      <c r="R43" s="179"/>
    </row>
    <row r="44" spans="1:17" ht="18" customHeight="1">
      <c r="A44" s="164">
        <v>37</v>
      </c>
      <c r="B44" s="165" t="s">
        <v>606</v>
      </c>
      <c r="C44" s="166" t="s">
        <v>619</v>
      </c>
      <c r="D44" s="167">
        <v>36930</v>
      </c>
      <c r="E44" s="168" t="s">
        <v>53</v>
      </c>
      <c r="F44" s="168" t="s">
        <v>54</v>
      </c>
      <c r="G44" s="168"/>
      <c r="H44" s="173">
        <v>2.68</v>
      </c>
      <c r="I44" s="173">
        <v>2.58</v>
      </c>
      <c r="J44" s="173">
        <v>2.94</v>
      </c>
      <c r="K44" s="173"/>
      <c r="L44" s="173"/>
      <c r="M44" s="173"/>
      <c r="N44" s="173"/>
      <c r="O44" s="170">
        <f t="shared" si="0"/>
        <v>2.94</v>
      </c>
      <c r="P44" s="180" t="b">
        <f t="shared" si="1"/>
        <v>0</v>
      </c>
      <c r="Q44" s="172" t="s">
        <v>591</v>
      </c>
    </row>
    <row r="45" spans="1:17" ht="18" customHeight="1">
      <c r="A45" s="164">
        <v>38</v>
      </c>
      <c r="B45" s="165" t="s">
        <v>120</v>
      </c>
      <c r="C45" s="166" t="s">
        <v>148</v>
      </c>
      <c r="D45" s="167" t="s">
        <v>149</v>
      </c>
      <c r="E45" s="168" t="s">
        <v>53</v>
      </c>
      <c r="F45" s="168" t="s">
        <v>54</v>
      </c>
      <c r="G45" s="168" t="s">
        <v>282</v>
      </c>
      <c r="H45" s="173" t="s">
        <v>646</v>
      </c>
      <c r="I45" s="173" t="s">
        <v>646</v>
      </c>
      <c r="J45" s="173">
        <v>2.92</v>
      </c>
      <c r="K45" s="173"/>
      <c r="L45" s="173"/>
      <c r="M45" s="173"/>
      <c r="N45" s="173"/>
      <c r="O45" s="170">
        <f t="shared" si="0"/>
        <v>2.92</v>
      </c>
      <c r="P45" s="180" t="b">
        <f t="shared" si="1"/>
        <v>0</v>
      </c>
      <c r="Q45" s="172" t="s">
        <v>118</v>
      </c>
    </row>
    <row r="46" spans="1:17" ht="18" customHeight="1">
      <c r="A46" s="164">
        <v>39</v>
      </c>
      <c r="B46" s="165" t="s">
        <v>620</v>
      </c>
      <c r="C46" s="166" t="s">
        <v>137</v>
      </c>
      <c r="D46" s="167">
        <v>37210</v>
      </c>
      <c r="E46" s="168" t="s">
        <v>53</v>
      </c>
      <c r="F46" s="168" t="s">
        <v>54</v>
      </c>
      <c r="G46" s="168"/>
      <c r="H46" s="173">
        <v>2.9</v>
      </c>
      <c r="I46" s="173">
        <v>2.63</v>
      </c>
      <c r="J46" s="173" t="s">
        <v>646</v>
      </c>
      <c r="K46" s="173"/>
      <c r="L46" s="173"/>
      <c r="M46" s="173"/>
      <c r="N46" s="173"/>
      <c r="O46" s="170">
        <f t="shared" si="0"/>
        <v>2.9</v>
      </c>
      <c r="P46" s="180" t="b">
        <f t="shared" si="1"/>
        <v>0</v>
      </c>
      <c r="Q46" s="172" t="s">
        <v>74</v>
      </c>
    </row>
    <row r="47" spans="1:17" ht="18" customHeight="1">
      <c r="A47" s="164">
        <v>40</v>
      </c>
      <c r="B47" s="165" t="s">
        <v>106</v>
      </c>
      <c r="C47" s="166" t="s">
        <v>636</v>
      </c>
      <c r="D47" s="167">
        <v>36958</v>
      </c>
      <c r="E47" s="168" t="s">
        <v>53</v>
      </c>
      <c r="F47" s="168" t="s">
        <v>54</v>
      </c>
      <c r="G47" s="168"/>
      <c r="H47" s="173">
        <v>2.83</v>
      </c>
      <c r="I47" s="173">
        <v>2.79</v>
      </c>
      <c r="J47" s="173">
        <v>2.61</v>
      </c>
      <c r="K47" s="173"/>
      <c r="L47" s="173"/>
      <c r="M47" s="173"/>
      <c r="N47" s="173"/>
      <c r="O47" s="170">
        <f t="shared" si="0"/>
        <v>2.83</v>
      </c>
      <c r="P47" s="180" t="b">
        <f t="shared" si="1"/>
        <v>0</v>
      </c>
      <c r="Q47" s="172" t="s">
        <v>74</v>
      </c>
    </row>
    <row r="48" spans="1:17" ht="18" customHeight="1">
      <c r="A48" s="164">
        <v>41</v>
      </c>
      <c r="B48" s="165" t="s">
        <v>106</v>
      </c>
      <c r="C48" s="166" t="s">
        <v>618</v>
      </c>
      <c r="D48" s="167">
        <v>37174</v>
      </c>
      <c r="E48" s="168" t="s">
        <v>53</v>
      </c>
      <c r="F48" s="168" t="s">
        <v>54</v>
      </c>
      <c r="G48" s="168"/>
      <c r="H48" s="173">
        <v>2.39</v>
      </c>
      <c r="I48" s="173">
        <v>2.29</v>
      </c>
      <c r="J48" s="173">
        <v>2.61</v>
      </c>
      <c r="K48" s="173"/>
      <c r="L48" s="173"/>
      <c r="M48" s="173"/>
      <c r="N48" s="173"/>
      <c r="O48" s="170">
        <f t="shared" si="0"/>
        <v>2.61</v>
      </c>
      <c r="P48" s="180" t="b">
        <f t="shared" si="1"/>
        <v>0</v>
      </c>
      <c r="Q48" s="172" t="s">
        <v>74</v>
      </c>
    </row>
    <row r="49" spans="1:18" ht="18" customHeight="1">
      <c r="A49" s="164">
        <v>42</v>
      </c>
      <c r="B49" s="165" t="s">
        <v>153</v>
      </c>
      <c r="C49" s="166" t="s">
        <v>311</v>
      </c>
      <c r="D49" s="167" t="s">
        <v>154</v>
      </c>
      <c r="E49" s="168" t="s">
        <v>53</v>
      </c>
      <c r="F49" s="168" t="s">
        <v>54</v>
      </c>
      <c r="G49" s="168" t="s">
        <v>282</v>
      </c>
      <c r="H49" s="169">
        <v>2.49</v>
      </c>
      <c r="I49" s="169" t="s">
        <v>646</v>
      </c>
      <c r="J49" s="169">
        <v>2.53</v>
      </c>
      <c r="K49" s="173"/>
      <c r="L49" s="173"/>
      <c r="M49" s="173"/>
      <c r="N49" s="173"/>
      <c r="O49" s="170">
        <f t="shared" si="0"/>
        <v>2.53</v>
      </c>
      <c r="P49" s="180" t="b">
        <f t="shared" si="1"/>
        <v>0</v>
      </c>
      <c r="Q49" s="172" t="s">
        <v>118</v>
      </c>
      <c r="R49" s="179"/>
    </row>
    <row r="50" spans="1:17" ht="18" customHeight="1">
      <c r="A50" s="164">
        <v>43</v>
      </c>
      <c r="B50" s="165" t="s">
        <v>60</v>
      </c>
      <c r="C50" s="166" t="s">
        <v>576</v>
      </c>
      <c r="D50" s="167">
        <v>37657</v>
      </c>
      <c r="E50" s="168" t="s">
        <v>45</v>
      </c>
      <c r="F50" s="168" t="s">
        <v>48</v>
      </c>
      <c r="G50" s="168"/>
      <c r="H50" s="173" t="s">
        <v>646</v>
      </c>
      <c r="I50" s="173" t="s">
        <v>646</v>
      </c>
      <c r="J50" s="173">
        <v>2.22</v>
      </c>
      <c r="K50" s="173"/>
      <c r="L50" s="173"/>
      <c r="M50" s="173"/>
      <c r="N50" s="173"/>
      <c r="O50" s="170">
        <f t="shared" si="0"/>
        <v>2.22</v>
      </c>
      <c r="P50" s="180" t="b">
        <f t="shared" si="1"/>
        <v>0</v>
      </c>
      <c r="Q50" s="172" t="s">
        <v>62</v>
      </c>
    </row>
    <row r="51" spans="1:17" ht="18" customHeight="1">
      <c r="A51" s="164"/>
      <c r="B51" s="165" t="s">
        <v>179</v>
      </c>
      <c r="C51" s="166" t="s">
        <v>564</v>
      </c>
      <c r="D51" s="167">
        <v>37103</v>
      </c>
      <c r="E51" s="168" t="s">
        <v>53</v>
      </c>
      <c r="F51" s="168" t="s">
        <v>54</v>
      </c>
      <c r="G51" s="168" t="s">
        <v>282</v>
      </c>
      <c r="H51" s="173" t="s">
        <v>646</v>
      </c>
      <c r="I51" s="173" t="s">
        <v>646</v>
      </c>
      <c r="J51" s="173" t="s">
        <v>646</v>
      </c>
      <c r="K51" s="173"/>
      <c r="L51" s="173"/>
      <c r="M51" s="173"/>
      <c r="N51" s="173"/>
      <c r="O51" s="170" t="s">
        <v>650</v>
      </c>
      <c r="P51" s="180" t="str">
        <f t="shared" si="1"/>
        <v>KSM</v>
      </c>
      <c r="Q51" s="172" t="s">
        <v>73</v>
      </c>
    </row>
    <row r="53" ht="15.75">
      <c r="B53" s="37" t="s">
        <v>670</v>
      </c>
    </row>
  </sheetData>
  <sheetProtection/>
  <mergeCells count="1">
    <mergeCell ref="H6:N6"/>
  </mergeCells>
  <printOptions horizontalCentered="1"/>
  <pageMargins left="0.15748031496062992" right="0.15748031496062992" top="0.2362204724409449" bottom="0.15748031496062992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134" customWidth="1"/>
    <col min="2" max="2" width="10.421875" style="134" customWidth="1"/>
    <col min="3" max="3" width="12.7109375" style="134" bestFit="1" customWidth="1"/>
    <col min="4" max="4" width="10.7109375" style="141" customWidth="1"/>
    <col min="5" max="5" width="13.57421875" style="142" bestFit="1" customWidth="1"/>
    <col min="6" max="6" width="15.140625" style="142" bestFit="1" customWidth="1"/>
    <col min="7" max="7" width="13.421875" style="182" bestFit="1" customWidth="1"/>
    <col min="8" max="10" width="4.7109375" style="143" customWidth="1"/>
    <col min="11" max="11" width="4.7109375" style="143" hidden="1" customWidth="1"/>
    <col min="12" max="14" width="4.7109375" style="143" customWidth="1"/>
    <col min="15" max="15" width="8.140625" style="138" customWidth="1"/>
    <col min="16" max="16" width="5.7109375" style="138" customWidth="1"/>
    <col min="17" max="17" width="13.57421875" style="140" bestFit="1" customWidth="1"/>
    <col min="18" max="18" width="4.57421875" style="134" bestFit="1" customWidth="1"/>
    <col min="19" max="16384" width="9.140625" style="134" customWidth="1"/>
  </cols>
  <sheetData>
    <row r="1" spans="1:11" s="126" customFormat="1" ht="15.75">
      <c r="A1" s="125" t="s">
        <v>198</v>
      </c>
      <c r="C1" s="127"/>
      <c r="D1" s="128"/>
      <c r="E1" s="129"/>
      <c r="F1" s="129"/>
      <c r="G1" s="130"/>
      <c r="H1" s="131"/>
      <c r="I1" s="131"/>
      <c r="J1" s="132"/>
      <c r="K1" s="132"/>
    </row>
    <row r="2" spans="1:14" s="126" customFormat="1" ht="15.75">
      <c r="A2" s="126" t="s">
        <v>199</v>
      </c>
      <c r="C2" s="127"/>
      <c r="D2" s="128"/>
      <c r="E2" s="129"/>
      <c r="F2" s="130"/>
      <c r="G2" s="130"/>
      <c r="H2" s="131"/>
      <c r="I2" s="131"/>
      <c r="J2" s="132"/>
      <c r="K2" s="132"/>
      <c r="L2" s="132"/>
      <c r="M2" s="132"/>
      <c r="N2" s="133"/>
    </row>
    <row r="3" spans="1:16" s="140" customFormat="1" ht="12" customHeight="1">
      <c r="A3" s="134"/>
      <c r="B3" s="134"/>
      <c r="C3" s="135"/>
      <c r="D3" s="136"/>
      <c r="E3" s="137"/>
      <c r="F3" s="137"/>
      <c r="G3" s="137"/>
      <c r="H3" s="138"/>
      <c r="I3" s="139"/>
      <c r="J3" s="139"/>
      <c r="K3" s="139"/>
      <c r="L3" s="139"/>
      <c r="M3" s="139"/>
      <c r="N3" s="139"/>
      <c r="O3" s="139"/>
      <c r="P3" s="139"/>
    </row>
    <row r="4" spans="2:17" ht="12.75">
      <c r="B4" s="135"/>
      <c r="G4" s="142"/>
      <c r="I4" s="139"/>
      <c r="O4" s="143"/>
      <c r="P4" s="143"/>
      <c r="Q4" s="134"/>
    </row>
    <row r="5" spans="2:16" s="144" customFormat="1" ht="16.5" thickBot="1">
      <c r="B5" s="126" t="s">
        <v>27</v>
      </c>
      <c r="D5" s="145"/>
      <c r="E5" s="145" t="s">
        <v>673</v>
      </c>
      <c r="F5" s="146"/>
      <c r="G5" s="147"/>
      <c r="H5" s="148"/>
      <c r="I5" s="148"/>
      <c r="J5" s="148"/>
      <c r="K5" s="148"/>
      <c r="L5" s="148"/>
      <c r="M5" s="148"/>
      <c r="N5" s="148"/>
      <c r="O5" s="132"/>
      <c r="P5" s="132"/>
    </row>
    <row r="6" spans="4:16" s="140" customFormat="1" ht="12" thickBot="1">
      <c r="D6" s="141"/>
      <c r="H6" s="213" t="s">
        <v>8</v>
      </c>
      <c r="I6" s="214"/>
      <c r="J6" s="214"/>
      <c r="K6" s="214"/>
      <c r="L6" s="214"/>
      <c r="M6" s="214"/>
      <c r="N6" s="215"/>
      <c r="O6" s="149"/>
      <c r="P6" s="149"/>
    </row>
    <row r="7" spans="1:17" s="163" customFormat="1" ht="11.25" thickBot="1">
      <c r="A7" s="183" t="s">
        <v>189</v>
      </c>
      <c r="B7" s="151" t="s">
        <v>0</v>
      </c>
      <c r="C7" s="152" t="s">
        <v>1</v>
      </c>
      <c r="D7" s="153" t="s">
        <v>9</v>
      </c>
      <c r="E7" s="154" t="s">
        <v>2</v>
      </c>
      <c r="F7" s="155" t="s">
        <v>3</v>
      </c>
      <c r="G7" s="156" t="s">
        <v>37</v>
      </c>
      <c r="H7" s="183" t="s">
        <v>651</v>
      </c>
      <c r="I7" s="184">
        <v>2</v>
      </c>
      <c r="J7" s="184">
        <v>3</v>
      </c>
      <c r="K7" s="184" t="s">
        <v>125</v>
      </c>
      <c r="L7" s="160">
        <v>4</v>
      </c>
      <c r="M7" s="184">
        <v>5</v>
      </c>
      <c r="N7" s="185">
        <v>6</v>
      </c>
      <c r="O7" s="160" t="s">
        <v>4</v>
      </c>
      <c r="P7" s="161" t="s">
        <v>30</v>
      </c>
      <c r="Q7" s="162" t="s">
        <v>5</v>
      </c>
    </row>
    <row r="8" spans="1:18" ht="18" customHeight="1">
      <c r="A8" s="164">
        <v>1</v>
      </c>
      <c r="B8" s="165" t="s">
        <v>220</v>
      </c>
      <c r="C8" s="166" t="s">
        <v>221</v>
      </c>
      <c r="D8" s="167" t="s">
        <v>224</v>
      </c>
      <c r="E8" s="168" t="s">
        <v>346</v>
      </c>
      <c r="F8" s="168" t="s">
        <v>347</v>
      </c>
      <c r="G8" s="168" t="s">
        <v>222</v>
      </c>
      <c r="H8" s="181">
        <v>4.54</v>
      </c>
      <c r="I8" s="181">
        <v>3.74</v>
      </c>
      <c r="J8" s="181">
        <v>4.66</v>
      </c>
      <c r="K8" s="181"/>
      <c r="L8" s="181">
        <v>4.68</v>
      </c>
      <c r="M8" s="181">
        <v>4.75</v>
      </c>
      <c r="N8" s="181">
        <v>5.07</v>
      </c>
      <c r="O8" s="186">
        <f aca="true" t="shared" si="0" ref="O8:O41">MAX(H8:N8)</f>
        <v>5.07</v>
      </c>
      <c r="P8" s="164" t="str">
        <f aca="true" t="shared" si="1" ref="P8:P46">IF(ISBLANK(O8),"",IF(O8&gt;=7.2,"KSM",IF(O8&gt;=6.7,"I A",IF(O8&gt;=6.2,"II A",IF(O8&gt;=5.6,"III A",IF(O8&gt;=5,"I JA",IF(O8&gt;=4.45,"II JA",IF(O8&gt;=4,"III JA"))))))))</f>
        <v>I JA</v>
      </c>
      <c r="Q8" s="172" t="s">
        <v>223</v>
      </c>
      <c r="R8" s="79" t="s">
        <v>669</v>
      </c>
    </row>
    <row r="9" spans="1:17" ht="18" customHeight="1">
      <c r="A9" s="164">
        <v>2</v>
      </c>
      <c r="B9" s="165" t="s">
        <v>245</v>
      </c>
      <c r="C9" s="166" t="s">
        <v>246</v>
      </c>
      <c r="D9" s="167" t="s">
        <v>247</v>
      </c>
      <c r="E9" s="168" t="s">
        <v>241</v>
      </c>
      <c r="F9" s="168" t="s">
        <v>242</v>
      </c>
      <c r="G9" s="168"/>
      <c r="H9" s="181">
        <v>4.11</v>
      </c>
      <c r="I9" s="181">
        <v>4.25</v>
      </c>
      <c r="J9" s="181">
        <v>4.4</v>
      </c>
      <c r="K9" s="181"/>
      <c r="L9" s="181">
        <v>4.17</v>
      </c>
      <c r="M9" s="181">
        <v>4.21</v>
      </c>
      <c r="N9" s="181">
        <v>4.4</v>
      </c>
      <c r="O9" s="186">
        <f t="shared" si="0"/>
        <v>4.4</v>
      </c>
      <c r="P9" s="164" t="str">
        <f t="shared" si="1"/>
        <v>III JA</v>
      </c>
      <c r="Q9" s="172" t="s">
        <v>637</v>
      </c>
    </row>
    <row r="10" spans="1:17" ht="18" customHeight="1">
      <c r="A10" s="164">
        <v>3</v>
      </c>
      <c r="B10" s="174" t="s">
        <v>370</v>
      </c>
      <c r="C10" s="175" t="s">
        <v>371</v>
      </c>
      <c r="D10" s="176">
        <v>36619</v>
      </c>
      <c r="E10" s="177" t="s">
        <v>400</v>
      </c>
      <c r="F10" s="177" t="s">
        <v>401</v>
      </c>
      <c r="G10" s="177"/>
      <c r="H10" s="181">
        <v>3.92</v>
      </c>
      <c r="I10" s="181" t="s">
        <v>646</v>
      </c>
      <c r="J10" s="181">
        <v>4.08</v>
      </c>
      <c r="K10" s="181"/>
      <c r="L10" s="181">
        <v>4.26</v>
      </c>
      <c r="M10" s="181">
        <v>4.23</v>
      </c>
      <c r="N10" s="181">
        <v>4.12</v>
      </c>
      <c r="O10" s="186">
        <f t="shared" si="0"/>
        <v>4.26</v>
      </c>
      <c r="P10" s="164" t="str">
        <f t="shared" si="1"/>
        <v>III JA</v>
      </c>
      <c r="Q10" s="178" t="s">
        <v>369</v>
      </c>
    </row>
    <row r="11" spans="1:17" ht="18" customHeight="1">
      <c r="A11" s="164">
        <v>4</v>
      </c>
      <c r="B11" s="165" t="s">
        <v>531</v>
      </c>
      <c r="C11" s="166" t="s">
        <v>532</v>
      </c>
      <c r="D11" s="167" t="s">
        <v>534</v>
      </c>
      <c r="E11" s="168" t="s">
        <v>499</v>
      </c>
      <c r="F11" s="168" t="s">
        <v>500</v>
      </c>
      <c r="G11" s="168"/>
      <c r="H11" s="181">
        <v>4.05</v>
      </c>
      <c r="I11" s="181">
        <v>3.56</v>
      </c>
      <c r="J11" s="181" t="s">
        <v>646</v>
      </c>
      <c r="K11" s="181"/>
      <c r="L11" s="181">
        <v>3.94</v>
      </c>
      <c r="M11" s="181">
        <v>4.22</v>
      </c>
      <c r="N11" s="181">
        <v>4.17</v>
      </c>
      <c r="O11" s="186">
        <f t="shared" si="0"/>
        <v>4.22</v>
      </c>
      <c r="P11" s="164" t="str">
        <f t="shared" si="1"/>
        <v>III JA</v>
      </c>
      <c r="Q11" s="172" t="s">
        <v>502</v>
      </c>
    </row>
    <row r="12" spans="1:17" ht="18" customHeight="1">
      <c r="A12" s="164">
        <v>5</v>
      </c>
      <c r="B12" s="165" t="s">
        <v>121</v>
      </c>
      <c r="C12" s="166" t="s">
        <v>122</v>
      </c>
      <c r="D12" s="167">
        <v>36811</v>
      </c>
      <c r="E12" s="168" t="s">
        <v>53</v>
      </c>
      <c r="F12" s="168" t="s">
        <v>54</v>
      </c>
      <c r="G12" s="168" t="s">
        <v>467</v>
      </c>
      <c r="H12" s="181">
        <v>4.16</v>
      </c>
      <c r="I12" s="181" t="s">
        <v>646</v>
      </c>
      <c r="J12" s="181">
        <v>4.18</v>
      </c>
      <c r="K12" s="181"/>
      <c r="L12" s="181">
        <v>4.14</v>
      </c>
      <c r="M12" s="181">
        <v>4.22</v>
      </c>
      <c r="N12" s="181">
        <v>4.04</v>
      </c>
      <c r="O12" s="186">
        <f t="shared" si="0"/>
        <v>4.22</v>
      </c>
      <c r="P12" s="164" t="str">
        <f t="shared" si="1"/>
        <v>III JA</v>
      </c>
      <c r="Q12" s="172" t="s">
        <v>465</v>
      </c>
    </row>
    <row r="13" spans="1:17" ht="18" customHeight="1">
      <c r="A13" s="164">
        <v>6</v>
      </c>
      <c r="B13" s="174" t="s">
        <v>373</v>
      </c>
      <c r="C13" s="175" t="s">
        <v>372</v>
      </c>
      <c r="D13" s="176">
        <v>36896</v>
      </c>
      <c r="E13" s="177" t="s">
        <v>400</v>
      </c>
      <c r="F13" s="177" t="s">
        <v>401</v>
      </c>
      <c r="G13" s="177"/>
      <c r="H13" s="181" t="s">
        <v>646</v>
      </c>
      <c r="I13" s="181">
        <v>3.82</v>
      </c>
      <c r="J13" s="181">
        <v>3.82</v>
      </c>
      <c r="K13" s="181"/>
      <c r="L13" s="181">
        <v>4.05</v>
      </c>
      <c r="M13" s="181">
        <v>4.05</v>
      </c>
      <c r="N13" s="181" t="s">
        <v>646</v>
      </c>
      <c r="O13" s="186">
        <f t="shared" si="0"/>
        <v>4.05</v>
      </c>
      <c r="P13" s="164" t="str">
        <f t="shared" si="1"/>
        <v>III JA</v>
      </c>
      <c r="Q13" s="178" t="s">
        <v>369</v>
      </c>
    </row>
    <row r="14" spans="1:17" ht="18" customHeight="1">
      <c r="A14" s="164">
        <v>7</v>
      </c>
      <c r="B14" s="165" t="s">
        <v>123</v>
      </c>
      <c r="C14" s="166" t="s">
        <v>454</v>
      </c>
      <c r="D14" s="167">
        <v>36658</v>
      </c>
      <c r="E14" s="168" t="s">
        <v>53</v>
      </c>
      <c r="F14" s="168" t="s">
        <v>54</v>
      </c>
      <c r="G14" s="168" t="s">
        <v>467</v>
      </c>
      <c r="H14" s="181" t="s">
        <v>646</v>
      </c>
      <c r="I14" s="181">
        <v>3.88</v>
      </c>
      <c r="J14" s="181">
        <v>3.79</v>
      </c>
      <c r="K14" s="181"/>
      <c r="L14" s="181">
        <v>3.9</v>
      </c>
      <c r="M14" s="181">
        <v>3.86</v>
      </c>
      <c r="N14" s="181">
        <v>3.72</v>
      </c>
      <c r="O14" s="186">
        <f t="shared" si="0"/>
        <v>3.9</v>
      </c>
      <c r="P14" s="164"/>
      <c r="Q14" s="172" t="s">
        <v>55</v>
      </c>
    </row>
    <row r="15" spans="1:17" ht="18" customHeight="1">
      <c r="A15" s="164">
        <v>8</v>
      </c>
      <c r="B15" s="174" t="s">
        <v>415</v>
      </c>
      <c r="C15" s="175" t="s">
        <v>416</v>
      </c>
      <c r="D15" s="176">
        <v>37192</v>
      </c>
      <c r="E15" s="177" t="s">
        <v>53</v>
      </c>
      <c r="F15" s="177" t="s">
        <v>54</v>
      </c>
      <c r="G15" s="177" t="s">
        <v>413</v>
      </c>
      <c r="H15" s="181">
        <v>3.53</v>
      </c>
      <c r="I15" s="181">
        <v>3.88</v>
      </c>
      <c r="J15" s="181">
        <v>3.49</v>
      </c>
      <c r="K15" s="181"/>
      <c r="L15" s="181">
        <v>3.46</v>
      </c>
      <c r="M15" s="181">
        <v>3.13</v>
      </c>
      <c r="N15" s="181">
        <v>3.66</v>
      </c>
      <c r="O15" s="186">
        <f t="shared" si="0"/>
        <v>3.88</v>
      </c>
      <c r="P15" s="187" t="b">
        <f t="shared" si="1"/>
        <v>0</v>
      </c>
      <c r="Q15" s="178" t="s">
        <v>414</v>
      </c>
    </row>
    <row r="16" spans="1:17" ht="18" customHeight="1">
      <c r="A16" s="164">
        <v>9</v>
      </c>
      <c r="B16" s="165" t="s">
        <v>243</v>
      </c>
      <c r="C16" s="166" t="s">
        <v>244</v>
      </c>
      <c r="D16" s="167" t="s">
        <v>159</v>
      </c>
      <c r="E16" s="168" t="s">
        <v>241</v>
      </c>
      <c r="F16" s="168" t="s">
        <v>242</v>
      </c>
      <c r="G16" s="168"/>
      <c r="H16" s="181">
        <v>3.81</v>
      </c>
      <c r="I16" s="181">
        <v>3.52</v>
      </c>
      <c r="J16" s="181">
        <v>3.55</v>
      </c>
      <c r="K16" s="181"/>
      <c r="L16" s="181"/>
      <c r="M16" s="181"/>
      <c r="N16" s="181"/>
      <c r="O16" s="186">
        <f t="shared" si="0"/>
        <v>3.81</v>
      </c>
      <c r="P16" s="187" t="b">
        <f t="shared" si="1"/>
        <v>0</v>
      </c>
      <c r="Q16" s="172" t="s">
        <v>637</v>
      </c>
    </row>
    <row r="17" spans="1:17" ht="18" customHeight="1">
      <c r="A17" s="164">
        <v>10</v>
      </c>
      <c r="B17" s="165" t="s">
        <v>43</v>
      </c>
      <c r="C17" s="166" t="s">
        <v>586</v>
      </c>
      <c r="D17" s="167" t="s">
        <v>587</v>
      </c>
      <c r="E17" s="168" t="s">
        <v>53</v>
      </c>
      <c r="F17" s="168" t="s">
        <v>54</v>
      </c>
      <c r="G17" s="168" t="s">
        <v>116</v>
      </c>
      <c r="H17" s="181">
        <v>3.65</v>
      </c>
      <c r="I17" s="181">
        <v>2.67</v>
      </c>
      <c r="J17" s="181">
        <v>3.79</v>
      </c>
      <c r="K17" s="181"/>
      <c r="L17" s="181"/>
      <c r="M17" s="181"/>
      <c r="N17" s="181"/>
      <c r="O17" s="186">
        <f t="shared" si="0"/>
        <v>3.79</v>
      </c>
      <c r="P17" s="187" t="b">
        <f t="shared" si="1"/>
        <v>0</v>
      </c>
      <c r="Q17" s="172" t="s">
        <v>73</v>
      </c>
    </row>
    <row r="18" spans="1:17" ht="18" customHeight="1">
      <c r="A18" s="164">
        <v>11</v>
      </c>
      <c r="B18" s="165" t="s">
        <v>432</v>
      </c>
      <c r="C18" s="166" t="s">
        <v>580</v>
      </c>
      <c r="D18" s="167">
        <v>36806</v>
      </c>
      <c r="E18" s="168" t="s">
        <v>53</v>
      </c>
      <c r="F18" s="168" t="s">
        <v>54</v>
      </c>
      <c r="G18" s="168" t="s">
        <v>116</v>
      </c>
      <c r="H18" s="181" t="s">
        <v>646</v>
      </c>
      <c r="I18" s="181">
        <v>3.79</v>
      </c>
      <c r="J18" s="181" t="s">
        <v>646</v>
      </c>
      <c r="K18" s="181"/>
      <c r="L18" s="181"/>
      <c r="M18" s="181"/>
      <c r="N18" s="181"/>
      <c r="O18" s="186">
        <f t="shared" si="0"/>
        <v>3.79</v>
      </c>
      <c r="P18" s="187" t="b">
        <f t="shared" si="1"/>
        <v>0</v>
      </c>
      <c r="Q18" s="172" t="s">
        <v>73</v>
      </c>
    </row>
    <row r="19" spans="1:17" ht="18" customHeight="1">
      <c r="A19" s="164">
        <v>12</v>
      </c>
      <c r="B19" s="165" t="s">
        <v>556</v>
      </c>
      <c r="C19" s="166" t="s">
        <v>557</v>
      </c>
      <c r="D19" s="167" t="s">
        <v>558</v>
      </c>
      <c r="E19" s="168" t="s">
        <v>42</v>
      </c>
      <c r="F19" s="168" t="s">
        <v>98</v>
      </c>
      <c r="G19" s="168"/>
      <c r="H19" s="181">
        <v>3.53</v>
      </c>
      <c r="I19" s="181">
        <v>3.76</v>
      </c>
      <c r="J19" s="181">
        <v>3.11</v>
      </c>
      <c r="K19" s="181"/>
      <c r="L19" s="181"/>
      <c r="M19" s="181"/>
      <c r="N19" s="181"/>
      <c r="O19" s="186">
        <f t="shared" si="0"/>
        <v>3.76</v>
      </c>
      <c r="P19" s="187" t="b">
        <f t="shared" si="1"/>
        <v>0</v>
      </c>
      <c r="Q19" s="172" t="s">
        <v>59</v>
      </c>
    </row>
    <row r="20" spans="1:17" ht="18" customHeight="1">
      <c r="A20" s="164">
        <v>13</v>
      </c>
      <c r="B20" s="165" t="s">
        <v>102</v>
      </c>
      <c r="C20" s="166" t="s">
        <v>322</v>
      </c>
      <c r="D20" s="167">
        <v>36826</v>
      </c>
      <c r="E20" s="168" t="s">
        <v>94</v>
      </c>
      <c r="F20" s="168" t="s">
        <v>95</v>
      </c>
      <c r="G20" s="168"/>
      <c r="H20" s="181">
        <v>3.74</v>
      </c>
      <c r="I20" s="181">
        <v>3.37</v>
      </c>
      <c r="J20" s="181">
        <v>3.34</v>
      </c>
      <c r="K20" s="181"/>
      <c r="L20" s="181"/>
      <c r="M20" s="181"/>
      <c r="N20" s="181"/>
      <c r="O20" s="186">
        <f t="shared" si="0"/>
        <v>3.74</v>
      </c>
      <c r="P20" s="187" t="b">
        <f t="shared" si="1"/>
        <v>0</v>
      </c>
      <c r="Q20" s="172" t="s">
        <v>97</v>
      </c>
    </row>
    <row r="21" spans="1:17" ht="17.25" customHeight="1">
      <c r="A21" s="164">
        <v>14</v>
      </c>
      <c r="B21" s="165" t="s">
        <v>581</v>
      </c>
      <c r="C21" s="166" t="s">
        <v>582</v>
      </c>
      <c r="D21" s="167">
        <v>37178</v>
      </c>
      <c r="E21" s="168" t="s">
        <v>53</v>
      </c>
      <c r="F21" s="168" t="s">
        <v>54</v>
      </c>
      <c r="G21" s="168" t="s">
        <v>116</v>
      </c>
      <c r="H21" s="181" t="s">
        <v>646</v>
      </c>
      <c r="I21" s="181">
        <v>3.3</v>
      </c>
      <c r="J21" s="181">
        <v>3.66</v>
      </c>
      <c r="K21" s="181"/>
      <c r="L21" s="181"/>
      <c r="M21" s="181"/>
      <c r="N21" s="181"/>
      <c r="O21" s="186">
        <f t="shared" si="0"/>
        <v>3.66</v>
      </c>
      <c r="P21" s="187" t="b">
        <f t="shared" si="1"/>
        <v>0</v>
      </c>
      <c r="Q21" s="172" t="s">
        <v>73</v>
      </c>
    </row>
    <row r="22" spans="1:17" ht="17.25" customHeight="1">
      <c r="A22" s="164">
        <v>15</v>
      </c>
      <c r="B22" s="174" t="s">
        <v>388</v>
      </c>
      <c r="C22" s="175" t="s">
        <v>387</v>
      </c>
      <c r="D22" s="176">
        <v>37053</v>
      </c>
      <c r="E22" s="177" t="s">
        <v>400</v>
      </c>
      <c r="F22" s="177" t="s">
        <v>401</v>
      </c>
      <c r="G22" s="177"/>
      <c r="H22" s="181">
        <v>3.18</v>
      </c>
      <c r="I22" s="181">
        <v>3.6</v>
      </c>
      <c r="J22" s="181">
        <v>3.65</v>
      </c>
      <c r="K22" s="181"/>
      <c r="L22" s="181"/>
      <c r="M22" s="181"/>
      <c r="N22" s="181"/>
      <c r="O22" s="186">
        <f t="shared" si="0"/>
        <v>3.65</v>
      </c>
      <c r="P22" s="187" t="b">
        <f t="shared" si="1"/>
        <v>0</v>
      </c>
      <c r="Q22" s="178" t="s">
        <v>399</v>
      </c>
    </row>
    <row r="23" spans="1:17" ht="17.25" customHeight="1">
      <c r="A23" s="164">
        <v>16</v>
      </c>
      <c r="B23" s="165" t="s">
        <v>51</v>
      </c>
      <c r="C23" s="166" t="s">
        <v>110</v>
      </c>
      <c r="D23" s="167" t="s">
        <v>166</v>
      </c>
      <c r="E23" s="168" t="s">
        <v>53</v>
      </c>
      <c r="F23" s="168" t="s">
        <v>54</v>
      </c>
      <c r="G23" s="168"/>
      <c r="H23" s="181">
        <v>3.64</v>
      </c>
      <c r="I23" s="181">
        <v>3.56</v>
      </c>
      <c r="J23" s="181">
        <v>3.6</v>
      </c>
      <c r="K23" s="181"/>
      <c r="L23" s="181"/>
      <c r="M23" s="181"/>
      <c r="N23" s="181"/>
      <c r="O23" s="186">
        <f t="shared" si="0"/>
        <v>3.64</v>
      </c>
      <c r="P23" s="187" t="b">
        <f t="shared" si="1"/>
        <v>0</v>
      </c>
      <c r="Q23" s="172" t="s">
        <v>108</v>
      </c>
    </row>
    <row r="24" spans="1:17" ht="17.25" customHeight="1">
      <c r="A24" s="164">
        <v>17</v>
      </c>
      <c r="B24" s="165" t="s">
        <v>41</v>
      </c>
      <c r="C24" s="166" t="s">
        <v>571</v>
      </c>
      <c r="D24" s="167">
        <v>36755</v>
      </c>
      <c r="E24" s="168" t="s">
        <v>45</v>
      </c>
      <c r="F24" s="168" t="s">
        <v>48</v>
      </c>
      <c r="G24" s="168" t="s">
        <v>61</v>
      </c>
      <c r="H24" s="181">
        <v>3.45</v>
      </c>
      <c r="I24" s="181">
        <v>3.64</v>
      </c>
      <c r="J24" s="181">
        <v>3.51</v>
      </c>
      <c r="K24" s="181"/>
      <c r="L24" s="181"/>
      <c r="M24" s="181"/>
      <c r="N24" s="181"/>
      <c r="O24" s="186">
        <f t="shared" si="0"/>
        <v>3.64</v>
      </c>
      <c r="P24" s="187" t="b">
        <f t="shared" si="1"/>
        <v>0</v>
      </c>
      <c r="Q24" s="172" t="s">
        <v>173</v>
      </c>
    </row>
    <row r="25" spans="1:17" ht="17.25" customHeight="1">
      <c r="A25" s="164">
        <v>18</v>
      </c>
      <c r="B25" s="165" t="s">
        <v>592</v>
      </c>
      <c r="C25" s="166" t="s">
        <v>593</v>
      </c>
      <c r="D25" s="167">
        <v>37338</v>
      </c>
      <c r="E25" s="168" t="s">
        <v>53</v>
      </c>
      <c r="F25" s="168" t="s">
        <v>54</v>
      </c>
      <c r="G25" s="168"/>
      <c r="H25" s="181">
        <v>3.31</v>
      </c>
      <c r="I25" s="181" t="s">
        <v>646</v>
      </c>
      <c r="J25" s="181">
        <v>3.61</v>
      </c>
      <c r="K25" s="181"/>
      <c r="L25" s="181"/>
      <c r="M25" s="181"/>
      <c r="N25" s="181"/>
      <c r="O25" s="186">
        <f t="shared" si="0"/>
        <v>3.61</v>
      </c>
      <c r="P25" s="187" t="b">
        <f t="shared" si="1"/>
        <v>0</v>
      </c>
      <c r="Q25" s="172" t="s">
        <v>591</v>
      </c>
    </row>
    <row r="26" spans="1:17" ht="17.25" customHeight="1">
      <c r="A26" s="164">
        <v>19</v>
      </c>
      <c r="B26" s="165" t="s">
        <v>284</v>
      </c>
      <c r="C26" s="166" t="s">
        <v>285</v>
      </c>
      <c r="D26" s="167" t="s">
        <v>286</v>
      </c>
      <c r="E26" s="168" t="s">
        <v>53</v>
      </c>
      <c r="F26" s="168" t="s">
        <v>54</v>
      </c>
      <c r="G26" s="168" t="s">
        <v>282</v>
      </c>
      <c r="H26" s="181">
        <v>3.58</v>
      </c>
      <c r="I26" s="181">
        <v>3.19</v>
      </c>
      <c r="J26" s="181">
        <v>2.41</v>
      </c>
      <c r="K26" s="181"/>
      <c r="L26" s="181"/>
      <c r="M26" s="181"/>
      <c r="N26" s="181"/>
      <c r="O26" s="186">
        <f t="shared" si="0"/>
        <v>3.58</v>
      </c>
      <c r="P26" s="187" t="b">
        <f t="shared" si="1"/>
        <v>0</v>
      </c>
      <c r="Q26" s="172" t="s">
        <v>283</v>
      </c>
    </row>
    <row r="27" spans="1:17" ht="17.25" customHeight="1">
      <c r="A27" s="164">
        <v>20</v>
      </c>
      <c r="B27" s="165" t="s">
        <v>41</v>
      </c>
      <c r="C27" s="166" t="s">
        <v>323</v>
      </c>
      <c r="D27" s="167" t="s">
        <v>314</v>
      </c>
      <c r="E27" s="168" t="s">
        <v>94</v>
      </c>
      <c r="F27" s="168" t="s">
        <v>95</v>
      </c>
      <c r="G27" s="168"/>
      <c r="H27" s="181" t="s">
        <v>646</v>
      </c>
      <c r="I27" s="181">
        <v>3.49</v>
      </c>
      <c r="J27" s="181">
        <v>3.54</v>
      </c>
      <c r="K27" s="181"/>
      <c r="L27" s="181"/>
      <c r="M27" s="181"/>
      <c r="N27" s="181"/>
      <c r="O27" s="186">
        <f t="shared" si="0"/>
        <v>3.54</v>
      </c>
      <c r="P27" s="187" t="b">
        <f t="shared" si="1"/>
        <v>0</v>
      </c>
      <c r="Q27" s="172" t="s">
        <v>97</v>
      </c>
    </row>
    <row r="28" spans="1:17" ht="17.25" customHeight="1">
      <c r="A28" s="164">
        <v>21</v>
      </c>
      <c r="B28" s="174" t="s">
        <v>119</v>
      </c>
      <c r="C28" s="175" t="s">
        <v>446</v>
      </c>
      <c r="D28" s="176">
        <v>37633</v>
      </c>
      <c r="E28" s="177" t="s">
        <v>53</v>
      </c>
      <c r="F28" s="177" t="s">
        <v>54</v>
      </c>
      <c r="G28" s="177" t="s">
        <v>413</v>
      </c>
      <c r="H28" s="181">
        <v>3.41</v>
      </c>
      <c r="I28" s="181">
        <v>3.43</v>
      </c>
      <c r="J28" s="181">
        <v>3.51</v>
      </c>
      <c r="K28" s="181"/>
      <c r="L28" s="181"/>
      <c r="M28" s="181"/>
      <c r="N28" s="181"/>
      <c r="O28" s="186">
        <f t="shared" si="0"/>
        <v>3.51</v>
      </c>
      <c r="P28" s="187" t="b">
        <f t="shared" si="1"/>
        <v>0</v>
      </c>
      <c r="Q28" s="178" t="s">
        <v>443</v>
      </c>
    </row>
    <row r="29" spans="1:17" ht="17.25" customHeight="1">
      <c r="A29" s="164">
        <v>22</v>
      </c>
      <c r="B29" s="165" t="s">
        <v>172</v>
      </c>
      <c r="C29" s="166" t="s">
        <v>570</v>
      </c>
      <c r="D29" s="167">
        <v>36741</v>
      </c>
      <c r="E29" s="168" t="s">
        <v>45</v>
      </c>
      <c r="F29" s="168" t="s">
        <v>48</v>
      </c>
      <c r="G29" s="168" t="s">
        <v>61</v>
      </c>
      <c r="H29" s="181">
        <v>2.99</v>
      </c>
      <c r="I29" s="181">
        <v>3.35</v>
      </c>
      <c r="J29" s="181">
        <v>3.51</v>
      </c>
      <c r="K29" s="181"/>
      <c r="L29" s="181"/>
      <c r="M29" s="181"/>
      <c r="N29" s="181"/>
      <c r="O29" s="186">
        <f t="shared" si="0"/>
        <v>3.51</v>
      </c>
      <c r="P29" s="187" t="b">
        <f t="shared" si="1"/>
        <v>0</v>
      </c>
      <c r="Q29" s="172" t="s">
        <v>173</v>
      </c>
    </row>
    <row r="30" spans="1:17" ht="17.25" customHeight="1">
      <c r="A30" s="164">
        <v>23</v>
      </c>
      <c r="B30" s="165" t="s">
        <v>41</v>
      </c>
      <c r="C30" s="166" t="s">
        <v>319</v>
      </c>
      <c r="D30" s="167" t="s">
        <v>312</v>
      </c>
      <c r="E30" s="168" t="s">
        <v>94</v>
      </c>
      <c r="F30" s="168" t="s">
        <v>95</v>
      </c>
      <c r="G30" s="168"/>
      <c r="H30" s="188" t="s">
        <v>646</v>
      </c>
      <c r="I30" s="188">
        <v>3.45</v>
      </c>
      <c r="J30" s="188">
        <v>3.32</v>
      </c>
      <c r="K30" s="188"/>
      <c r="L30" s="188"/>
      <c r="M30" s="188"/>
      <c r="N30" s="188"/>
      <c r="O30" s="170">
        <f t="shared" si="0"/>
        <v>3.45</v>
      </c>
      <c r="P30" s="187" t="b">
        <f t="shared" si="1"/>
        <v>0</v>
      </c>
      <c r="Q30" s="172" t="s">
        <v>97</v>
      </c>
    </row>
    <row r="31" spans="1:17" ht="17.25" customHeight="1">
      <c r="A31" s="164">
        <v>24</v>
      </c>
      <c r="B31" s="165" t="s">
        <v>44</v>
      </c>
      <c r="C31" s="166" t="s">
        <v>319</v>
      </c>
      <c r="D31" s="167" t="s">
        <v>211</v>
      </c>
      <c r="E31" s="168" t="s">
        <v>94</v>
      </c>
      <c r="F31" s="168" t="s">
        <v>95</v>
      </c>
      <c r="G31" s="168"/>
      <c r="H31" s="181">
        <v>3.45</v>
      </c>
      <c r="I31" s="181" t="s">
        <v>646</v>
      </c>
      <c r="J31" s="181">
        <v>2.63</v>
      </c>
      <c r="K31" s="181"/>
      <c r="L31" s="181"/>
      <c r="M31" s="181"/>
      <c r="N31" s="181"/>
      <c r="O31" s="186">
        <f t="shared" si="0"/>
        <v>3.45</v>
      </c>
      <c r="P31" s="187" t="b">
        <f t="shared" si="1"/>
        <v>0</v>
      </c>
      <c r="Q31" s="172" t="s">
        <v>97</v>
      </c>
    </row>
    <row r="32" spans="1:17" ht="17.25" customHeight="1">
      <c r="A32" s="164">
        <v>25</v>
      </c>
      <c r="B32" s="165" t="s">
        <v>174</v>
      </c>
      <c r="C32" s="166" t="s">
        <v>175</v>
      </c>
      <c r="D32" s="167">
        <v>36849</v>
      </c>
      <c r="E32" s="168" t="s">
        <v>45</v>
      </c>
      <c r="F32" s="168" t="s">
        <v>48</v>
      </c>
      <c r="G32" s="168" t="s">
        <v>61</v>
      </c>
      <c r="H32" s="181">
        <v>3.2</v>
      </c>
      <c r="I32" s="181">
        <v>3.33</v>
      </c>
      <c r="J32" s="181">
        <v>3.29</v>
      </c>
      <c r="K32" s="181"/>
      <c r="L32" s="181"/>
      <c r="M32" s="181"/>
      <c r="N32" s="181"/>
      <c r="O32" s="186">
        <f t="shared" si="0"/>
        <v>3.33</v>
      </c>
      <c r="P32" s="187" t="b">
        <f t="shared" si="1"/>
        <v>0</v>
      </c>
      <c r="Q32" s="172" t="s">
        <v>173</v>
      </c>
    </row>
    <row r="33" spans="1:17" ht="17.25" customHeight="1">
      <c r="A33" s="164">
        <v>26</v>
      </c>
      <c r="B33" s="174" t="s">
        <v>384</v>
      </c>
      <c r="C33" s="175" t="s">
        <v>383</v>
      </c>
      <c r="D33" s="176">
        <v>37084</v>
      </c>
      <c r="E33" s="177" t="s">
        <v>400</v>
      </c>
      <c r="F33" s="177" t="s">
        <v>401</v>
      </c>
      <c r="G33" s="177"/>
      <c r="H33" s="181">
        <v>3.25</v>
      </c>
      <c r="I33" s="181" t="s">
        <v>646</v>
      </c>
      <c r="J33" s="181">
        <v>3.29</v>
      </c>
      <c r="K33" s="181"/>
      <c r="L33" s="181"/>
      <c r="M33" s="181"/>
      <c r="N33" s="181"/>
      <c r="O33" s="186">
        <f t="shared" si="0"/>
        <v>3.29</v>
      </c>
      <c r="P33" s="187" t="b">
        <f t="shared" si="1"/>
        <v>0</v>
      </c>
      <c r="Q33" s="178" t="s">
        <v>399</v>
      </c>
    </row>
    <row r="34" spans="1:17" ht="17.25" customHeight="1">
      <c r="A34" s="164">
        <v>27</v>
      </c>
      <c r="B34" s="165" t="s">
        <v>66</v>
      </c>
      <c r="C34" s="166" t="s">
        <v>278</v>
      </c>
      <c r="D34" s="167">
        <v>37448</v>
      </c>
      <c r="E34" s="168" t="s">
        <v>53</v>
      </c>
      <c r="F34" s="168" t="s">
        <v>54</v>
      </c>
      <c r="G34" s="168"/>
      <c r="H34" s="181">
        <v>3.06</v>
      </c>
      <c r="I34" s="181">
        <v>3.28</v>
      </c>
      <c r="J34" s="181">
        <v>3</v>
      </c>
      <c r="K34" s="181"/>
      <c r="L34" s="181"/>
      <c r="M34" s="181"/>
      <c r="N34" s="181"/>
      <c r="O34" s="186">
        <f t="shared" si="0"/>
        <v>3.28</v>
      </c>
      <c r="P34" s="187" t="b">
        <f t="shared" si="1"/>
        <v>0</v>
      </c>
      <c r="Q34" s="172" t="s">
        <v>271</v>
      </c>
    </row>
    <row r="35" spans="1:17" ht="17.25" customHeight="1">
      <c r="A35" s="164">
        <v>28</v>
      </c>
      <c r="B35" s="165" t="s">
        <v>82</v>
      </c>
      <c r="C35" s="166" t="s">
        <v>460</v>
      </c>
      <c r="D35" s="167">
        <v>37802</v>
      </c>
      <c r="E35" s="168" t="s">
        <v>53</v>
      </c>
      <c r="F35" s="168" t="s">
        <v>54</v>
      </c>
      <c r="G35" s="168" t="s">
        <v>467</v>
      </c>
      <c r="H35" s="181">
        <v>3.16</v>
      </c>
      <c r="I35" s="181" t="s">
        <v>646</v>
      </c>
      <c r="J35" s="181">
        <v>3.22</v>
      </c>
      <c r="K35" s="181"/>
      <c r="L35" s="181"/>
      <c r="M35" s="181"/>
      <c r="N35" s="181"/>
      <c r="O35" s="186">
        <f t="shared" si="0"/>
        <v>3.22</v>
      </c>
      <c r="P35" s="187" t="b">
        <f t="shared" si="1"/>
        <v>0</v>
      </c>
      <c r="Q35" s="172" t="s">
        <v>465</v>
      </c>
    </row>
    <row r="36" spans="1:18" ht="17.25" customHeight="1">
      <c r="A36" s="164">
        <v>29</v>
      </c>
      <c r="B36" s="165" t="s">
        <v>597</v>
      </c>
      <c r="C36" s="166" t="s">
        <v>598</v>
      </c>
      <c r="D36" s="167">
        <v>37151</v>
      </c>
      <c r="E36" s="168" t="s">
        <v>53</v>
      </c>
      <c r="F36" s="168" t="s">
        <v>54</v>
      </c>
      <c r="G36" s="168"/>
      <c r="H36" s="181">
        <v>3.12</v>
      </c>
      <c r="I36" s="181">
        <v>2.87</v>
      </c>
      <c r="J36" s="181">
        <v>3.22</v>
      </c>
      <c r="K36" s="181"/>
      <c r="L36" s="181"/>
      <c r="M36" s="181"/>
      <c r="N36" s="181"/>
      <c r="O36" s="186">
        <f t="shared" si="0"/>
        <v>3.22</v>
      </c>
      <c r="P36" s="187" t="b">
        <f t="shared" si="1"/>
        <v>0</v>
      </c>
      <c r="Q36" s="172" t="s">
        <v>591</v>
      </c>
      <c r="R36" s="189"/>
    </row>
    <row r="37" spans="1:17" ht="17.25" customHeight="1">
      <c r="A37" s="164">
        <v>30</v>
      </c>
      <c r="B37" s="165" t="s">
        <v>142</v>
      </c>
      <c r="C37" s="166" t="s">
        <v>143</v>
      </c>
      <c r="D37" s="167" t="s">
        <v>144</v>
      </c>
      <c r="E37" s="168" t="s">
        <v>53</v>
      </c>
      <c r="F37" s="168" t="s">
        <v>54</v>
      </c>
      <c r="G37" s="168" t="s">
        <v>282</v>
      </c>
      <c r="H37" s="181">
        <v>3.08</v>
      </c>
      <c r="I37" s="181">
        <v>2.86</v>
      </c>
      <c r="J37" s="181">
        <v>2.96</v>
      </c>
      <c r="K37" s="181"/>
      <c r="L37" s="181"/>
      <c r="M37" s="181"/>
      <c r="N37" s="181"/>
      <c r="O37" s="186">
        <f t="shared" si="0"/>
        <v>3.08</v>
      </c>
      <c r="P37" s="187" t="b">
        <f t="shared" si="1"/>
        <v>0</v>
      </c>
      <c r="Q37" s="172" t="s">
        <v>118</v>
      </c>
    </row>
    <row r="38" spans="1:17" ht="17.25" customHeight="1">
      <c r="A38" s="164">
        <v>31</v>
      </c>
      <c r="B38" s="165" t="s">
        <v>100</v>
      </c>
      <c r="C38" s="166" t="s">
        <v>182</v>
      </c>
      <c r="D38" s="167">
        <v>37091</v>
      </c>
      <c r="E38" s="168" t="s">
        <v>53</v>
      </c>
      <c r="F38" s="168" t="s">
        <v>54</v>
      </c>
      <c r="G38" s="168"/>
      <c r="H38" s="181">
        <v>3.05</v>
      </c>
      <c r="I38" s="181">
        <v>3.04</v>
      </c>
      <c r="J38" s="181">
        <v>3.05</v>
      </c>
      <c r="K38" s="181"/>
      <c r="L38" s="181"/>
      <c r="M38" s="181"/>
      <c r="N38" s="181"/>
      <c r="O38" s="186">
        <f t="shared" si="0"/>
        <v>3.05</v>
      </c>
      <c r="P38" s="187" t="b">
        <f t="shared" si="1"/>
        <v>0</v>
      </c>
      <c r="Q38" s="172" t="s">
        <v>74</v>
      </c>
    </row>
    <row r="39" spans="1:17" ht="17.25" customHeight="1">
      <c r="A39" s="164">
        <v>32</v>
      </c>
      <c r="B39" s="174" t="s">
        <v>375</v>
      </c>
      <c r="C39" s="175" t="s">
        <v>389</v>
      </c>
      <c r="D39" s="176">
        <v>36972</v>
      </c>
      <c r="E39" s="177" t="s">
        <v>400</v>
      </c>
      <c r="F39" s="177" t="s">
        <v>401</v>
      </c>
      <c r="G39" s="177"/>
      <c r="H39" s="181">
        <v>2.66</v>
      </c>
      <c r="I39" s="181">
        <v>2.47</v>
      </c>
      <c r="J39" s="181">
        <v>2.89</v>
      </c>
      <c r="K39" s="181"/>
      <c r="L39" s="181"/>
      <c r="M39" s="181"/>
      <c r="N39" s="181"/>
      <c r="O39" s="186">
        <f t="shared" si="0"/>
        <v>2.89</v>
      </c>
      <c r="P39" s="187" t="b">
        <f t="shared" si="1"/>
        <v>0</v>
      </c>
      <c r="Q39" s="178" t="s">
        <v>399</v>
      </c>
    </row>
    <row r="40" spans="1:17" ht="17.25" customHeight="1">
      <c r="A40" s="164">
        <v>33</v>
      </c>
      <c r="B40" s="165" t="s">
        <v>44</v>
      </c>
      <c r="C40" s="166" t="s">
        <v>652</v>
      </c>
      <c r="D40" s="167">
        <v>36763</v>
      </c>
      <c r="E40" s="168" t="s">
        <v>53</v>
      </c>
      <c r="F40" s="168" t="s">
        <v>54</v>
      </c>
      <c r="G40" s="168"/>
      <c r="H40" s="181">
        <v>2.81</v>
      </c>
      <c r="I40" s="181">
        <v>2.54</v>
      </c>
      <c r="J40" s="181">
        <v>2.87</v>
      </c>
      <c r="K40" s="181"/>
      <c r="L40" s="181"/>
      <c r="M40" s="181"/>
      <c r="N40" s="181"/>
      <c r="O40" s="186">
        <f t="shared" si="0"/>
        <v>2.87</v>
      </c>
      <c r="P40" s="187" t="b">
        <f t="shared" si="1"/>
        <v>0</v>
      </c>
      <c r="Q40" s="172" t="s">
        <v>118</v>
      </c>
    </row>
    <row r="41" spans="1:17" ht="17.25" customHeight="1">
      <c r="A41" s="164">
        <v>34</v>
      </c>
      <c r="B41" s="165" t="s">
        <v>50</v>
      </c>
      <c r="C41" s="166" t="s">
        <v>639</v>
      </c>
      <c r="D41" s="167">
        <v>37027</v>
      </c>
      <c r="E41" s="168" t="s">
        <v>53</v>
      </c>
      <c r="F41" s="168" t="s">
        <v>54</v>
      </c>
      <c r="G41" s="168" t="s">
        <v>282</v>
      </c>
      <c r="H41" s="181">
        <v>2.81</v>
      </c>
      <c r="I41" s="181" t="s">
        <v>646</v>
      </c>
      <c r="J41" s="181" t="s">
        <v>646</v>
      </c>
      <c r="K41" s="181"/>
      <c r="L41" s="181"/>
      <c r="M41" s="181"/>
      <c r="N41" s="181"/>
      <c r="O41" s="186">
        <f t="shared" si="0"/>
        <v>2.81</v>
      </c>
      <c r="P41" s="187" t="b">
        <f t="shared" si="1"/>
        <v>0</v>
      </c>
      <c r="Q41" s="172" t="s">
        <v>74</v>
      </c>
    </row>
    <row r="42" spans="1:17" ht="17.25" customHeight="1">
      <c r="A42" s="164"/>
      <c r="B42" s="174" t="s">
        <v>447</v>
      </c>
      <c r="C42" s="175" t="s">
        <v>448</v>
      </c>
      <c r="D42" s="176">
        <v>37928</v>
      </c>
      <c r="E42" s="177" t="s">
        <v>53</v>
      </c>
      <c r="F42" s="177" t="s">
        <v>54</v>
      </c>
      <c r="G42" s="177" t="s">
        <v>413</v>
      </c>
      <c r="H42" s="181" t="s">
        <v>646</v>
      </c>
      <c r="I42" s="181" t="s">
        <v>646</v>
      </c>
      <c r="J42" s="181" t="s">
        <v>646</v>
      </c>
      <c r="K42" s="181"/>
      <c r="L42" s="181"/>
      <c r="M42" s="181"/>
      <c r="N42" s="181"/>
      <c r="O42" s="186" t="s">
        <v>650</v>
      </c>
      <c r="P42" s="187" t="str">
        <f t="shared" si="1"/>
        <v>KSM</v>
      </c>
      <c r="Q42" s="178" t="s">
        <v>443</v>
      </c>
    </row>
    <row r="43" spans="1:17" ht="17.25" customHeight="1">
      <c r="A43" s="164"/>
      <c r="B43" s="165" t="s">
        <v>113</v>
      </c>
      <c r="C43" s="166" t="s">
        <v>295</v>
      </c>
      <c r="D43" s="167" t="s">
        <v>296</v>
      </c>
      <c r="E43" s="168" t="s">
        <v>53</v>
      </c>
      <c r="F43" s="168" t="s">
        <v>54</v>
      </c>
      <c r="G43" s="168" t="s">
        <v>282</v>
      </c>
      <c r="H43" s="181" t="s">
        <v>646</v>
      </c>
      <c r="I43" s="181" t="s">
        <v>646</v>
      </c>
      <c r="J43" s="181" t="s">
        <v>646</v>
      </c>
      <c r="K43" s="181"/>
      <c r="L43" s="181"/>
      <c r="M43" s="181"/>
      <c r="N43" s="181"/>
      <c r="O43" s="186" t="s">
        <v>650</v>
      </c>
      <c r="P43" s="187" t="str">
        <f t="shared" si="1"/>
        <v>KSM</v>
      </c>
      <c r="Q43" s="172" t="s">
        <v>147</v>
      </c>
    </row>
    <row r="44" spans="1:17" ht="17.25" customHeight="1">
      <c r="A44" s="164"/>
      <c r="B44" s="165" t="s">
        <v>607</v>
      </c>
      <c r="C44" s="166" t="s">
        <v>608</v>
      </c>
      <c r="D44" s="167">
        <v>37055</v>
      </c>
      <c r="E44" s="168" t="s">
        <v>53</v>
      </c>
      <c r="F44" s="168" t="s">
        <v>54</v>
      </c>
      <c r="G44" s="168" t="s">
        <v>282</v>
      </c>
      <c r="H44" s="181" t="s">
        <v>646</v>
      </c>
      <c r="I44" s="181" t="s">
        <v>646</v>
      </c>
      <c r="J44" s="181" t="s">
        <v>646</v>
      </c>
      <c r="K44" s="181"/>
      <c r="L44" s="181"/>
      <c r="M44" s="181"/>
      <c r="N44" s="181"/>
      <c r="O44" s="186" t="s">
        <v>650</v>
      </c>
      <c r="P44" s="187" t="str">
        <f t="shared" si="1"/>
        <v>KSM</v>
      </c>
      <c r="Q44" s="172" t="s">
        <v>183</v>
      </c>
    </row>
    <row r="45" spans="1:17" ht="17.25" customHeight="1">
      <c r="A45" s="164"/>
      <c r="B45" s="174" t="s">
        <v>375</v>
      </c>
      <c r="C45" s="175" t="s">
        <v>376</v>
      </c>
      <c r="D45" s="176">
        <v>36975</v>
      </c>
      <c r="E45" s="177" t="s">
        <v>400</v>
      </c>
      <c r="F45" s="177" t="s">
        <v>401</v>
      </c>
      <c r="G45" s="177"/>
      <c r="H45" s="181" t="s">
        <v>646</v>
      </c>
      <c r="I45" s="181" t="s">
        <v>646</v>
      </c>
      <c r="J45" s="181" t="s">
        <v>646</v>
      </c>
      <c r="K45" s="181"/>
      <c r="L45" s="181"/>
      <c r="M45" s="181"/>
      <c r="N45" s="181"/>
      <c r="O45" s="186" t="s">
        <v>650</v>
      </c>
      <c r="P45" s="187" t="str">
        <f t="shared" si="1"/>
        <v>KSM</v>
      </c>
      <c r="Q45" s="178" t="s">
        <v>398</v>
      </c>
    </row>
    <row r="46" spans="1:17" ht="18" customHeight="1">
      <c r="A46" s="164"/>
      <c r="B46" s="165" t="s">
        <v>588</v>
      </c>
      <c r="C46" s="166" t="s">
        <v>589</v>
      </c>
      <c r="D46" s="167">
        <v>37027</v>
      </c>
      <c r="E46" s="168" t="s">
        <v>53</v>
      </c>
      <c r="F46" s="168" t="s">
        <v>54</v>
      </c>
      <c r="G46" s="168" t="s">
        <v>116</v>
      </c>
      <c r="H46" s="181"/>
      <c r="I46" s="181"/>
      <c r="J46" s="181"/>
      <c r="K46" s="181"/>
      <c r="L46" s="181"/>
      <c r="M46" s="181"/>
      <c r="N46" s="181"/>
      <c r="O46" s="186" t="s">
        <v>188</v>
      </c>
      <c r="P46" s="187" t="str">
        <f t="shared" si="1"/>
        <v>KSM</v>
      </c>
      <c r="Q46" s="172" t="s">
        <v>73</v>
      </c>
    </row>
    <row r="48" ht="15.75">
      <c r="B48" s="37" t="s">
        <v>670</v>
      </c>
    </row>
  </sheetData>
  <sheetProtection/>
  <mergeCells count="1">
    <mergeCell ref="H6:N6"/>
  </mergeCells>
  <printOptions horizontalCentered="1"/>
  <pageMargins left="0.16" right="0.16" top="0.17" bottom="0.44" header="0.17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26" customWidth="1"/>
    <col min="2" max="2" width="10.421875" style="26" customWidth="1"/>
    <col min="3" max="3" width="14.421875" style="26" customWidth="1"/>
    <col min="4" max="4" width="10.7109375" style="62" customWidth="1"/>
    <col min="5" max="5" width="13.57421875" style="44" bestFit="1" customWidth="1"/>
    <col min="6" max="6" width="15.140625" style="44" bestFit="1" customWidth="1"/>
    <col min="7" max="7" width="12.421875" style="31" bestFit="1" customWidth="1"/>
    <col min="8" max="9" width="4.7109375" style="71" customWidth="1"/>
    <col min="10" max="10" width="4.57421875" style="71" customWidth="1"/>
    <col min="11" max="11" width="4.7109375" style="71" hidden="1" customWidth="1"/>
    <col min="12" max="14" width="4.7109375" style="71" customWidth="1"/>
    <col min="15" max="15" width="8.140625" style="34" customWidth="1"/>
    <col min="16" max="16" width="6.421875" style="28" bestFit="1" customWidth="1"/>
    <col min="17" max="17" width="12.00390625" style="26" bestFit="1" customWidth="1"/>
    <col min="18" max="16384" width="9.140625" style="26" customWidth="1"/>
  </cols>
  <sheetData>
    <row r="1" spans="1:11" s="37" customFormat="1" ht="15.75">
      <c r="A1" s="102" t="s">
        <v>198</v>
      </c>
      <c r="C1" s="42"/>
      <c r="D1" s="60"/>
      <c r="E1" s="53"/>
      <c r="F1" s="53"/>
      <c r="G1" s="54"/>
      <c r="H1" s="69"/>
      <c r="I1" s="69"/>
      <c r="J1" s="41"/>
      <c r="K1" s="41"/>
    </row>
    <row r="2" spans="1:14" s="37" customFormat="1" ht="15.75">
      <c r="A2" s="37" t="s">
        <v>199</v>
      </c>
      <c r="C2" s="42"/>
      <c r="D2" s="60"/>
      <c r="E2" s="53"/>
      <c r="F2" s="54"/>
      <c r="G2" s="54"/>
      <c r="H2" s="69"/>
      <c r="I2" s="69"/>
      <c r="J2" s="41"/>
      <c r="K2" s="41"/>
      <c r="L2" s="41"/>
      <c r="M2" s="41"/>
      <c r="N2" s="55"/>
    </row>
    <row r="3" spans="1:15" s="28" customFormat="1" ht="12" customHeight="1">
      <c r="A3" s="26"/>
      <c r="B3" s="26"/>
      <c r="C3" s="27"/>
      <c r="D3" s="61"/>
      <c r="E3" s="33"/>
      <c r="F3" s="33"/>
      <c r="G3" s="33"/>
      <c r="H3" s="70"/>
      <c r="I3" s="75"/>
      <c r="J3" s="75"/>
      <c r="K3" s="75"/>
      <c r="L3" s="75"/>
      <c r="M3" s="75"/>
      <c r="N3" s="75"/>
      <c r="O3" s="50"/>
    </row>
    <row r="4" spans="2:16" ht="12.75">
      <c r="B4" s="27"/>
      <c r="G4" s="44"/>
      <c r="I4" s="75"/>
      <c r="O4" s="29"/>
      <c r="P4" s="26"/>
    </row>
    <row r="5" spans="2:16" s="36" customFormat="1" ht="16.5" thickBot="1">
      <c r="B5" s="37" t="s">
        <v>638</v>
      </c>
      <c r="D5" s="63"/>
      <c r="E5" s="63" t="s">
        <v>194</v>
      </c>
      <c r="F5" s="39"/>
      <c r="G5" s="40"/>
      <c r="H5" s="38"/>
      <c r="I5" s="38"/>
      <c r="J5" s="38"/>
      <c r="K5" s="38"/>
      <c r="L5" s="38"/>
      <c r="M5" s="38"/>
      <c r="N5" s="38"/>
      <c r="O5" s="41"/>
      <c r="P5" s="41"/>
    </row>
    <row r="6" spans="4:16" s="28" customFormat="1" ht="12" thickBot="1">
      <c r="D6" s="62"/>
      <c r="H6" s="216" t="s">
        <v>8</v>
      </c>
      <c r="I6" s="217"/>
      <c r="J6" s="217"/>
      <c r="K6" s="217"/>
      <c r="L6" s="217"/>
      <c r="M6" s="217"/>
      <c r="N6" s="218"/>
      <c r="O6" s="43"/>
      <c r="P6" s="43"/>
    </row>
    <row r="7" spans="1:17" s="16" customFormat="1" ht="11.25" thickBot="1">
      <c r="A7" s="99" t="s">
        <v>189</v>
      </c>
      <c r="B7" s="13" t="s">
        <v>0</v>
      </c>
      <c r="C7" s="14" t="s">
        <v>1</v>
      </c>
      <c r="D7" s="64" t="s">
        <v>9</v>
      </c>
      <c r="E7" s="47" t="s">
        <v>2</v>
      </c>
      <c r="F7" s="49" t="s">
        <v>3</v>
      </c>
      <c r="G7" s="76" t="s">
        <v>37</v>
      </c>
      <c r="H7" s="99">
        <v>1</v>
      </c>
      <c r="I7" s="15">
        <v>2</v>
      </c>
      <c r="J7" s="15">
        <v>3</v>
      </c>
      <c r="K7" s="15" t="s">
        <v>125</v>
      </c>
      <c r="L7" s="18">
        <v>4</v>
      </c>
      <c r="M7" s="15">
        <v>5</v>
      </c>
      <c r="N7" s="100">
        <v>6</v>
      </c>
      <c r="O7" s="18" t="s">
        <v>4</v>
      </c>
      <c r="P7" s="59" t="s">
        <v>30</v>
      </c>
      <c r="Q7" s="48" t="s">
        <v>5</v>
      </c>
    </row>
    <row r="8" spans="1:18" ht="18" customHeight="1">
      <c r="A8" s="19">
        <v>1</v>
      </c>
      <c r="B8" s="80" t="s">
        <v>105</v>
      </c>
      <c r="C8" s="90" t="s">
        <v>411</v>
      </c>
      <c r="D8" s="81" t="s">
        <v>412</v>
      </c>
      <c r="E8" s="82" t="s">
        <v>75</v>
      </c>
      <c r="F8" s="82" t="s">
        <v>76</v>
      </c>
      <c r="G8" s="82"/>
      <c r="H8" s="86">
        <v>11.42</v>
      </c>
      <c r="I8" s="86">
        <v>10.67</v>
      </c>
      <c r="J8" s="86">
        <v>10.69</v>
      </c>
      <c r="K8" s="86"/>
      <c r="L8" s="86">
        <v>9.95</v>
      </c>
      <c r="M8" s="86">
        <v>9.83</v>
      </c>
      <c r="N8" s="86">
        <v>9.98</v>
      </c>
      <c r="O8" s="74">
        <f aca="true" t="shared" si="0" ref="O8:O22">MAX(H8:N8)</f>
        <v>11.42</v>
      </c>
      <c r="P8" s="19" t="str">
        <f aca="true" t="shared" si="1" ref="P8:P18">IF(ISBLANK(O8),"",IF(O8&gt;=15.2,"KSM",IF(O8&gt;=13.2,"I A",IF(O8&gt;=11,"II A",IF(O8&gt;=9.5,"III A",IF(O8&gt;=8,"I JA",IF(O8&gt;=7.2,"II JA",IF(O8&gt;=6.5,"III JA"))))))))</f>
        <v>II A</v>
      </c>
      <c r="Q8" s="83" t="s">
        <v>402</v>
      </c>
      <c r="R8" s="84"/>
    </row>
    <row r="9" spans="1:18" ht="18" customHeight="1">
      <c r="A9" s="19">
        <v>2</v>
      </c>
      <c r="B9" s="80" t="s">
        <v>404</v>
      </c>
      <c r="C9" s="90" t="s">
        <v>405</v>
      </c>
      <c r="D9" s="81" t="s">
        <v>406</v>
      </c>
      <c r="E9" s="82" t="s">
        <v>75</v>
      </c>
      <c r="F9" s="82" t="s">
        <v>76</v>
      </c>
      <c r="G9" s="82"/>
      <c r="H9" s="86">
        <v>9.1</v>
      </c>
      <c r="I9" s="86">
        <v>8.74</v>
      </c>
      <c r="J9" s="86">
        <v>8.61</v>
      </c>
      <c r="K9" s="86"/>
      <c r="L9" s="86">
        <v>8.8</v>
      </c>
      <c r="M9" s="86">
        <v>8.83</v>
      </c>
      <c r="N9" s="86">
        <v>8.81</v>
      </c>
      <c r="O9" s="74">
        <f t="shared" si="0"/>
        <v>9.1</v>
      </c>
      <c r="P9" s="19" t="str">
        <f t="shared" si="1"/>
        <v>I JA</v>
      </c>
      <c r="Q9" s="83" t="s">
        <v>402</v>
      </c>
      <c r="R9" s="79"/>
    </row>
    <row r="10" spans="1:18" ht="18" customHeight="1">
      <c r="A10" s="19">
        <v>3</v>
      </c>
      <c r="B10" s="20" t="s">
        <v>227</v>
      </c>
      <c r="C10" s="22" t="s">
        <v>228</v>
      </c>
      <c r="D10" s="57" t="s">
        <v>229</v>
      </c>
      <c r="E10" s="24" t="s">
        <v>346</v>
      </c>
      <c r="F10" s="24" t="s">
        <v>347</v>
      </c>
      <c r="G10" s="24" t="s">
        <v>222</v>
      </c>
      <c r="H10" s="86">
        <v>9.02</v>
      </c>
      <c r="I10" s="86">
        <v>8.49</v>
      </c>
      <c r="J10" s="86">
        <v>8.85</v>
      </c>
      <c r="K10" s="86"/>
      <c r="L10" s="86">
        <v>8.31</v>
      </c>
      <c r="M10" s="86">
        <v>8.96</v>
      </c>
      <c r="N10" s="86">
        <v>9.06</v>
      </c>
      <c r="O10" s="74">
        <f t="shared" si="0"/>
        <v>9.06</v>
      </c>
      <c r="P10" s="19" t="str">
        <f t="shared" si="1"/>
        <v>I JA</v>
      </c>
      <c r="Q10" s="23" t="s">
        <v>223</v>
      </c>
      <c r="R10" s="79"/>
    </row>
    <row r="11" spans="1:17" ht="18" customHeight="1">
      <c r="A11" s="19">
        <v>4</v>
      </c>
      <c r="B11" s="80" t="s">
        <v>539</v>
      </c>
      <c r="C11" s="90" t="s">
        <v>540</v>
      </c>
      <c r="D11" s="81" t="s">
        <v>541</v>
      </c>
      <c r="E11" s="82" t="s">
        <v>499</v>
      </c>
      <c r="F11" s="82" t="s">
        <v>500</v>
      </c>
      <c r="G11" s="82"/>
      <c r="H11" s="86">
        <v>8.85</v>
      </c>
      <c r="I11" s="86">
        <v>8.2</v>
      </c>
      <c r="J11" s="86">
        <v>7.36</v>
      </c>
      <c r="K11" s="86"/>
      <c r="L11" s="86">
        <v>8.62</v>
      </c>
      <c r="M11" s="86">
        <v>8.97</v>
      </c>
      <c r="N11" s="86">
        <v>8.85</v>
      </c>
      <c r="O11" s="74">
        <f t="shared" si="0"/>
        <v>8.97</v>
      </c>
      <c r="P11" s="19" t="str">
        <f t="shared" si="1"/>
        <v>I JA</v>
      </c>
      <c r="Q11" s="83" t="s">
        <v>538</v>
      </c>
    </row>
    <row r="12" spans="1:17" ht="18" customHeight="1">
      <c r="A12" s="19">
        <v>5</v>
      </c>
      <c r="B12" s="20" t="s">
        <v>363</v>
      </c>
      <c r="C12" s="22" t="s">
        <v>364</v>
      </c>
      <c r="D12" s="57" t="s">
        <v>365</v>
      </c>
      <c r="E12" s="24" t="s">
        <v>366</v>
      </c>
      <c r="F12" s="24" t="s">
        <v>367</v>
      </c>
      <c r="G12" s="24"/>
      <c r="H12" s="86">
        <v>7.21</v>
      </c>
      <c r="I12" s="86">
        <v>7.85</v>
      </c>
      <c r="J12" s="86">
        <v>7.32</v>
      </c>
      <c r="K12" s="86"/>
      <c r="L12" s="86">
        <v>7.77</v>
      </c>
      <c r="M12" s="86">
        <v>7.13</v>
      </c>
      <c r="N12" s="86">
        <v>8.03</v>
      </c>
      <c r="O12" s="74">
        <f t="shared" si="0"/>
        <v>8.03</v>
      </c>
      <c r="P12" s="19" t="str">
        <f t="shared" si="1"/>
        <v>I JA</v>
      </c>
      <c r="Q12" s="23" t="s">
        <v>368</v>
      </c>
    </row>
    <row r="13" spans="1:17" ht="18" customHeight="1">
      <c r="A13" s="19">
        <v>6</v>
      </c>
      <c r="B13" s="20" t="s">
        <v>131</v>
      </c>
      <c r="C13" s="22" t="s">
        <v>329</v>
      </c>
      <c r="D13" s="57" t="s">
        <v>317</v>
      </c>
      <c r="E13" s="24" t="s">
        <v>94</v>
      </c>
      <c r="F13" s="24" t="s">
        <v>95</v>
      </c>
      <c r="G13" s="24"/>
      <c r="H13" s="86">
        <v>6.82</v>
      </c>
      <c r="I13" s="86">
        <v>7.67</v>
      </c>
      <c r="J13" s="86">
        <v>7.81</v>
      </c>
      <c r="K13" s="86"/>
      <c r="L13" s="86">
        <v>7.91</v>
      </c>
      <c r="M13" s="86">
        <v>7.13</v>
      </c>
      <c r="N13" s="86">
        <v>7.8</v>
      </c>
      <c r="O13" s="74">
        <f t="shared" si="0"/>
        <v>7.91</v>
      </c>
      <c r="P13" s="19" t="str">
        <f t="shared" si="1"/>
        <v>II JA</v>
      </c>
      <c r="Q13" s="23" t="s">
        <v>96</v>
      </c>
    </row>
    <row r="14" spans="1:18" s="84" customFormat="1" ht="18" customHeight="1">
      <c r="A14" s="19">
        <v>7</v>
      </c>
      <c r="B14" s="80" t="s">
        <v>38</v>
      </c>
      <c r="C14" s="90" t="s">
        <v>544</v>
      </c>
      <c r="D14" s="81" t="s">
        <v>310</v>
      </c>
      <c r="E14" s="82" t="s">
        <v>42</v>
      </c>
      <c r="F14" s="82" t="s">
        <v>98</v>
      </c>
      <c r="G14" s="82"/>
      <c r="H14" s="86">
        <v>6.91</v>
      </c>
      <c r="I14" s="86">
        <v>6.93</v>
      </c>
      <c r="J14" s="86">
        <v>6.63</v>
      </c>
      <c r="K14" s="86"/>
      <c r="L14" s="86">
        <v>7.69</v>
      </c>
      <c r="M14" s="86">
        <v>6.86</v>
      </c>
      <c r="N14" s="86">
        <v>7.79</v>
      </c>
      <c r="O14" s="74">
        <f t="shared" si="0"/>
        <v>7.79</v>
      </c>
      <c r="P14" s="19" t="str">
        <f t="shared" si="1"/>
        <v>II JA</v>
      </c>
      <c r="Q14" s="83" t="s">
        <v>59</v>
      </c>
      <c r="R14" s="26"/>
    </row>
    <row r="15" spans="1:17" ht="18" customHeight="1">
      <c r="A15" s="19">
        <v>8</v>
      </c>
      <c r="B15" s="80" t="s">
        <v>357</v>
      </c>
      <c r="C15" s="90" t="s">
        <v>409</v>
      </c>
      <c r="D15" s="81" t="s">
        <v>410</v>
      </c>
      <c r="E15" s="82" t="s">
        <v>75</v>
      </c>
      <c r="F15" s="82" t="s">
        <v>76</v>
      </c>
      <c r="G15" s="82"/>
      <c r="H15" s="86">
        <v>6.97</v>
      </c>
      <c r="I15" s="86">
        <v>6.48</v>
      </c>
      <c r="J15" s="86">
        <v>5.57</v>
      </c>
      <c r="K15" s="86"/>
      <c r="L15" s="86">
        <v>5.91</v>
      </c>
      <c r="M15" s="86">
        <v>6.17</v>
      </c>
      <c r="N15" s="86">
        <v>6.8</v>
      </c>
      <c r="O15" s="74">
        <f t="shared" si="0"/>
        <v>6.97</v>
      </c>
      <c r="P15" s="19" t="str">
        <f t="shared" si="1"/>
        <v>III JA</v>
      </c>
      <c r="Q15" s="83" t="s">
        <v>402</v>
      </c>
    </row>
    <row r="16" spans="1:17" ht="18" customHeight="1">
      <c r="A16" s="19">
        <v>9</v>
      </c>
      <c r="B16" s="20" t="s">
        <v>129</v>
      </c>
      <c r="C16" s="22" t="s">
        <v>302</v>
      </c>
      <c r="D16" s="57" t="s">
        <v>303</v>
      </c>
      <c r="E16" s="24" t="s">
        <v>53</v>
      </c>
      <c r="F16" s="24" t="s">
        <v>54</v>
      </c>
      <c r="G16" s="24" t="s">
        <v>282</v>
      </c>
      <c r="H16" s="86">
        <v>6.83</v>
      </c>
      <c r="I16" s="86" t="s">
        <v>646</v>
      </c>
      <c r="J16" s="86">
        <v>6.3</v>
      </c>
      <c r="K16" s="86"/>
      <c r="L16" s="86"/>
      <c r="M16" s="86"/>
      <c r="N16" s="86"/>
      <c r="O16" s="74">
        <f t="shared" si="0"/>
        <v>6.83</v>
      </c>
      <c r="P16" s="19" t="str">
        <f t="shared" si="1"/>
        <v>III JA</v>
      </c>
      <c r="Q16" s="23" t="s">
        <v>283</v>
      </c>
    </row>
    <row r="17" spans="1:17" ht="18" customHeight="1">
      <c r="A17" s="19">
        <v>10</v>
      </c>
      <c r="B17" s="80" t="s">
        <v>87</v>
      </c>
      <c r="C17" s="90" t="s">
        <v>568</v>
      </c>
      <c r="D17" s="81">
        <v>36775</v>
      </c>
      <c r="E17" s="82" t="s">
        <v>45</v>
      </c>
      <c r="F17" s="82" t="s">
        <v>48</v>
      </c>
      <c r="G17" s="82" t="s">
        <v>61</v>
      </c>
      <c r="H17" s="86">
        <v>6.61</v>
      </c>
      <c r="I17" s="86">
        <v>6.46</v>
      </c>
      <c r="J17" s="86">
        <v>6.62</v>
      </c>
      <c r="K17" s="86"/>
      <c r="L17" s="86"/>
      <c r="M17" s="86"/>
      <c r="N17" s="86"/>
      <c r="O17" s="74">
        <f t="shared" si="0"/>
        <v>6.62</v>
      </c>
      <c r="P17" s="19" t="str">
        <f t="shared" si="1"/>
        <v>III JA</v>
      </c>
      <c r="Q17" s="83" t="s">
        <v>173</v>
      </c>
    </row>
    <row r="18" spans="1:17" ht="18" customHeight="1">
      <c r="A18" s="19">
        <v>11</v>
      </c>
      <c r="B18" s="80" t="s">
        <v>136</v>
      </c>
      <c r="C18" s="90" t="s">
        <v>560</v>
      </c>
      <c r="D18" s="81">
        <v>36892</v>
      </c>
      <c r="E18" s="82" t="s">
        <v>45</v>
      </c>
      <c r="F18" s="82" t="s">
        <v>48</v>
      </c>
      <c r="G18" s="82" t="s">
        <v>61</v>
      </c>
      <c r="H18" s="86">
        <v>6.44</v>
      </c>
      <c r="I18" s="86">
        <v>5.65</v>
      </c>
      <c r="J18" s="86">
        <v>6.62</v>
      </c>
      <c r="K18" s="86"/>
      <c r="L18" s="86"/>
      <c r="M18" s="86"/>
      <c r="N18" s="86"/>
      <c r="O18" s="74">
        <f t="shared" si="0"/>
        <v>6.62</v>
      </c>
      <c r="P18" s="19" t="str">
        <f t="shared" si="1"/>
        <v>III JA</v>
      </c>
      <c r="Q18" s="83" t="s">
        <v>173</v>
      </c>
    </row>
    <row r="19" spans="1:17" ht="18" customHeight="1">
      <c r="A19" s="19">
        <v>12</v>
      </c>
      <c r="B19" s="80" t="s">
        <v>128</v>
      </c>
      <c r="C19" s="90" t="s">
        <v>167</v>
      </c>
      <c r="D19" s="81" t="s">
        <v>168</v>
      </c>
      <c r="E19" s="82" t="s">
        <v>53</v>
      </c>
      <c r="F19" s="82" t="s">
        <v>54</v>
      </c>
      <c r="G19" s="82"/>
      <c r="H19" s="86" t="s">
        <v>646</v>
      </c>
      <c r="I19" s="86">
        <v>6.27</v>
      </c>
      <c r="J19" s="86">
        <v>6.08</v>
      </c>
      <c r="K19" s="86"/>
      <c r="L19" s="86"/>
      <c r="M19" s="86"/>
      <c r="N19" s="86"/>
      <c r="O19" s="74">
        <f t="shared" si="0"/>
        <v>6.27</v>
      </c>
      <c r="P19" s="19"/>
      <c r="Q19" s="83" t="s">
        <v>108</v>
      </c>
    </row>
    <row r="20" spans="1:17" ht="18" customHeight="1">
      <c r="A20" s="19">
        <v>13</v>
      </c>
      <c r="B20" s="80" t="s">
        <v>161</v>
      </c>
      <c r="C20" s="90" t="s">
        <v>561</v>
      </c>
      <c r="D20" s="81">
        <v>36925</v>
      </c>
      <c r="E20" s="82" t="s">
        <v>45</v>
      </c>
      <c r="F20" s="82" t="s">
        <v>48</v>
      </c>
      <c r="G20" s="82" t="s">
        <v>61</v>
      </c>
      <c r="H20" s="86" t="s">
        <v>646</v>
      </c>
      <c r="I20" s="86">
        <v>5.39</v>
      </c>
      <c r="J20" s="86">
        <v>6</v>
      </c>
      <c r="K20" s="86"/>
      <c r="L20" s="86"/>
      <c r="M20" s="86"/>
      <c r="N20" s="86"/>
      <c r="O20" s="74">
        <f t="shared" si="0"/>
        <v>6</v>
      </c>
      <c r="P20" s="19"/>
      <c r="Q20" s="83" t="s">
        <v>173</v>
      </c>
    </row>
    <row r="21" spans="1:17" ht="18" customHeight="1">
      <c r="A21" s="19">
        <v>14</v>
      </c>
      <c r="B21" s="80" t="s">
        <v>485</v>
      </c>
      <c r="C21" s="90" t="s">
        <v>484</v>
      </c>
      <c r="D21" s="81" t="s">
        <v>494</v>
      </c>
      <c r="E21" s="82" t="s">
        <v>488</v>
      </c>
      <c r="F21" s="82"/>
      <c r="G21" s="82" t="s">
        <v>469</v>
      </c>
      <c r="H21" s="86">
        <v>5.47</v>
      </c>
      <c r="I21" s="86">
        <v>5.75</v>
      </c>
      <c r="J21" s="86">
        <v>5.61</v>
      </c>
      <c r="K21" s="86"/>
      <c r="L21" s="86"/>
      <c r="M21" s="86"/>
      <c r="N21" s="86"/>
      <c r="O21" s="74">
        <f t="shared" si="0"/>
        <v>5.75</v>
      </c>
      <c r="P21" s="19"/>
      <c r="Q21" s="83" t="s">
        <v>481</v>
      </c>
    </row>
    <row r="22" spans="1:17" ht="18" customHeight="1">
      <c r="A22" s="19">
        <v>15</v>
      </c>
      <c r="B22" s="80" t="s">
        <v>60</v>
      </c>
      <c r="C22" s="90" t="s">
        <v>576</v>
      </c>
      <c r="D22" s="81">
        <v>37657</v>
      </c>
      <c r="E22" s="82" t="s">
        <v>45</v>
      </c>
      <c r="F22" s="82" t="s">
        <v>48</v>
      </c>
      <c r="G22" s="82"/>
      <c r="H22" s="86">
        <v>4.33</v>
      </c>
      <c r="I22" s="86">
        <v>4.26</v>
      </c>
      <c r="J22" s="86">
        <v>3.89</v>
      </c>
      <c r="K22" s="86"/>
      <c r="L22" s="86"/>
      <c r="M22" s="86"/>
      <c r="N22" s="86"/>
      <c r="O22" s="74">
        <f t="shared" si="0"/>
        <v>4.33</v>
      </c>
      <c r="P22" s="19"/>
      <c r="Q22" s="83" t="s">
        <v>62</v>
      </c>
    </row>
    <row r="23" spans="1:17" ht="18" customHeight="1">
      <c r="A23" s="19"/>
      <c r="B23" s="20" t="s">
        <v>331</v>
      </c>
      <c r="C23" s="22" t="s">
        <v>332</v>
      </c>
      <c r="D23" s="57">
        <v>37018</v>
      </c>
      <c r="E23" s="24" t="s">
        <v>94</v>
      </c>
      <c r="F23" s="24" t="s">
        <v>95</v>
      </c>
      <c r="G23" s="24"/>
      <c r="H23" s="86"/>
      <c r="I23" s="86"/>
      <c r="J23" s="86"/>
      <c r="K23" s="86"/>
      <c r="L23" s="86"/>
      <c r="M23" s="86"/>
      <c r="N23" s="86"/>
      <c r="O23" s="74" t="s">
        <v>188</v>
      </c>
      <c r="P23" s="19"/>
      <c r="Q23" s="23" t="s">
        <v>96</v>
      </c>
    </row>
    <row r="24" spans="1:17" ht="18" customHeight="1">
      <c r="A24" s="19"/>
      <c r="B24" s="20" t="s">
        <v>39</v>
      </c>
      <c r="C24" s="22" t="s">
        <v>349</v>
      </c>
      <c r="D24" s="57">
        <v>37219</v>
      </c>
      <c r="E24" s="24" t="s">
        <v>348</v>
      </c>
      <c r="F24" s="24"/>
      <c r="G24" s="24"/>
      <c r="H24" s="86"/>
      <c r="I24" s="86"/>
      <c r="J24" s="86"/>
      <c r="K24" s="86"/>
      <c r="L24" s="86"/>
      <c r="M24" s="86"/>
      <c r="N24" s="86"/>
      <c r="O24" s="74" t="s">
        <v>188</v>
      </c>
      <c r="P24" s="19"/>
      <c r="Q24" s="23" t="s">
        <v>185</v>
      </c>
    </row>
    <row r="25" spans="1:17" ht="18" customHeight="1">
      <c r="A25" s="19"/>
      <c r="B25" s="20" t="s">
        <v>337</v>
      </c>
      <c r="C25" s="22" t="s">
        <v>137</v>
      </c>
      <c r="D25" s="57" t="s">
        <v>338</v>
      </c>
      <c r="E25" s="24" t="s">
        <v>346</v>
      </c>
      <c r="F25" s="24" t="s">
        <v>347</v>
      </c>
      <c r="G25" s="24"/>
      <c r="H25" s="97"/>
      <c r="I25" s="97"/>
      <c r="J25" s="97"/>
      <c r="K25" s="97"/>
      <c r="L25" s="97"/>
      <c r="M25" s="97"/>
      <c r="N25" s="97"/>
      <c r="O25" s="74" t="s">
        <v>188</v>
      </c>
      <c r="P25" s="19"/>
      <c r="Q25" s="23" t="s">
        <v>339</v>
      </c>
    </row>
  </sheetData>
  <sheetProtection/>
  <mergeCells count="1">
    <mergeCell ref="H6:N6"/>
  </mergeCells>
  <printOptions horizontalCentered="1"/>
  <pageMargins left="0.15748031496062992" right="0.15748031496062992" top="0.3937007874015748" bottom="0.393700787401574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26" customWidth="1"/>
    <col min="2" max="2" width="10.421875" style="26" customWidth="1"/>
    <col min="3" max="3" width="14.421875" style="26" customWidth="1"/>
    <col min="4" max="4" width="10.7109375" style="62" customWidth="1"/>
    <col min="5" max="5" width="13.57421875" style="44" bestFit="1" customWidth="1"/>
    <col min="6" max="6" width="15.140625" style="44" bestFit="1" customWidth="1"/>
    <col min="7" max="7" width="12.421875" style="31" bestFit="1" customWidth="1"/>
    <col min="8" max="9" width="4.7109375" style="71" customWidth="1"/>
    <col min="10" max="10" width="4.57421875" style="71" customWidth="1"/>
    <col min="11" max="11" width="4.7109375" style="71" hidden="1" customWidth="1"/>
    <col min="12" max="14" width="4.7109375" style="71" customWidth="1"/>
    <col min="15" max="15" width="8.140625" style="34" customWidth="1"/>
    <col min="16" max="16" width="5.28125" style="28" bestFit="1" customWidth="1"/>
    <col min="17" max="17" width="12.00390625" style="26" bestFit="1" customWidth="1"/>
    <col min="18" max="16384" width="9.140625" style="26" customWidth="1"/>
  </cols>
  <sheetData>
    <row r="1" spans="1:11" s="37" customFormat="1" ht="15.75">
      <c r="A1" s="102" t="s">
        <v>198</v>
      </c>
      <c r="C1" s="42"/>
      <c r="D1" s="60"/>
      <c r="E1" s="53"/>
      <c r="F1" s="53"/>
      <c r="G1" s="54"/>
      <c r="H1" s="69"/>
      <c r="I1" s="69"/>
      <c r="J1" s="41"/>
      <c r="K1" s="41"/>
    </row>
    <row r="2" spans="1:14" s="37" customFormat="1" ht="15.75">
      <c r="A2" s="37" t="s">
        <v>199</v>
      </c>
      <c r="C2" s="42"/>
      <c r="D2" s="60"/>
      <c r="E2" s="53"/>
      <c r="F2" s="54"/>
      <c r="G2" s="54"/>
      <c r="H2" s="69"/>
      <c r="I2" s="69"/>
      <c r="J2" s="41"/>
      <c r="K2" s="41"/>
      <c r="L2" s="41"/>
      <c r="M2" s="41"/>
      <c r="N2" s="55"/>
    </row>
    <row r="3" spans="1:15" s="28" customFormat="1" ht="12" customHeight="1">
      <c r="A3" s="26"/>
      <c r="B3" s="26"/>
      <c r="C3" s="27"/>
      <c r="D3" s="61"/>
      <c r="E3" s="33"/>
      <c r="F3" s="33"/>
      <c r="G3" s="33"/>
      <c r="H3" s="70"/>
      <c r="I3" s="75"/>
      <c r="J3" s="75"/>
      <c r="K3" s="75"/>
      <c r="L3" s="75"/>
      <c r="M3" s="75"/>
      <c r="N3" s="75"/>
      <c r="O3" s="50"/>
    </row>
    <row r="4" spans="2:16" ht="12.75">
      <c r="B4" s="27"/>
      <c r="G4" s="44"/>
      <c r="I4" s="75"/>
      <c r="O4" s="29"/>
      <c r="P4" s="26"/>
    </row>
    <row r="5" spans="2:15" s="36" customFormat="1" ht="16.5" thickBot="1">
      <c r="B5" s="37" t="s">
        <v>28</v>
      </c>
      <c r="D5" s="63"/>
      <c r="E5" s="63" t="s">
        <v>35</v>
      </c>
      <c r="F5" s="39"/>
      <c r="G5" s="40"/>
      <c r="H5" s="72"/>
      <c r="I5" s="72"/>
      <c r="J5" s="72"/>
      <c r="K5" s="72"/>
      <c r="L5" s="72"/>
      <c r="M5" s="72"/>
      <c r="N5" s="72"/>
      <c r="O5" s="41"/>
    </row>
    <row r="6" spans="5:14" ht="13.5" thickBot="1">
      <c r="E6" s="51"/>
      <c r="F6" s="51"/>
      <c r="G6" s="51"/>
      <c r="H6" s="219" t="s">
        <v>8</v>
      </c>
      <c r="I6" s="220"/>
      <c r="J6" s="220"/>
      <c r="K6" s="220"/>
      <c r="L6" s="220"/>
      <c r="M6" s="220"/>
      <c r="N6" s="221"/>
    </row>
    <row r="7" spans="1:17" s="16" customFormat="1" ht="11.25" thickBot="1">
      <c r="A7" s="99" t="s">
        <v>189</v>
      </c>
      <c r="B7" s="13" t="s">
        <v>0</v>
      </c>
      <c r="C7" s="14" t="s">
        <v>1</v>
      </c>
      <c r="D7" s="64" t="s">
        <v>9</v>
      </c>
      <c r="E7" s="47" t="s">
        <v>2</v>
      </c>
      <c r="F7" s="49" t="s">
        <v>3</v>
      </c>
      <c r="G7" s="76" t="s">
        <v>37</v>
      </c>
      <c r="H7" s="99">
        <v>1</v>
      </c>
      <c r="I7" s="15">
        <v>2</v>
      </c>
      <c r="J7" s="15">
        <v>3</v>
      </c>
      <c r="K7" s="15" t="s">
        <v>125</v>
      </c>
      <c r="L7" s="18">
        <v>4</v>
      </c>
      <c r="M7" s="15">
        <v>5</v>
      </c>
      <c r="N7" s="100">
        <v>6</v>
      </c>
      <c r="O7" s="18" t="s">
        <v>4</v>
      </c>
      <c r="P7" s="59" t="s">
        <v>30</v>
      </c>
      <c r="Q7" s="48" t="s">
        <v>5</v>
      </c>
    </row>
    <row r="8" spans="1:17" ht="18" customHeight="1">
      <c r="A8" s="19">
        <v>1</v>
      </c>
      <c r="B8" s="20" t="s">
        <v>123</v>
      </c>
      <c r="C8" s="22" t="s">
        <v>132</v>
      </c>
      <c r="D8" s="57">
        <v>36572</v>
      </c>
      <c r="E8" s="24" t="s">
        <v>45</v>
      </c>
      <c r="F8" s="24" t="s">
        <v>48</v>
      </c>
      <c r="G8" s="24" t="s">
        <v>61</v>
      </c>
      <c r="H8" s="86">
        <v>11.58</v>
      </c>
      <c r="I8" s="86">
        <v>11.92</v>
      </c>
      <c r="J8" s="86">
        <v>11.24</v>
      </c>
      <c r="K8" s="86"/>
      <c r="L8" s="86">
        <v>11.31</v>
      </c>
      <c r="M8" s="86">
        <v>12.52</v>
      </c>
      <c r="N8" s="86">
        <v>12.56</v>
      </c>
      <c r="O8" s="98">
        <f aca="true" t="shared" si="0" ref="O8:O35">MAX(H8:N8)</f>
        <v>12.56</v>
      </c>
      <c r="P8" s="19" t="str">
        <f aca="true" t="shared" si="1" ref="P8:P35">IF(ISBLANK(O8),"",IF(O8&lt;9.5,"",IF(O8&gt;=14.3,"III A",IF(O8&gt;=12.2,"I JA",IF(O8&gt;=10.5,"II JA",IF(O8&gt;=9.5,"III JA"))))))</f>
        <v>I JA</v>
      </c>
      <c r="Q8" s="23" t="s">
        <v>173</v>
      </c>
    </row>
    <row r="9" spans="1:17" s="84" customFormat="1" ht="18" customHeight="1">
      <c r="A9" s="19">
        <v>2</v>
      </c>
      <c r="B9" s="20" t="s">
        <v>245</v>
      </c>
      <c r="C9" s="22" t="s">
        <v>246</v>
      </c>
      <c r="D9" s="57" t="s">
        <v>247</v>
      </c>
      <c r="E9" s="24" t="s">
        <v>241</v>
      </c>
      <c r="F9" s="24" t="s">
        <v>242</v>
      </c>
      <c r="G9" s="24"/>
      <c r="H9" s="97">
        <v>10.47</v>
      </c>
      <c r="I9" s="97">
        <v>9.46</v>
      </c>
      <c r="J9" s="97">
        <v>10.15</v>
      </c>
      <c r="K9" s="97"/>
      <c r="L9" s="97">
        <v>10.29</v>
      </c>
      <c r="M9" s="97">
        <v>9.97</v>
      </c>
      <c r="N9" s="97">
        <v>10.21</v>
      </c>
      <c r="O9" s="98">
        <f t="shared" si="0"/>
        <v>10.47</v>
      </c>
      <c r="P9" s="88" t="str">
        <f t="shared" si="1"/>
        <v>III JA</v>
      </c>
      <c r="Q9" s="23" t="s">
        <v>637</v>
      </c>
    </row>
    <row r="10" spans="1:17" ht="18" customHeight="1">
      <c r="A10" s="19">
        <v>3</v>
      </c>
      <c r="B10" s="20" t="s">
        <v>602</v>
      </c>
      <c r="C10" s="22" t="s">
        <v>603</v>
      </c>
      <c r="D10" s="57">
        <v>36595</v>
      </c>
      <c r="E10" s="24" t="s">
        <v>53</v>
      </c>
      <c r="F10" s="24" t="s">
        <v>54</v>
      </c>
      <c r="G10" s="24"/>
      <c r="H10" s="86">
        <v>9.45</v>
      </c>
      <c r="I10" s="86">
        <v>9.48</v>
      </c>
      <c r="J10" s="86">
        <v>8.87</v>
      </c>
      <c r="K10" s="86"/>
      <c r="L10" s="86">
        <v>9.39</v>
      </c>
      <c r="M10" s="86">
        <v>10</v>
      </c>
      <c r="N10" s="86">
        <v>9.7</v>
      </c>
      <c r="O10" s="98">
        <f t="shared" si="0"/>
        <v>10</v>
      </c>
      <c r="P10" s="19" t="str">
        <f t="shared" si="1"/>
        <v>III JA</v>
      </c>
      <c r="Q10" s="23" t="s">
        <v>591</v>
      </c>
    </row>
    <row r="11" spans="1:17" ht="18" customHeight="1">
      <c r="A11" s="19">
        <v>4</v>
      </c>
      <c r="B11" s="20" t="s">
        <v>49</v>
      </c>
      <c r="C11" s="22" t="s">
        <v>276</v>
      </c>
      <c r="D11" s="57">
        <v>36640</v>
      </c>
      <c r="E11" s="24" t="s">
        <v>53</v>
      </c>
      <c r="F11" s="24" t="s">
        <v>54</v>
      </c>
      <c r="G11" s="24"/>
      <c r="H11" s="86">
        <v>8.68</v>
      </c>
      <c r="I11" s="86">
        <v>7.88</v>
      </c>
      <c r="J11" s="86">
        <v>9.09</v>
      </c>
      <c r="K11" s="86"/>
      <c r="L11" s="86">
        <v>8.67</v>
      </c>
      <c r="M11" s="86">
        <v>9.3</v>
      </c>
      <c r="N11" s="86">
        <v>8.95</v>
      </c>
      <c r="O11" s="98">
        <f t="shared" si="0"/>
        <v>9.3</v>
      </c>
      <c r="P11" s="19">
        <f t="shared" si="1"/>
      </c>
      <c r="Q11" s="23" t="s">
        <v>271</v>
      </c>
    </row>
    <row r="12" spans="1:17" ht="18" customHeight="1">
      <c r="A12" s="19">
        <v>5</v>
      </c>
      <c r="B12" s="20" t="s">
        <v>88</v>
      </c>
      <c r="C12" s="22" t="s">
        <v>133</v>
      </c>
      <c r="D12" s="57">
        <v>36647</v>
      </c>
      <c r="E12" s="24" t="s">
        <v>45</v>
      </c>
      <c r="F12" s="24" t="s">
        <v>48</v>
      </c>
      <c r="G12" s="24" t="s">
        <v>41</v>
      </c>
      <c r="H12" s="86">
        <v>7.48</v>
      </c>
      <c r="I12" s="86">
        <v>8.1</v>
      </c>
      <c r="J12" s="86">
        <v>7.65</v>
      </c>
      <c r="K12" s="86"/>
      <c r="L12" s="86">
        <v>7.93</v>
      </c>
      <c r="M12" s="86">
        <v>8.25</v>
      </c>
      <c r="N12" s="86">
        <v>8.82</v>
      </c>
      <c r="O12" s="98">
        <f t="shared" si="0"/>
        <v>8.82</v>
      </c>
      <c r="P12" s="19">
        <f t="shared" si="1"/>
      </c>
      <c r="Q12" s="23" t="s">
        <v>46</v>
      </c>
    </row>
    <row r="13" spans="1:17" ht="18" customHeight="1">
      <c r="A13" s="19">
        <v>6</v>
      </c>
      <c r="B13" s="20" t="s">
        <v>535</v>
      </c>
      <c r="C13" s="22" t="s">
        <v>536</v>
      </c>
      <c r="D13" s="57" t="s">
        <v>537</v>
      </c>
      <c r="E13" s="24" t="s">
        <v>499</v>
      </c>
      <c r="F13" s="24" t="s">
        <v>500</v>
      </c>
      <c r="G13" s="24"/>
      <c r="H13" s="86">
        <v>8.74</v>
      </c>
      <c r="I13" s="86">
        <v>8.42</v>
      </c>
      <c r="J13" s="86">
        <v>8.52</v>
      </c>
      <c r="K13" s="86"/>
      <c r="L13" s="86">
        <v>7.98</v>
      </c>
      <c r="M13" s="86">
        <v>8.31</v>
      </c>
      <c r="N13" s="86">
        <v>8.66</v>
      </c>
      <c r="O13" s="98">
        <f t="shared" si="0"/>
        <v>8.74</v>
      </c>
      <c r="P13" s="19">
        <f t="shared" si="1"/>
      </c>
      <c r="Q13" s="23" t="s">
        <v>538</v>
      </c>
    </row>
    <row r="14" spans="1:17" ht="18" customHeight="1">
      <c r="A14" s="19">
        <v>7</v>
      </c>
      <c r="B14" s="20" t="s">
        <v>243</v>
      </c>
      <c r="C14" s="22" t="s">
        <v>244</v>
      </c>
      <c r="D14" s="57" t="s">
        <v>159</v>
      </c>
      <c r="E14" s="24" t="s">
        <v>241</v>
      </c>
      <c r="F14" s="24" t="s">
        <v>242</v>
      </c>
      <c r="G14" s="24"/>
      <c r="H14" s="86">
        <v>8.27</v>
      </c>
      <c r="I14" s="86">
        <v>8.28</v>
      </c>
      <c r="J14" s="86">
        <v>7.66</v>
      </c>
      <c r="K14" s="86"/>
      <c r="L14" s="86">
        <v>8.39</v>
      </c>
      <c r="M14" s="86">
        <v>8.05</v>
      </c>
      <c r="N14" s="86">
        <v>8.7</v>
      </c>
      <c r="O14" s="98">
        <f t="shared" si="0"/>
        <v>8.7</v>
      </c>
      <c r="P14" s="19">
        <f t="shared" si="1"/>
      </c>
      <c r="Q14" s="23" t="s">
        <v>637</v>
      </c>
    </row>
    <row r="15" spans="1:17" ht="18" customHeight="1">
      <c r="A15" s="19">
        <v>8</v>
      </c>
      <c r="B15" s="20" t="s">
        <v>324</v>
      </c>
      <c r="C15" s="22" t="s">
        <v>325</v>
      </c>
      <c r="D15" s="57" t="s">
        <v>315</v>
      </c>
      <c r="E15" s="24" t="s">
        <v>94</v>
      </c>
      <c r="F15" s="24" t="s">
        <v>95</v>
      </c>
      <c r="G15" s="24"/>
      <c r="H15" s="86">
        <v>8.35</v>
      </c>
      <c r="I15" s="86">
        <v>8.25</v>
      </c>
      <c r="J15" s="86">
        <v>7.88</v>
      </c>
      <c r="K15" s="86"/>
      <c r="L15" s="86">
        <v>7.91</v>
      </c>
      <c r="M15" s="86">
        <v>6.97</v>
      </c>
      <c r="N15" s="86">
        <v>7.61</v>
      </c>
      <c r="O15" s="98">
        <f t="shared" si="0"/>
        <v>8.35</v>
      </c>
      <c r="P15" s="19">
        <f t="shared" si="1"/>
      </c>
      <c r="Q15" s="23" t="s">
        <v>97</v>
      </c>
    </row>
    <row r="16" spans="1:17" ht="18" customHeight="1">
      <c r="A16" s="19">
        <v>9</v>
      </c>
      <c r="B16" s="20" t="s">
        <v>200</v>
      </c>
      <c r="C16" s="22" t="s">
        <v>201</v>
      </c>
      <c r="D16" s="57" t="s">
        <v>202</v>
      </c>
      <c r="E16" s="24" t="s">
        <v>42</v>
      </c>
      <c r="F16" s="24" t="s">
        <v>98</v>
      </c>
      <c r="G16" s="24" t="s">
        <v>203</v>
      </c>
      <c r="H16" s="86">
        <v>7.69</v>
      </c>
      <c r="I16" s="86">
        <v>6.58</v>
      </c>
      <c r="J16" s="86">
        <v>7.1</v>
      </c>
      <c r="K16" s="86"/>
      <c r="L16" s="86"/>
      <c r="M16" s="86"/>
      <c r="N16" s="86"/>
      <c r="O16" s="98">
        <f t="shared" si="0"/>
        <v>7.69</v>
      </c>
      <c r="P16" s="19">
        <f t="shared" si="1"/>
      </c>
      <c r="Q16" s="23" t="s">
        <v>219</v>
      </c>
    </row>
    <row r="17" spans="1:17" ht="18" customHeight="1">
      <c r="A17" s="19">
        <v>10</v>
      </c>
      <c r="B17" s="20" t="s">
        <v>43</v>
      </c>
      <c r="C17" s="22" t="s">
        <v>254</v>
      </c>
      <c r="D17" s="57" t="s">
        <v>255</v>
      </c>
      <c r="E17" s="24" t="s">
        <v>241</v>
      </c>
      <c r="F17" s="24" t="s">
        <v>242</v>
      </c>
      <c r="G17" s="24"/>
      <c r="H17" s="86">
        <v>6.92</v>
      </c>
      <c r="I17" s="86">
        <v>7.08</v>
      </c>
      <c r="J17" s="86">
        <v>7.67</v>
      </c>
      <c r="K17" s="86"/>
      <c r="L17" s="86"/>
      <c r="M17" s="86"/>
      <c r="N17" s="86"/>
      <c r="O17" s="98">
        <f t="shared" si="0"/>
        <v>7.67</v>
      </c>
      <c r="P17" s="19">
        <f t="shared" si="1"/>
      </c>
      <c r="Q17" s="23" t="s">
        <v>637</v>
      </c>
    </row>
    <row r="18" spans="1:17" ht="18" customHeight="1">
      <c r="A18" s="19">
        <v>11</v>
      </c>
      <c r="B18" s="20" t="s">
        <v>49</v>
      </c>
      <c r="C18" s="22" t="s">
        <v>617</v>
      </c>
      <c r="D18" s="57">
        <v>36568</v>
      </c>
      <c r="E18" s="24" t="s">
        <v>45</v>
      </c>
      <c r="F18" s="24" t="s">
        <v>48</v>
      </c>
      <c r="G18" s="24" t="s">
        <v>61</v>
      </c>
      <c r="H18" s="86">
        <v>7.42</v>
      </c>
      <c r="I18" s="86">
        <v>7.01</v>
      </c>
      <c r="J18" s="86">
        <v>7.55</v>
      </c>
      <c r="K18" s="86"/>
      <c r="L18" s="86"/>
      <c r="M18" s="86"/>
      <c r="N18" s="86"/>
      <c r="O18" s="98">
        <f t="shared" si="0"/>
        <v>7.55</v>
      </c>
      <c r="P18" s="19">
        <f t="shared" si="1"/>
      </c>
      <c r="Q18" s="23" t="s">
        <v>173</v>
      </c>
    </row>
    <row r="19" spans="1:17" ht="18" customHeight="1">
      <c r="A19" s="19">
        <v>12</v>
      </c>
      <c r="B19" s="20" t="s">
        <v>248</v>
      </c>
      <c r="C19" s="22" t="s">
        <v>249</v>
      </c>
      <c r="D19" s="57" t="s">
        <v>250</v>
      </c>
      <c r="E19" s="24" t="s">
        <v>241</v>
      </c>
      <c r="F19" s="24" t="s">
        <v>242</v>
      </c>
      <c r="G19" s="24"/>
      <c r="H19" s="86">
        <v>6.89</v>
      </c>
      <c r="I19" s="86">
        <v>6.5</v>
      </c>
      <c r="J19" s="86">
        <v>7.32</v>
      </c>
      <c r="K19" s="86"/>
      <c r="L19" s="86"/>
      <c r="M19" s="86"/>
      <c r="N19" s="86"/>
      <c r="O19" s="98">
        <f t="shared" si="0"/>
        <v>7.32</v>
      </c>
      <c r="P19" s="19">
        <f t="shared" si="1"/>
      </c>
      <c r="Q19" s="23" t="s">
        <v>637</v>
      </c>
    </row>
    <row r="20" spans="1:17" ht="18" customHeight="1">
      <c r="A20" s="19">
        <v>13</v>
      </c>
      <c r="B20" s="20" t="s">
        <v>230</v>
      </c>
      <c r="C20" s="22" t="s">
        <v>231</v>
      </c>
      <c r="D20" s="57" t="s">
        <v>237</v>
      </c>
      <c r="E20" s="24" t="s">
        <v>346</v>
      </c>
      <c r="F20" s="24" t="s">
        <v>347</v>
      </c>
      <c r="G20" s="24" t="s">
        <v>222</v>
      </c>
      <c r="H20" s="86">
        <v>7.14</v>
      </c>
      <c r="I20" s="86">
        <v>7.21</v>
      </c>
      <c r="J20" s="86">
        <v>6.95</v>
      </c>
      <c r="K20" s="86"/>
      <c r="L20" s="86"/>
      <c r="M20" s="86"/>
      <c r="N20" s="86"/>
      <c r="O20" s="98">
        <f t="shared" si="0"/>
        <v>7.21</v>
      </c>
      <c r="P20" s="19">
        <f t="shared" si="1"/>
      </c>
      <c r="Q20" s="23" t="s">
        <v>223</v>
      </c>
    </row>
    <row r="21" spans="1:17" ht="18" customHeight="1">
      <c r="A21" s="19">
        <v>14</v>
      </c>
      <c r="B21" s="20" t="s">
        <v>100</v>
      </c>
      <c r="C21" s="22" t="s">
        <v>182</v>
      </c>
      <c r="D21" s="57">
        <v>37091</v>
      </c>
      <c r="E21" s="24" t="s">
        <v>53</v>
      </c>
      <c r="F21" s="24" t="s">
        <v>54</v>
      </c>
      <c r="G21" s="24"/>
      <c r="H21" s="86">
        <v>6.61</v>
      </c>
      <c r="I21" s="86">
        <v>6.98</v>
      </c>
      <c r="J21" s="86">
        <v>6.87</v>
      </c>
      <c r="K21" s="86"/>
      <c r="L21" s="86"/>
      <c r="M21" s="86"/>
      <c r="N21" s="86"/>
      <c r="O21" s="98">
        <f t="shared" si="0"/>
        <v>6.98</v>
      </c>
      <c r="P21" s="19">
        <f t="shared" si="1"/>
      </c>
      <c r="Q21" s="23" t="s">
        <v>74</v>
      </c>
    </row>
    <row r="22" spans="1:17" ht="18" customHeight="1">
      <c r="A22" s="19">
        <v>15</v>
      </c>
      <c r="B22" s="20" t="s">
        <v>111</v>
      </c>
      <c r="C22" s="22" t="s">
        <v>112</v>
      </c>
      <c r="D22" s="57" t="s">
        <v>165</v>
      </c>
      <c r="E22" s="24" t="s">
        <v>53</v>
      </c>
      <c r="F22" s="24" t="s">
        <v>54</v>
      </c>
      <c r="G22" s="24"/>
      <c r="H22" s="86">
        <v>6.78</v>
      </c>
      <c r="I22" s="86">
        <v>6.93</v>
      </c>
      <c r="J22" s="86">
        <v>6.96</v>
      </c>
      <c r="K22" s="86"/>
      <c r="L22" s="86"/>
      <c r="M22" s="86"/>
      <c r="N22" s="86"/>
      <c r="O22" s="98">
        <f t="shared" si="0"/>
        <v>6.96</v>
      </c>
      <c r="P22" s="19">
        <f t="shared" si="1"/>
      </c>
      <c r="Q22" s="23" t="s">
        <v>108</v>
      </c>
    </row>
    <row r="23" spans="1:17" ht="18" customHeight="1">
      <c r="A23" s="19">
        <v>16</v>
      </c>
      <c r="B23" s="20" t="s">
        <v>162</v>
      </c>
      <c r="C23" s="22" t="s">
        <v>163</v>
      </c>
      <c r="D23" s="57" t="s">
        <v>164</v>
      </c>
      <c r="E23" s="24" t="s">
        <v>53</v>
      </c>
      <c r="F23" s="24" t="s">
        <v>54</v>
      </c>
      <c r="G23" s="24"/>
      <c r="H23" s="86">
        <v>6.86</v>
      </c>
      <c r="I23" s="86">
        <v>6.16</v>
      </c>
      <c r="J23" s="86">
        <v>6.36</v>
      </c>
      <c r="K23" s="86"/>
      <c r="L23" s="86"/>
      <c r="M23" s="86"/>
      <c r="N23" s="86"/>
      <c r="O23" s="98">
        <f t="shared" si="0"/>
        <v>6.86</v>
      </c>
      <c r="P23" s="19">
        <f t="shared" si="1"/>
      </c>
      <c r="Q23" s="23" t="s">
        <v>108</v>
      </c>
    </row>
    <row r="24" spans="1:17" ht="18" customHeight="1">
      <c r="A24" s="19">
        <v>17</v>
      </c>
      <c r="B24" s="20" t="s">
        <v>93</v>
      </c>
      <c r="C24" s="22" t="s">
        <v>176</v>
      </c>
      <c r="D24" s="57">
        <v>36853</v>
      </c>
      <c r="E24" s="24" t="s">
        <v>45</v>
      </c>
      <c r="F24" s="24" t="s">
        <v>48</v>
      </c>
      <c r="G24" s="24" t="s">
        <v>61</v>
      </c>
      <c r="H24" s="86">
        <v>6.58</v>
      </c>
      <c r="I24" s="86">
        <v>6.8</v>
      </c>
      <c r="J24" s="86">
        <v>6.29</v>
      </c>
      <c r="K24" s="86"/>
      <c r="L24" s="86"/>
      <c r="M24" s="86"/>
      <c r="N24" s="86"/>
      <c r="O24" s="98">
        <f t="shared" si="0"/>
        <v>6.8</v>
      </c>
      <c r="P24" s="19">
        <f t="shared" si="1"/>
      </c>
      <c r="Q24" s="23" t="s">
        <v>173</v>
      </c>
    </row>
    <row r="25" spans="1:17" ht="18" customHeight="1">
      <c r="A25" s="19">
        <v>18</v>
      </c>
      <c r="B25" s="20" t="s">
        <v>599</v>
      </c>
      <c r="C25" s="22" t="s">
        <v>600</v>
      </c>
      <c r="D25" s="57">
        <v>36742</v>
      </c>
      <c r="E25" s="24" t="s">
        <v>53</v>
      </c>
      <c r="F25" s="24" t="s">
        <v>54</v>
      </c>
      <c r="G25" s="24"/>
      <c r="H25" s="86" t="s">
        <v>646</v>
      </c>
      <c r="I25" s="86">
        <v>6.74</v>
      </c>
      <c r="J25" s="86">
        <v>6.47</v>
      </c>
      <c r="K25" s="86"/>
      <c r="L25" s="86"/>
      <c r="M25" s="86"/>
      <c r="N25" s="86"/>
      <c r="O25" s="98">
        <f t="shared" si="0"/>
        <v>6.74</v>
      </c>
      <c r="P25" s="19">
        <f t="shared" si="1"/>
      </c>
      <c r="Q25" s="23" t="s">
        <v>591</v>
      </c>
    </row>
    <row r="26" spans="1:17" ht="18" customHeight="1">
      <c r="A26" s="19">
        <v>19</v>
      </c>
      <c r="B26" s="20" t="s">
        <v>41</v>
      </c>
      <c r="C26" s="22" t="s">
        <v>225</v>
      </c>
      <c r="D26" s="57" t="s">
        <v>226</v>
      </c>
      <c r="E26" s="24" t="s">
        <v>346</v>
      </c>
      <c r="F26" s="24" t="s">
        <v>347</v>
      </c>
      <c r="G26" s="24" t="s">
        <v>222</v>
      </c>
      <c r="H26" s="86">
        <v>6.37</v>
      </c>
      <c r="I26" s="86">
        <v>6.51</v>
      </c>
      <c r="J26" s="86">
        <v>6.73</v>
      </c>
      <c r="K26" s="86"/>
      <c r="L26" s="86"/>
      <c r="M26" s="86"/>
      <c r="N26" s="86"/>
      <c r="O26" s="98">
        <f t="shared" si="0"/>
        <v>6.73</v>
      </c>
      <c r="P26" s="19">
        <f t="shared" si="1"/>
      </c>
      <c r="Q26" s="23" t="s">
        <v>223</v>
      </c>
    </row>
    <row r="27" spans="1:17" ht="18" customHeight="1">
      <c r="A27" s="19">
        <v>20</v>
      </c>
      <c r="B27" s="20" t="s">
        <v>101</v>
      </c>
      <c r="C27" s="22" t="s">
        <v>621</v>
      </c>
      <c r="D27" s="57">
        <v>36995</v>
      </c>
      <c r="E27" s="24" t="s">
        <v>346</v>
      </c>
      <c r="F27" s="24" t="s">
        <v>347</v>
      </c>
      <c r="G27" s="24" t="s">
        <v>222</v>
      </c>
      <c r="H27" s="86">
        <v>6.16</v>
      </c>
      <c r="I27" s="86">
        <v>6.55</v>
      </c>
      <c r="J27" s="86">
        <v>6.68</v>
      </c>
      <c r="K27" s="86"/>
      <c r="L27" s="86"/>
      <c r="M27" s="86"/>
      <c r="N27" s="86"/>
      <c r="O27" s="98">
        <f t="shared" si="0"/>
        <v>6.68</v>
      </c>
      <c r="P27" s="19">
        <f t="shared" si="1"/>
      </c>
      <c r="Q27" s="23" t="s">
        <v>223</v>
      </c>
    </row>
    <row r="28" spans="1:17" ht="18" customHeight="1">
      <c r="A28" s="19">
        <v>21</v>
      </c>
      <c r="B28" s="20" t="s">
        <v>212</v>
      </c>
      <c r="C28" s="22" t="s">
        <v>213</v>
      </c>
      <c r="D28" s="57" t="s">
        <v>214</v>
      </c>
      <c r="E28" s="24" t="s">
        <v>42</v>
      </c>
      <c r="F28" s="24" t="s">
        <v>98</v>
      </c>
      <c r="G28" s="24" t="s">
        <v>203</v>
      </c>
      <c r="H28" s="86">
        <v>6.64</v>
      </c>
      <c r="I28" s="86">
        <v>5.96</v>
      </c>
      <c r="J28" s="86">
        <v>5.86</v>
      </c>
      <c r="K28" s="86"/>
      <c r="L28" s="86"/>
      <c r="M28" s="86"/>
      <c r="N28" s="86"/>
      <c r="O28" s="98">
        <f t="shared" si="0"/>
        <v>6.64</v>
      </c>
      <c r="P28" s="19">
        <f t="shared" si="1"/>
      </c>
      <c r="Q28" s="23" t="s">
        <v>219</v>
      </c>
    </row>
    <row r="29" spans="1:17" ht="18" customHeight="1">
      <c r="A29" s="19">
        <v>22</v>
      </c>
      <c r="B29" s="20" t="s">
        <v>382</v>
      </c>
      <c r="C29" s="22" t="s">
        <v>381</v>
      </c>
      <c r="D29" s="57">
        <v>36535</v>
      </c>
      <c r="E29" s="24" t="s">
        <v>400</v>
      </c>
      <c r="F29" s="24" t="s">
        <v>401</v>
      </c>
      <c r="G29" s="24"/>
      <c r="H29" s="86">
        <v>5.94</v>
      </c>
      <c r="I29" s="86">
        <v>6.28</v>
      </c>
      <c r="J29" s="86">
        <v>5.95</v>
      </c>
      <c r="K29" s="86"/>
      <c r="L29" s="86"/>
      <c r="M29" s="86"/>
      <c r="N29" s="86"/>
      <c r="O29" s="98">
        <f t="shared" si="0"/>
        <v>6.28</v>
      </c>
      <c r="P29" s="19">
        <f t="shared" si="1"/>
      </c>
      <c r="Q29" s="83" t="s">
        <v>399</v>
      </c>
    </row>
    <row r="30" spans="1:17" ht="18" customHeight="1">
      <c r="A30" s="19">
        <v>23</v>
      </c>
      <c r="B30" s="20" t="s">
        <v>333</v>
      </c>
      <c r="C30" s="22" t="s">
        <v>334</v>
      </c>
      <c r="D30" s="57">
        <v>37329</v>
      </c>
      <c r="E30" s="24" t="s">
        <v>94</v>
      </c>
      <c r="F30" s="24" t="s">
        <v>95</v>
      </c>
      <c r="G30" s="24"/>
      <c r="H30" s="86">
        <v>5.39</v>
      </c>
      <c r="I30" s="86">
        <v>5.47</v>
      </c>
      <c r="J30" s="86">
        <v>5.34</v>
      </c>
      <c r="K30" s="86"/>
      <c r="L30" s="86"/>
      <c r="M30" s="86"/>
      <c r="N30" s="86"/>
      <c r="O30" s="98">
        <f t="shared" si="0"/>
        <v>5.47</v>
      </c>
      <c r="P30" s="19">
        <f t="shared" si="1"/>
      </c>
      <c r="Q30" s="23" t="s">
        <v>96</v>
      </c>
    </row>
    <row r="31" spans="1:17" ht="18" customHeight="1">
      <c r="A31" s="19">
        <v>24</v>
      </c>
      <c r="B31" s="20" t="s">
        <v>615</v>
      </c>
      <c r="C31" s="22" t="s">
        <v>616</v>
      </c>
      <c r="D31" s="57">
        <v>37439</v>
      </c>
      <c r="E31" s="24" t="s">
        <v>53</v>
      </c>
      <c r="F31" s="24" t="s">
        <v>54</v>
      </c>
      <c r="G31" s="24"/>
      <c r="H31" s="86">
        <v>4.66</v>
      </c>
      <c r="I31" s="86">
        <v>5.35</v>
      </c>
      <c r="J31" s="86">
        <v>5.37</v>
      </c>
      <c r="K31" s="86"/>
      <c r="L31" s="86"/>
      <c r="M31" s="86"/>
      <c r="N31" s="86"/>
      <c r="O31" s="98">
        <f t="shared" si="0"/>
        <v>5.37</v>
      </c>
      <c r="P31" s="19">
        <f t="shared" si="1"/>
      </c>
      <c r="Q31" s="23" t="s">
        <v>108</v>
      </c>
    </row>
    <row r="32" spans="1:17" ht="18" customHeight="1">
      <c r="A32" s="19">
        <v>25</v>
      </c>
      <c r="B32" s="20" t="s">
        <v>417</v>
      </c>
      <c r="C32" s="22" t="s">
        <v>418</v>
      </c>
      <c r="D32" s="57">
        <v>36932</v>
      </c>
      <c r="E32" s="24" t="s">
        <v>53</v>
      </c>
      <c r="F32" s="24" t="s">
        <v>54</v>
      </c>
      <c r="G32" s="24" t="s">
        <v>413</v>
      </c>
      <c r="H32" s="86">
        <v>4.69</v>
      </c>
      <c r="I32" s="86">
        <v>4.56</v>
      </c>
      <c r="J32" s="86">
        <v>5.2</v>
      </c>
      <c r="K32" s="86"/>
      <c r="L32" s="86"/>
      <c r="M32" s="86"/>
      <c r="N32" s="86"/>
      <c r="O32" s="98">
        <f t="shared" si="0"/>
        <v>5.2</v>
      </c>
      <c r="P32" s="19">
        <f t="shared" si="1"/>
      </c>
      <c r="Q32" s="83" t="s">
        <v>414</v>
      </c>
    </row>
    <row r="33" spans="1:17" ht="18" customHeight="1">
      <c r="A33" s="19">
        <v>26</v>
      </c>
      <c r="B33" s="20" t="s">
        <v>93</v>
      </c>
      <c r="C33" s="22" t="s">
        <v>601</v>
      </c>
      <c r="D33" s="57">
        <v>36565</v>
      </c>
      <c r="E33" s="24" t="s">
        <v>53</v>
      </c>
      <c r="F33" s="24" t="s">
        <v>54</v>
      </c>
      <c r="G33" s="24"/>
      <c r="H33" s="86" t="s">
        <v>646</v>
      </c>
      <c r="I33" s="86">
        <v>5.17</v>
      </c>
      <c r="J33" s="86" t="s">
        <v>646</v>
      </c>
      <c r="K33" s="86"/>
      <c r="L33" s="86"/>
      <c r="M33" s="86"/>
      <c r="N33" s="86"/>
      <c r="O33" s="98">
        <f t="shared" si="0"/>
        <v>5.17</v>
      </c>
      <c r="P33" s="19">
        <f t="shared" si="1"/>
      </c>
      <c r="Q33" s="23" t="s">
        <v>591</v>
      </c>
    </row>
    <row r="34" spans="1:17" ht="18" customHeight="1">
      <c r="A34" s="19">
        <v>27</v>
      </c>
      <c r="B34" s="20" t="s">
        <v>378</v>
      </c>
      <c r="C34" s="22" t="s">
        <v>377</v>
      </c>
      <c r="D34" s="57">
        <v>37242</v>
      </c>
      <c r="E34" s="24" t="s">
        <v>400</v>
      </c>
      <c r="F34" s="24" t="s">
        <v>401</v>
      </c>
      <c r="G34" s="24"/>
      <c r="H34" s="86">
        <v>4.75</v>
      </c>
      <c r="I34" s="86">
        <v>4.67</v>
      </c>
      <c r="J34" s="86">
        <v>4.38</v>
      </c>
      <c r="K34" s="86"/>
      <c r="L34" s="86"/>
      <c r="M34" s="86"/>
      <c r="N34" s="86"/>
      <c r="O34" s="98">
        <f t="shared" si="0"/>
        <v>4.75</v>
      </c>
      <c r="P34" s="19">
        <f t="shared" si="1"/>
      </c>
      <c r="Q34" s="83" t="s">
        <v>398</v>
      </c>
    </row>
    <row r="35" spans="1:17" ht="18" customHeight="1">
      <c r="A35" s="19">
        <v>28</v>
      </c>
      <c r="B35" s="20" t="s">
        <v>375</v>
      </c>
      <c r="C35" s="22" t="s">
        <v>389</v>
      </c>
      <c r="D35" s="57">
        <v>36972</v>
      </c>
      <c r="E35" s="24" t="s">
        <v>400</v>
      </c>
      <c r="F35" s="24" t="s">
        <v>401</v>
      </c>
      <c r="G35" s="24"/>
      <c r="H35" s="86">
        <v>4.29</v>
      </c>
      <c r="I35" s="86">
        <v>4.48</v>
      </c>
      <c r="J35" s="86" t="s">
        <v>646</v>
      </c>
      <c r="K35" s="86"/>
      <c r="L35" s="86"/>
      <c r="M35" s="86"/>
      <c r="N35" s="86"/>
      <c r="O35" s="98">
        <f t="shared" si="0"/>
        <v>4.48</v>
      </c>
      <c r="P35" s="19">
        <f t="shared" si="1"/>
      </c>
      <c r="Q35" s="83" t="s">
        <v>399</v>
      </c>
    </row>
  </sheetData>
  <sheetProtection/>
  <mergeCells count="1">
    <mergeCell ref="H6:N6"/>
  </mergeCells>
  <printOptions horizontalCentered="1"/>
  <pageMargins left="0.15748031496062992" right="0.15748031496062992" top="0.2362204724409449" bottom="0.15748031496062992" header="0.3937007874015748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11.140625" style="26" customWidth="1"/>
    <col min="3" max="3" width="15.421875" style="26" bestFit="1" customWidth="1"/>
    <col min="4" max="4" width="10.7109375" style="62" customWidth="1"/>
    <col min="5" max="5" width="15.00390625" style="44" customWidth="1"/>
    <col min="6" max="6" width="15.140625" style="44" bestFit="1" customWidth="1"/>
    <col min="7" max="7" width="15.7109375" style="44" bestFit="1" customWidth="1"/>
    <col min="8" max="8" width="8.140625" style="71" customWidth="1"/>
    <col min="9" max="9" width="19.28125" style="28" bestFit="1" customWidth="1"/>
    <col min="10" max="16384" width="9.140625" style="26" customWidth="1"/>
  </cols>
  <sheetData>
    <row r="1" spans="1:8" s="37" customFormat="1" ht="15.75">
      <c r="A1" s="102" t="s">
        <v>198</v>
      </c>
      <c r="C1" s="42"/>
      <c r="D1" s="60"/>
      <c r="E1" s="53"/>
      <c r="F1" s="53"/>
      <c r="G1" s="54"/>
      <c r="H1" s="69"/>
    </row>
    <row r="2" spans="1:10" s="37" customFormat="1" ht="15.75">
      <c r="A2" s="37" t="s">
        <v>199</v>
      </c>
      <c r="C2" s="42"/>
      <c r="D2" s="60"/>
      <c r="E2" s="53"/>
      <c r="F2" s="54"/>
      <c r="G2" s="54"/>
      <c r="H2" s="69"/>
      <c r="I2" s="41"/>
      <c r="J2" s="41"/>
    </row>
    <row r="3" spans="1:9" s="28" customFormat="1" ht="12" customHeight="1">
      <c r="A3" s="26"/>
      <c r="B3" s="26"/>
      <c r="C3" s="27"/>
      <c r="D3" s="61"/>
      <c r="E3" s="33"/>
      <c r="F3" s="33"/>
      <c r="G3" s="33"/>
      <c r="H3" s="70"/>
      <c r="I3" s="35"/>
    </row>
    <row r="4" ht="12.75">
      <c r="B4" s="27"/>
    </row>
    <row r="5" spans="2:9" s="36" customFormat="1" ht="15.75">
      <c r="B5" s="37" t="s">
        <v>16</v>
      </c>
      <c r="C5" s="37"/>
      <c r="D5" s="61"/>
      <c r="E5" s="63" t="s">
        <v>31</v>
      </c>
      <c r="F5" s="46"/>
      <c r="G5" s="44"/>
      <c r="H5" s="71"/>
      <c r="I5" s="28"/>
    </row>
    <row r="6" spans="2:6" ht="13.5" thickBot="1">
      <c r="B6" s="27">
        <v>1</v>
      </c>
      <c r="C6" s="27" t="s">
        <v>642</v>
      </c>
      <c r="D6" s="61"/>
      <c r="E6" s="46"/>
      <c r="F6" s="46"/>
    </row>
    <row r="7" spans="1:12" s="16" customFormat="1" ht="18" customHeight="1" thickBot="1">
      <c r="A7" s="12" t="s">
        <v>641</v>
      </c>
      <c r="B7" s="13" t="s">
        <v>0</v>
      </c>
      <c r="C7" s="14" t="s">
        <v>1</v>
      </c>
      <c r="D7" s="64" t="s">
        <v>9</v>
      </c>
      <c r="E7" s="47" t="s">
        <v>2</v>
      </c>
      <c r="F7" s="47" t="s">
        <v>3</v>
      </c>
      <c r="G7" s="76" t="s">
        <v>37</v>
      </c>
      <c r="H7" s="73" t="s">
        <v>6</v>
      </c>
      <c r="I7" s="48" t="s">
        <v>5</v>
      </c>
      <c r="K7" s="26"/>
      <c r="L7" s="26"/>
    </row>
    <row r="8" spans="1:12" s="84" customFormat="1" ht="18" customHeight="1">
      <c r="A8" s="32">
        <v>1</v>
      </c>
      <c r="B8" s="80" t="s">
        <v>83</v>
      </c>
      <c r="C8" s="90" t="s">
        <v>439</v>
      </c>
      <c r="D8" s="81" t="s">
        <v>440</v>
      </c>
      <c r="E8" s="82" t="s">
        <v>53</v>
      </c>
      <c r="F8" s="82" t="s">
        <v>54</v>
      </c>
      <c r="G8" s="82" t="s">
        <v>413</v>
      </c>
      <c r="H8" s="74">
        <v>11.45</v>
      </c>
      <c r="I8" s="83" t="s">
        <v>58</v>
      </c>
      <c r="J8" s="26"/>
      <c r="K8" s="26"/>
      <c r="L8" s="26"/>
    </row>
    <row r="9" spans="1:12" s="84" customFormat="1" ht="18" customHeight="1">
      <c r="A9" s="32">
        <v>2</v>
      </c>
      <c r="B9" s="20" t="s">
        <v>354</v>
      </c>
      <c r="C9" s="22" t="s">
        <v>355</v>
      </c>
      <c r="D9" s="57" t="s">
        <v>356</v>
      </c>
      <c r="E9" s="24" t="s">
        <v>366</v>
      </c>
      <c r="F9" s="24" t="s">
        <v>367</v>
      </c>
      <c r="G9" s="24"/>
      <c r="H9" s="74">
        <v>10.27</v>
      </c>
      <c r="I9" s="23" t="s">
        <v>368</v>
      </c>
      <c r="J9" s="26"/>
      <c r="K9" s="26"/>
      <c r="L9" s="26"/>
    </row>
    <row r="10" spans="1:12" s="84" customFormat="1" ht="18" customHeight="1">
      <c r="A10" s="32">
        <v>3</v>
      </c>
      <c r="B10" s="80" t="s">
        <v>463</v>
      </c>
      <c r="C10" s="90" t="s">
        <v>464</v>
      </c>
      <c r="D10" s="81">
        <v>37947</v>
      </c>
      <c r="E10" s="82" t="s">
        <v>53</v>
      </c>
      <c r="F10" s="82" t="s">
        <v>54</v>
      </c>
      <c r="G10" s="82" t="s">
        <v>467</v>
      </c>
      <c r="H10" s="98">
        <v>11.16</v>
      </c>
      <c r="I10" s="83" t="s">
        <v>465</v>
      </c>
      <c r="J10" s="26"/>
      <c r="K10" s="26"/>
      <c r="L10" s="26"/>
    </row>
    <row r="11" spans="1:12" s="84" customFormat="1" ht="18" customHeight="1">
      <c r="A11" s="32">
        <v>4</v>
      </c>
      <c r="B11" s="80" t="s">
        <v>574</v>
      </c>
      <c r="C11" s="90" t="s">
        <v>575</v>
      </c>
      <c r="D11" s="81">
        <v>37928</v>
      </c>
      <c r="E11" s="82" t="s">
        <v>45</v>
      </c>
      <c r="F11" s="82" t="s">
        <v>48</v>
      </c>
      <c r="G11" s="82"/>
      <c r="H11" s="98">
        <v>12</v>
      </c>
      <c r="I11" s="83" t="s">
        <v>62</v>
      </c>
      <c r="J11" s="26"/>
      <c r="K11" s="26"/>
      <c r="L11" s="26"/>
    </row>
    <row r="12" spans="1:12" s="84" customFormat="1" ht="18" customHeight="1">
      <c r="A12" s="32">
        <v>5</v>
      </c>
      <c r="B12" s="20" t="s">
        <v>360</v>
      </c>
      <c r="C12" s="22" t="s">
        <v>361</v>
      </c>
      <c r="D12" s="57" t="s">
        <v>362</v>
      </c>
      <c r="E12" s="24" t="s">
        <v>366</v>
      </c>
      <c r="F12" s="24" t="s">
        <v>367</v>
      </c>
      <c r="G12" s="24"/>
      <c r="H12" s="74">
        <v>11.23</v>
      </c>
      <c r="I12" s="23" t="s">
        <v>368</v>
      </c>
      <c r="J12" s="26"/>
      <c r="K12" s="26"/>
      <c r="L12" s="26"/>
    </row>
    <row r="13" spans="1:9" ht="18" customHeight="1">
      <c r="A13" s="32">
        <v>6</v>
      </c>
      <c r="B13" s="80" t="s">
        <v>179</v>
      </c>
      <c r="C13" s="90" t="s">
        <v>453</v>
      </c>
      <c r="D13" s="81">
        <v>37832</v>
      </c>
      <c r="E13" s="82" t="s">
        <v>53</v>
      </c>
      <c r="F13" s="82" t="s">
        <v>54</v>
      </c>
      <c r="G13" s="82" t="s">
        <v>413</v>
      </c>
      <c r="H13" s="98" t="s">
        <v>188</v>
      </c>
      <c r="I13" s="83" t="s">
        <v>443</v>
      </c>
    </row>
    <row r="14" spans="2:6" ht="13.5" thickBot="1">
      <c r="B14" s="27">
        <v>2</v>
      </c>
      <c r="C14" s="27" t="s">
        <v>642</v>
      </c>
      <c r="D14" s="61"/>
      <c r="E14" s="46"/>
      <c r="F14" s="46"/>
    </row>
    <row r="15" spans="1:12" s="16" customFormat="1" ht="18" customHeight="1" thickBot="1">
      <c r="A15" s="12" t="s">
        <v>641</v>
      </c>
      <c r="B15" s="13" t="s">
        <v>0</v>
      </c>
      <c r="C15" s="14" t="s">
        <v>1</v>
      </c>
      <c r="D15" s="64" t="s">
        <v>9</v>
      </c>
      <c r="E15" s="47" t="s">
        <v>2</v>
      </c>
      <c r="F15" s="47" t="s">
        <v>3</v>
      </c>
      <c r="G15" s="76" t="s">
        <v>37</v>
      </c>
      <c r="H15" s="73" t="s">
        <v>6</v>
      </c>
      <c r="I15" s="48" t="s">
        <v>5</v>
      </c>
      <c r="K15" s="26"/>
      <c r="L15" s="26"/>
    </row>
    <row r="16" spans="1:12" s="84" customFormat="1" ht="18" customHeight="1">
      <c r="A16" s="32">
        <v>1</v>
      </c>
      <c r="B16" s="80" t="s">
        <v>461</v>
      </c>
      <c r="C16" s="90" t="s">
        <v>462</v>
      </c>
      <c r="D16" s="81">
        <v>37817</v>
      </c>
      <c r="E16" s="82" t="s">
        <v>53</v>
      </c>
      <c r="F16" s="82" t="s">
        <v>54</v>
      </c>
      <c r="G16" s="82" t="s">
        <v>467</v>
      </c>
      <c r="H16" s="98">
        <v>11.13</v>
      </c>
      <c r="I16" s="83" t="s">
        <v>466</v>
      </c>
      <c r="J16" s="26"/>
      <c r="K16" s="26"/>
      <c r="L16" s="26"/>
    </row>
    <row r="17" spans="1:12" s="84" customFormat="1" ht="18" customHeight="1">
      <c r="A17" s="32">
        <v>2</v>
      </c>
      <c r="B17" s="20" t="s">
        <v>357</v>
      </c>
      <c r="C17" s="22" t="s">
        <v>358</v>
      </c>
      <c r="D17" s="57" t="s">
        <v>359</v>
      </c>
      <c r="E17" s="24" t="s">
        <v>366</v>
      </c>
      <c r="F17" s="24" t="s">
        <v>367</v>
      </c>
      <c r="G17" s="24"/>
      <c r="H17" s="74" t="s">
        <v>644</v>
      </c>
      <c r="I17" s="23" t="s">
        <v>368</v>
      </c>
      <c r="J17" s="26"/>
      <c r="K17" s="26"/>
      <c r="L17" s="26"/>
    </row>
    <row r="18" spans="1:12" s="84" customFormat="1" ht="18" customHeight="1">
      <c r="A18" s="32">
        <v>3</v>
      </c>
      <c r="B18" s="80" t="s">
        <v>331</v>
      </c>
      <c r="C18" s="90" t="s">
        <v>459</v>
      </c>
      <c r="D18" s="81">
        <v>37721</v>
      </c>
      <c r="E18" s="82" t="s">
        <v>53</v>
      </c>
      <c r="F18" s="82" t="s">
        <v>54</v>
      </c>
      <c r="G18" s="82" t="s">
        <v>467</v>
      </c>
      <c r="H18" s="98">
        <v>11.07</v>
      </c>
      <c r="I18" s="83" t="s">
        <v>466</v>
      </c>
      <c r="J18" s="26"/>
      <c r="K18" s="26"/>
      <c r="L18" s="26"/>
    </row>
    <row r="19" spans="1:12" s="84" customFormat="1" ht="18" customHeight="1">
      <c r="A19" s="32">
        <v>4</v>
      </c>
      <c r="B19" s="80" t="s">
        <v>106</v>
      </c>
      <c r="C19" s="90" t="s">
        <v>441</v>
      </c>
      <c r="D19" s="81" t="s">
        <v>442</v>
      </c>
      <c r="E19" s="82" t="s">
        <v>53</v>
      </c>
      <c r="F19" s="82" t="s">
        <v>54</v>
      </c>
      <c r="G19" s="82" t="s">
        <v>413</v>
      </c>
      <c r="H19" s="98" t="s">
        <v>188</v>
      </c>
      <c r="I19" s="83" t="s">
        <v>58</v>
      </c>
      <c r="J19" s="26"/>
      <c r="K19" s="26"/>
      <c r="L19" s="26"/>
    </row>
    <row r="20" spans="1:12" s="84" customFormat="1" ht="18" customHeight="1">
      <c r="A20" s="32">
        <v>5</v>
      </c>
      <c r="B20" s="80" t="s">
        <v>103</v>
      </c>
      <c r="C20" s="90" t="s">
        <v>157</v>
      </c>
      <c r="D20" s="81">
        <v>37638</v>
      </c>
      <c r="E20" s="82" t="s">
        <v>53</v>
      </c>
      <c r="F20" s="82" t="s">
        <v>54</v>
      </c>
      <c r="G20" s="82" t="s">
        <v>467</v>
      </c>
      <c r="H20" s="98">
        <v>10.98</v>
      </c>
      <c r="I20" s="83" t="s">
        <v>55</v>
      </c>
      <c r="J20" s="26"/>
      <c r="K20" s="26"/>
      <c r="L20" s="26"/>
    </row>
    <row r="21" spans="1:9" ht="18" customHeight="1">
      <c r="A21" s="32">
        <v>6</v>
      </c>
      <c r="B21" s="80" t="s">
        <v>106</v>
      </c>
      <c r="C21" s="90" t="s">
        <v>452</v>
      </c>
      <c r="D21" s="81">
        <v>37590</v>
      </c>
      <c r="E21" s="82" t="s">
        <v>53</v>
      </c>
      <c r="F21" s="82" t="s">
        <v>54</v>
      </c>
      <c r="G21" s="82" t="s">
        <v>413</v>
      </c>
      <c r="H21" s="98">
        <v>11.07</v>
      </c>
      <c r="I21" s="83" t="s">
        <v>443</v>
      </c>
    </row>
    <row r="22" spans="2:6" ht="13.5" thickBot="1">
      <c r="B22" s="27">
        <v>3</v>
      </c>
      <c r="C22" s="27" t="s">
        <v>642</v>
      </c>
      <c r="D22" s="61"/>
      <c r="E22" s="46"/>
      <c r="F22" s="46"/>
    </row>
    <row r="23" spans="1:12" s="16" customFormat="1" ht="18" customHeight="1" thickBot="1">
      <c r="A23" s="12" t="s">
        <v>641</v>
      </c>
      <c r="B23" s="13" t="s">
        <v>0</v>
      </c>
      <c r="C23" s="14" t="s">
        <v>1</v>
      </c>
      <c r="D23" s="64" t="s">
        <v>9</v>
      </c>
      <c r="E23" s="47" t="s">
        <v>2</v>
      </c>
      <c r="F23" s="47" t="s">
        <v>3</v>
      </c>
      <c r="G23" s="76" t="s">
        <v>37</v>
      </c>
      <c r="H23" s="73" t="s">
        <v>6</v>
      </c>
      <c r="I23" s="48" t="s">
        <v>5</v>
      </c>
      <c r="K23" s="26"/>
      <c r="L23" s="26"/>
    </row>
    <row r="24" spans="1:9" ht="18" customHeight="1">
      <c r="A24" s="32">
        <v>1</v>
      </c>
      <c r="B24" s="20" t="s">
        <v>87</v>
      </c>
      <c r="C24" s="22" t="s">
        <v>287</v>
      </c>
      <c r="D24" s="57" t="s">
        <v>288</v>
      </c>
      <c r="E24" s="24" t="s">
        <v>53</v>
      </c>
      <c r="F24" s="24" t="s">
        <v>54</v>
      </c>
      <c r="G24" s="24" t="s">
        <v>282</v>
      </c>
      <c r="H24" s="74">
        <v>10.71</v>
      </c>
      <c r="I24" s="23" t="s">
        <v>147</v>
      </c>
    </row>
    <row r="25" spans="1:9" ht="18" customHeight="1">
      <c r="A25" s="32">
        <v>2</v>
      </c>
      <c r="B25" s="20" t="s">
        <v>105</v>
      </c>
      <c r="C25" s="22" t="s">
        <v>279</v>
      </c>
      <c r="D25" s="57">
        <v>37505</v>
      </c>
      <c r="E25" s="24" t="s">
        <v>53</v>
      </c>
      <c r="F25" s="24" t="s">
        <v>54</v>
      </c>
      <c r="G25" s="24"/>
      <c r="H25" s="74">
        <v>10.27</v>
      </c>
      <c r="I25" s="23" t="s">
        <v>271</v>
      </c>
    </row>
    <row r="26" spans="1:9" ht="18" customHeight="1">
      <c r="A26" s="32">
        <v>3</v>
      </c>
      <c r="B26" s="80" t="s">
        <v>528</v>
      </c>
      <c r="C26" s="90" t="s">
        <v>529</v>
      </c>
      <c r="D26" s="81" t="s">
        <v>530</v>
      </c>
      <c r="E26" s="82" t="s">
        <v>499</v>
      </c>
      <c r="F26" s="82" t="s">
        <v>500</v>
      </c>
      <c r="G26" s="82"/>
      <c r="H26" s="98">
        <v>10.32</v>
      </c>
      <c r="I26" s="83" t="s">
        <v>519</v>
      </c>
    </row>
    <row r="27" spans="1:10" ht="18" customHeight="1">
      <c r="A27" s="32">
        <v>4</v>
      </c>
      <c r="B27" s="80" t="s">
        <v>476</v>
      </c>
      <c r="C27" s="90" t="s">
        <v>477</v>
      </c>
      <c r="D27" s="81" t="s">
        <v>165</v>
      </c>
      <c r="E27" s="82" t="s">
        <v>488</v>
      </c>
      <c r="F27" s="82"/>
      <c r="G27" s="82" t="s">
        <v>469</v>
      </c>
      <c r="H27" s="98">
        <v>10.57</v>
      </c>
      <c r="I27" s="83" t="s">
        <v>470</v>
      </c>
      <c r="J27" s="84"/>
    </row>
    <row r="28" spans="1:9" ht="18" customHeight="1">
      <c r="A28" s="32">
        <v>5</v>
      </c>
      <c r="B28" s="20" t="s">
        <v>120</v>
      </c>
      <c r="C28" s="22" t="s">
        <v>299</v>
      </c>
      <c r="D28" s="57" t="s">
        <v>300</v>
      </c>
      <c r="E28" s="24" t="s">
        <v>53</v>
      </c>
      <c r="F28" s="24" t="s">
        <v>54</v>
      </c>
      <c r="G28" s="24" t="s">
        <v>282</v>
      </c>
      <c r="H28" s="98">
        <v>9.27</v>
      </c>
      <c r="I28" s="23" t="s">
        <v>283</v>
      </c>
    </row>
    <row r="29" spans="1:9" ht="18" customHeight="1">
      <c r="A29" s="32">
        <v>6</v>
      </c>
      <c r="B29" s="80" t="s">
        <v>105</v>
      </c>
      <c r="C29" s="90" t="s">
        <v>480</v>
      </c>
      <c r="D29" s="81" t="s">
        <v>492</v>
      </c>
      <c r="E29" s="82" t="s">
        <v>488</v>
      </c>
      <c r="F29" s="82"/>
      <c r="G29" s="82" t="s">
        <v>469</v>
      </c>
      <c r="H29" s="98">
        <v>10.38</v>
      </c>
      <c r="I29" s="83" t="s">
        <v>481</v>
      </c>
    </row>
    <row r="30" spans="1:9" ht="18" customHeight="1">
      <c r="A30" s="111"/>
      <c r="B30" s="118"/>
      <c r="C30" s="119"/>
      <c r="D30" s="120"/>
      <c r="E30" s="121"/>
      <c r="F30" s="121"/>
      <c r="G30" s="121"/>
      <c r="H30" s="122"/>
      <c r="I30" s="116"/>
    </row>
    <row r="31" spans="1:9" ht="18" customHeight="1">
      <c r="A31" s="111"/>
      <c r="B31" s="118"/>
      <c r="C31" s="119"/>
      <c r="D31" s="120"/>
      <c r="E31" s="121"/>
      <c r="F31" s="121"/>
      <c r="G31" s="121"/>
      <c r="H31" s="122"/>
      <c r="I31" s="116"/>
    </row>
    <row r="32" spans="1:9" ht="18" customHeight="1">
      <c r="A32" s="111"/>
      <c r="B32" s="118"/>
      <c r="C32" s="119"/>
      <c r="D32" s="120"/>
      <c r="E32" s="121"/>
      <c r="F32" s="121"/>
      <c r="G32" s="121"/>
      <c r="H32" s="122"/>
      <c r="I32" s="116"/>
    </row>
    <row r="33" spans="1:9" ht="18" customHeight="1">
      <c r="A33" s="111"/>
      <c r="B33" s="118"/>
      <c r="C33" s="119"/>
      <c r="D33" s="120"/>
      <c r="E33" s="121"/>
      <c r="F33" s="121"/>
      <c r="G33" s="121"/>
      <c r="H33" s="122"/>
      <c r="I33" s="116"/>
    </row>
    <row r="34" spans="2:6" ht="13.5" thickBot="1">
      <c r="B34" s="27">
        <v>4</v>
      </c>
      <c r="C34" s="27" t="s">
        <v>642</v>
      </c>
      <c r="D34" s="61"/>
      <c r="E34" s="46"/>
      <c r="F34" s="46"/>
    </row>
    <row r="35" spans="1:12" s="16" customFormat="1" ht="18" customHeight="1" thickBot="1">
      <c r="A35" s="12" t="s">
        <v>641</v>
      </c>
      <c r="B35" s="13" t="s">
        <v>0</v>
      </c>
      <c r="C35" s="14" t="s">
        <v>1</v>
      </c>
      <c r="D35" s="64" t="s">
        <v>9</v>
      </c>
      <c r="E35" s="47" t="s">
        <v>2</v>
      </c>
      <c r="F35" s="47" t="s">
        <v>3</v>
      </c>
      <c r="G35" s="76" t="s">
        <v>37</v>
      </c>
      <c r="H35" s="73" t="s">
        <v>6</v>
      </c>
      <c r="I35" s="48" t="s">
        <v>5</v>
      </c>
      <c r="K35" s="26"/>
      <c r="L35" s="26"/>
    </row>
    <row r="36" spans="1:9" ht="18" customHeight="1">
      <c r="A36" s="32">
        <v>1</v>
      </c>
      <c r="B36" s="80" t="s">
        <v>179</v>
      </c>
      <c r="C36" s="90" t="s">
        <v>629</v>
      </c>
      <c r="D36" s="81">
        <v>37355</v>
      </c>
      <c r="E36" s="82" t="s">
        <v>623</v>
      </c>
      <c r="F36" s="82" t="s">
        <v>624</v>
      </c>
      <c r="G36" s="82"/>
      <c r="H36" s="98">
        <v>11.1</v>
      </c>
      <c r="I36" s="83" t="s">
        <v>625</v>
      </c>
    </row>
    <row r="37" spans="1:9" ht="18" customHeight="1">
      <c r="A37" s="32">
        <v>2</v>
      </c>
      <c r="B37" s="80" t="s">
        <v>483</v>
      </c>
      <c r="C37" s="90" t="s">
        <v>484</v>
      </c>
      <c r="D37" s="81" t="s">
        <v>494</v>
      </c>
      <c r="E37" s="82" t="s">
        <v>488</v>
      </c>
      <c r="F37" s="82"/>
      <c r="G37" s="82" t="s">
        <v>469</v>
      </c>
      <c r="H37" s="98">
        <v>10.42</v>
      </c>
      <c r="I37" s="83" t="s">
        <v>481</v>
      </c>
    </row>
    <row r="38" spans="1:9" ht="18" customHeight="1">
      <c r="A38" s="32">
        <v>3</v>
      </c>
      <c r="B38" s="80" t="s">
        <v>471</v>
      </c>
      <c r="C38" s="90" t="s">
        <v>472</v>
      </c>
      <c r="D38" s="81" t="s">
        <v>490</v>
      </c>
      <c r="E38" s="82" t="s">
        <v>488</v>
      </c>
      <c r="F38" s="82"/>
      <c r="G38" s="82" t="s">
        <v>469</v>
      </c>
      <c r="H38" s="98">
        <v>9.84</v>
      </c>
      <c r="I38" s="83" t="s">
        <v>470</v>
      </c>
    </row>
    <row r="39" spans="1:9" ht="18" customHeight="1">
      <c r="A39" s="32">
        <v>4</v>
      </c>
      <c r="B39" s="20" t="s">
        <v>354</v>
      </c>
      <c r="C39" s="22" t="s">
        <v>634</v>
      </c>
      <c r="D39" s="57">
        <v>37179</v>
      </c>
      <c r="E39" s="24" t="s">
        <v>53</v>
      </c>
      <c r="F39" s="24" t="s">
        <v>54</v>
      </c>
      <c r="G39" s="24" t="s">
        <v>282</v>
      </c>
      <c r="H39" s="74" t="s">
        <v>188</v>
      </c>
      <c r="I39" s="23" t="s">
        <v>283</v>
      </c>
    </row>
    <row r="40" spans="1:9" ht="18" customHeight="1">
      <c r="A40" s="32">
        <v>5</v>
      </c>
      <c r="B40" s="80" t="s">
        <v>103</v>
      </c>
      <c r="C40" s="90" t="s">
        <v>526</v>
      </c>
      <c r="D40" s="81" t="s">
        <v>527</v>
      </c>
      <c r="E40" s="82" t="s">
        <v>499</v>
      </c>
      <c r="F40" s="82" t="s">
        <v>500</v>
      </c>
      <c r="G40" s="82"/>
      <c r="H40" s="98">
        <v>9.67</v>
      </c>
      <c r="I40" s="83" t="s">
        <v>519</v>
      </c>
    </row>
    <row r="41" spans="1:9" ht="18" customHeight="1">
      <c r="A41" s="32">
        <v>6</v>
      </c>
      <c r="B41" s="80" t="s">
        <v>613</v>
      </c>
      <c r="C41" s="90" t="s">
        <v>614</v>
      </c>
      <c r="D41" s="81">
        <v>37132</v>
      </c>
      <c r="E41" s="82" t="s">
        <v>53</v>
      </c>
      <c r="F41" s="82" t="s">
        <v>54</v>
      </c>
      <c r="G41" s="82"/>
      <c r="H41" s="98">
        <v>10.14</v>
      </c>
      <c r="I41" s="83" t="s">
        <v>108</v>
      </c>
    </row>
    <row r="42" spans="2:6" ht="13.5" thickBot="1">
      <c r="B42" s="27">
        <v>5</v>
      </c>
      <c r="C42" s="27" t="s">
        <v>642</v>
      </c>
      <c r="D42" s="61"/>
      <c r="E42" s="46"/>
      <c r="F42" s="46"/>
    </row>
    <row r="43" spans="1:12" s="16" customFormat="1" ht="18" customHeight="1" thickBot="1">
      <c r="A43" s="12" t="s">
        <v>641</v>
      </c>
      <c r="B43" s="13" t="s">
        <v>0</v>
      </c>
      <c r="C43" s="14" t="s">
        <v>1</v>
      </c>
      <c r="D43" s="64" t="s">
        <v>9</v>
      </c>
      <c r="E43" s="47" t="s">
        <v>2</v>
      </c>
      <c r="F43" s="47" t="s">
        <v>3</v>
      </c>
      <c r="G43" s="76" t="s">
        <v>37</v>
      </c>
      <c r="H43" s="73" t="s">
        <v>6</v>
      </c>
      <c r="I43" s="48" t="s">
        <v>5</v>
      </c>
      <c r="K43" s="26"/>
      <c r="L43" s="26"/>
    </row>
    <row r="44" spans="1:10" ht="18" customHeight="1">
      <c r="A44" s="32">
        <v>1</v>
      </c>
      <c r="B44" s="80" t="s">
        <v>190</v>
      </c>
      <c r="C44" s="90" t="s">
        <v>191</v>
      </c>
      <c r="D44" s="81">
        <v>37064</v>
      </c>
      <c r="E44" s="82" t="s">
        <v>53</v>
      </c>
      <c r="F44" s="82" t="s">
        <v>54</v>
      </c>
      <c r="G44" s="82" t="s">
        <v>116</v>
      </c>
      <c r="H44" s="98">
        <v>9.58</v>
      </c>
      <c r="I44" s="83" t="s">
        <v>73</v>
      </c>
      <c r="J44" s="84"/>
    </row>
    <row r="45" spans="1:10" ht="18" customHeight="1">
      <c r="A45" s="32">
        <v>2</v>
      </c>
      <c r="B45" s="20" t="s">
        <v>236</v>
      </c>
      <c r="C45" s="22" t="s">
        <v>235</v>
      </c>
      <c r="D45" s="57" t="s">
        <v>234</v>
      </c>
      <c r="E45" s="24" t="s">
        <v>346</v>
      </c>
      <c r="F45" s="24" t="s">
        <v>347</v>
      </c>
      <c r="G45" s="24" t="s">
        <v>222</v>
      </c>
      <c r="H45" s="98">
        <v>10.37</v>
      </c>
      <c r="I45" s="23" t="s">
        <v>233</v>
      </c>
      <c r="J45" s="84"/>
    </row>
    <row r="46" spans="1:10" ht="18" customHeight="1">
      <c r="A46" s="32">
        <v>3</v>
      </c>
      <c r="B46" s="20" t="s">
        <v>140</v>
      </c>
      <c r="C46" s="22" t="s">
        <v>235</v>
      </c>
      <c r="D46" s="57" t="s">
        <v>234</v>
      </c>
      <c r="E46" s="24" t="s">
        <v>346</v>
      </c>
      <c r="F46" s="24" t="s">
        <v>347</v>
      </c>
      <c r="G46" s="24" t="s">
        <v>222</v>
      </c>
      <c r="H46" s="74">
        <v>9.49</v>
      </c>
      <c r="I46" s="23" t="s">
        <v>233</v>
      </c>
      <c r="J46" s="84"/>
    </row>
    <row r="47" spans="1:10" ht="18" customHeight="1">
      <c r="A47" s="32">
        <v>4</v>
      </c>
      <c r="B47" s="80" t="s">
        <v>474</v>
      </c>
      <c r="C47" s="90" t="s">
        <v>475</v>
      </c>
      <c r="D47" s="81" t="s">
        <v>491</v>
      </c>
      <c r="E47" s="82" t="s">
        <v>488</v>
      </c>
      <c r="F47" s="82"/>
      <c r="G47" s="82" t="s">
        <v>469</v>
      </c>
      <c r="H47" s="98">
        <v>9.13</v>
      </c>
      <c r="I47" s="83" t="s">
        <v>470</v>
      </c>
      <c r="J47" s="84"/>
    </row>
    <row r="48" spans="1:10" ht="18" customHeight="1">
      <c r="A48" s="32">
        <v>5</v>
      </c>
      <c r="B48" s="20" t="s">
        <v>331</v>
      </c>
      <c r="C48" s="22" t="s">
        <v>332</v>
      </c>
      <c r="D48" s="57">
        <v>37018</v>
      </c>
      <c r="E48" s="24" t="s">
        <v>94</v>
      </c>
      <c r="F48" s="24" t="s">
        <v>95</v>
      </c>
      <c r="G48" s="24"/>
      <c r="H48" s="98">
        <v>10.71</v>
      </c>
      <c r="I48" s="23" t="s">
        <v>96</v>
      </c>
      <c r="J48" s="84"/>
    </row>
    <row r="49" spans="1:10" ht="18" customHeight="1">
      <c r="A49" s="32">
        <v>6</v>
      </c>
      <c r="B49" s="80" t="s">
        <v>179</v>
      </c>
      <c r="C49" s="90" t="s">
        <v>564</v>
      </c>
      <c r="D49" s="81">
        <v>37017</v>
      </c>
      <c r="E49" s="82" t="s">
        <v>53</v>
      </c>
      <c r="F49" s="82" t="s">
        <v>54</v>
      </c>
      <c r="G49" s="82" t="s">
        <v>116</v>
      </c>
      <c r="H49" s="98">
        <v>10.91</v>
      </c>
      <c r="I49" s="83" t="s">
        <v>73</v>
      </c>
      <c r="J49" s="84"/>
    </row>
    <row r="50" spans="2:6" ht="13.5" thickBot="1">
      <c r="B50" s="27">
        <v>6</v>
      </c>
      <c r="C50" s="27" t="s">
        <v>642</v>
      </c>
      <c r="D50" s="61"/>
      <c r="E50" s="46"/>
      <c r="F50" s="46"/>
    </row>
    <row r="51" spans="1:12" s="16" customFormat="1" ht="18" customHeight="1" thickBot="1">
      <c r="A51" s="12" t="s">
        <v>641</v>
      </c>
      <c r="B51" s="13" t="s">
        <v>0</v>
      </c>
      <c r="C51" s="14" t="s">
        <v>1</v>
      </c>
      <c r="D51" s="64" t="s">
        <v>9</v>
      </c>
      <c r="E51" s="47" t="s">
        <v>2</v>
      </c>
      <c r="F51" s="47" t="s">
        <v>3</v>
      </c>
      <c r="G51" s="76" t="s">
        <v>37</v>
      </c>
      <c r="H51" s="73" t="s">
        <v>6</v>
      </c>
      <c r="I51" s="48" t="s">
        <v>5</v>
      </c>
      <c r="K51" s="26"/>
      <c r="L51" s="26"/>
    </row>
    <row r="52" spans="1:10" ht="18" customHeight="1">
      <c r="A52" s="32">
        <v>1</v>
      </c>
      <c r="B52" s="20" t="s">
        <v>179</v>
      </c>
      <c r="C52" s="22" t="s">
        <v>330</v>
      </c>
      <c r="D52" s="57" t="s">
        <v>318</v>
      </c>
      <c r="E52" s="24" t="s">
        <v>94</v>
      </c>
      <c r="F52" s="24" t="s">
        <v>95</v>
      </c>
      <c r="G52" s="24"/>
      <c r="H52" s="74">
        <v>10.32</v>
      </c>
      <c r="I52" s="23" t="s">
        <v>96</v>
      </c>
      <c r="J52" s="84"/>
    </row>
    <row r="53" spans="1:10" ht="18" customHeight="1">
      <c r="A53" s="32">
        <v>2</v>
      </c>
      <c r="B53" s="80" t="s">
        <v>478</v>
      </c>
      <c r="C53" s="90" t="s">
        <v>479</v>
      </c>
      <c r="D53" s="81" t="s">
        <v>429</v>
      </c>
      <c r="E53" s="82" t="s">
        <v>488</v>
      </c>
      <c r="F53" s="82"/>
      <c r="G53" s="82" t="s">
        <v>469</v>
      </c>
      <c r="H53" s="98">
        <v>9.88</v>
      </c>
      <c r="I53" s="83" t="s">
        <v>470</v>
      </c>
      <c r="J53" s="84"/>
    </row>
    <row r="54" spans="1:10" ht="18" customHeight="1">
      <c r="A54" s="32">
        <v>3</v>
      </c>
      <c r="B54" s="80" t="s">
        <v>135</v>
      </c>
      <c r="C54" s="90" t="s">
        <v>170</v>
      </c>
      <c r="D54" s="81" t="s">
        <v>171</v>
      </c>
      <c r="E54" s="82" t="s">
        <v>53</v>
      </c>
      <c r="F54" s="82" t="s">
        <v>54</v>
      </c>
      <c r="G54" s="82"/>
      <c r="H54" s="98">
        <v>9.3</v>
      </c>
      <c r="I54" s="83" t="s">
        <v>108</v>
      </c>
      <c r="J54" s="84"/>
    </row>
    <row r="55" spans="1:10" ht="18" customHeight="1">
      <c r="A55" s="32">
        <v>4</v>
      </c>
      <c r="B55" s="80" t="s">
        <v>64</v>
      </c>
      <c r="C55" s="90" t="s">
        <v>85</v>
      </c>
      <c r="D55" s="81" t="s">
        <v>86</v>
      </c>
      <c r="E55" s="82" t="s">
        <v>75</v>
      </c>
      <c r="F55" s="82" t="s">
        <v>76</v>
      </c>
      <c r="G55" s="82"/>
      <c r="H55" s="74">
        <v>9.38</v>
      </c>
      <c r="I55" s="83" t="s">
        <v>402</v>
      </c>
      <c r="J55" s="84"/>
    </row>
    <row r="56" spans="1:10" ht="18" customHeight="1">
      <c r="A56" s="32">
        <v>5</v>
      </c>
      <c r="B56" s="80" t="s">
        <v>77</v>
      </c>
      <c r="C56" s="90" t="s">
        <v>158</v>
      </c>
      <c r="D56" s="81">
        <v>36943</v>
      </c>
      <c r="E56" s="82" t="s">
        <v>53</v>
      </c>
      <c r="F56" s="82" t="s">
        <v>54</v>
      </c>
      <c r="G56" s="82"/>
      <c r="H56" s="98">
        <v>9.33</v>
      </c>
      <c r="I56" s="83" t="s">
        <v>591</v>
      </c>
      <c r="J56" s="84"/>
    </row>
    <row r="57" spans="1:10" ht="18" customHeight="1">
      <c r="A57" s="32">
        <v>6</v>
      </c>
      <c r="B57" s="80" t="s">
        <v>583</v>
      </c>
      <c r="C57" s="90" t="s">
        <v>584</v>
      </c>
      <c r="D57" s="81">
        <v>36924</v>
      </c>
      <c r="E57" s="82" t="s">
        <v>53</v>
      </c>
      <c r="F57" s="82" t="s">
        <v>54</v>
      </c>
      <c r="G57" s="82" t="s">
        <v>116</v>
      </c>
      <c r="H57" s="98">
        <v>10.39</v>
      </c>
      <c r="I57" s="83" t="s">
        <v>73</v>
      </c>
      <c r="J57" s="84"/>
    </row>
    <row r="58" spans="2:6" ht="13.5" thickBot="1">
      <c r="B58" s="27">
        <v>7</v>
      </c>
      <c r="C58" s="27" t="s">
        <v>642</v>
      </c>
      <c r="D58" s="61"/>
      <c r="E58" s="46"/>
      <c r="F58" s="46"/>
    </row>
    <row r="59" spans="1:12" s="16" customFormat="1" ht="18" customHeight="1" thickBot="1">
      <c r="A59" s="12" t="s">
        <v>641</v>
      </c>
      <c r="B59" s="13" t="s">
        <v>0</v>
      </c>
      <c r="C59" s="14" t="s">
        <v>1</v>
      </c>
      <c r="D59" s="64" t="s">
        <v>9</v>
      </c>
      <c r="E59" s="47" t="s">
        <v>2</v>
      </c>
      <c r="F59" s="47" t="s">
        <v>3</v>
      </c>
      <c r="G59" s="76" t="s">
        <v>37</v>
      </c>
      <c r="H59" s="73" t="s">
        <v>6</v>
      </c>
      <c r="I59" s="48" t="s">
        <v>5</v>
      </c>
      <c r="K59" s="26"/>
      <c r="L59" s="26"/>
    </row>
    <row r="60" spans="1:10" ht="18" customHeight="1">
      <c r="A60" s="32">
        <v>1</v>
      </c>
      <c r="B60" s="20" t="s">
        <v>337</v>
      </c>
      <c r="C60" s="22" t="s">
        <v>137</v>
      </c>
      <c r="D60" s="57" t="s">
        <v>338</v>
      </c>
      <c r="E60" s="24" t="s">
        <v>346</v>
      </c>
      <c r="F60" s="24" t="s">
        <v>347</v>
      </c>
      <c r="G60" s="24"/>
      <c r="H60" s="74" t="s">
        <v>188</v>
      </c>
      <c r="I60" s="23" t="s">
        <v>339</v>
      </c>
      <c r="J60" s="84"/>
    </row>
    <row r="61" spans="1:10" ht="18" customHeight="1">
      <c r="A61" s="32">
        <v>2</v>
      </c>
      <c r="B61" s="80" t="s">
        <v>393</v>
      </c>
      <c r="C61" s="90" t="s">
        <v>392</v>
      </c>
      <c r="D61" s="81">
        <v>36885</v>
      </c>
      <c r="E61" s="82" t="s">
        <v>400</v>
      </c>
      <c r="F61" s="82" t="s">
        <v>401</v>
      </c>
      <c r="G61" s="82"/>
      <c r="H61" s="74">
        <v>9.62</v>
      </c>
      <c r="I61" s="83" t="s">
        <v>369</v>
      </c>
      <c r="J61" s="84"/>
    </row>
    <row r="62" spans="1:10" ht="18" customHeight="1">
      <c r="A62" s="32">
        <v>3</v>
      </c>
      <c r="B62" s="80" t="s">
        <v>106</v>
      </c>
      <c r="C62" s="90" t="s">
        <v>585</v>
      </c>
      <c r="D62" s="81">
        <v>36828</v>
      </c>
      <c r="E62" s="82" t="s">
        <v>53</v>
      </c>
      <c r="F62" s="82" t="s">
        <v>54</v>
      </c>
      <c r="G62" s="82" t="s">
        <v>116</v>
      </c>
      <c r="H62" s="98">
        <v>9.98</v>
      </c>
      <c r="I62" s="83" t="s">
        <v>73</v>
      </c>
      <c r="J62" s="84"/>
    </row>
    <row r="63" spans="1:10" ht="18" customHeight="1">
      <c r="A63" s="32">
        <v>4</v>
      </c>
      <c r="B63" s="80" t="s">
        <v>507</v>
      </c>
      <c r="C63" s="90" t="s">
        <v>508</v>
      </c>
      <c r="D63" s="81" t="s">
        <v>509</v>
      </c>
      <c r="E63" s="82" t="s">
        <v>499</v>
      </c>
      <c r="F63" s="82" t="s">
        <v>500</v>
      </c>
      <c r="G63" s="82"/>
      <c r="H63" s="98">
        <v>9.98</v>
      </c>
      <c r="I63" s="83" t="s">
        <v>502</v>
      </c>
      <c r="J63" s="84"/>
    </row>
    <row r="64" spans="1:10" ht="18" customHeight="1">
      <c r="A64" s="32">
        <v>5</v>
      </c>
      <c r="B64" s="80" t="s">
        <v>150</v>
      </c>
      <c r="C64" s="90" t="s">
        <v>457</v>
      </c>
      <c r="D64" s="81">
        <v>36808</v>
      </c>
      <c r="E64" s="82" t="s">
        <v>53</v>
      </c>
      <c r="F64" s="82" t="s">
        <v>54</v>
      </c>
      <c r="G64" s="82" t="s">
        <v>467</v>
      </c>
      <c r="H64" s="98">
        <v>10.13</v>
      </c>
      <c r="I64" s="83" t="s">
        <v>465</v>
      </c>
      <c r="J64" s="84"/>
    </row>
    <row r="65" spans="1:10" ht="18" customHeight="1">
      <c r="A65" s="32">
        <v>6</v>
      </c>
      <c r="B65" s="80" t="s">
        <v>391</v>
      </c>
      <c r="C65" s="90" t="s">
        <v>390</v>
      </c>
      <c r="D65" s="81">
        <v>36778</v>
      </c>
      <c r="E65" s="82" t="s">
        <v>400</v>
      </c>
      <c r="F65" s="82" t="s">
        <v>401</v>
      </c>
      <c r="G65" s="82"/>
      <c r="H65" s="74">
        <v>9.01</v>
      </c>
      <c r="I65" s="83" t="s">
        <v>369</v>
      </c>
      <c r="J65" s="84"/>
    </row>
    <row r="66" spans="2:6" ht="13.5" thickBot="1">
      <c r="B66" s="27">
        <v>8</v>
      </c>
      <c r="C66" s="27" t="s">
        <v>642</v>
      </c>
      <c r="D66" s="61"/>
      <c r="E66" s="46"/>
      <c r="F66" s="46"/>
    </row>
    <row r="67" spans="1:12" s="16" customFormat="1" ht="18" customHeight="1" thickBot="1">
      <c r="A67" s="12" t="s">
        <v>641</v>
      </c>
      <c r="B67" s="13" t="s">
        <v>0</v>
      </c>
      <c r="C67" s="14" t="s">
        <v>1</v>
      </c>
      <c r="D67" s="64" t="s">
        <v>9</v>
      </c>
      <c r="E67" s="47" t="s">
        <v>2</v>
      </c>
      <c r="F67" s="47" t="s">
        <v>3</v>
      </c>
      <c r="G67" s="76" t="s">
        <v>37</v>
      </c>
      <c r="H67" s="73" t="s">
        <v>6</v>
      </c>
      <c r="I67" s="48" t="s">
        <v>5</v>
      </c>
      <c r="K67" s="26"/>
      <c r="L67" s="26"/>
    </row>
    <row r="68" spans="1:12" s="16" customFormat="1" ht="18" customHeight="1">
      <c r="A68" s="32">
        <v>1</v>
      </c>
      <c r="B68" s="105"/>
      <c r="C68" s="106"/>
      <c r="D68" s="107"/>
      <c r="E68" s="108"/>
      <c r="F68" s="108"/>
      <c r="G68" s="109"/>
      <c r="H68" s="117"/>
      <c r="I68" s="110"/>
      <c r="K68" s="26"/>
      <c r="L68" s="26"/>
    </row>
    <row r="69" spans="1:10" ht="18" customHeight="1">
      <c r="A69" s="32">
        <v>2</v>
      </c>
      <c r="B69" s="80" t="s">
        <v>550</v>
      </c>
      <c r="C69" s="90" t="s">
        <v>551</v>
      </c>
      <c r="D69" s="81" t="s">
        <v>552</v>
      </c>
      <c r="E69" s="82" t="s">
        <v>42</v>
      </c>
      <c r="F69" s="82" t="s">
        <v>98</v>
      </c>
      <c r="G69" s="82"/>
      <c r="H69" s="98">
        <v>9.2</v>
      </c>
      <c r="I69" s="83" t="s">
        <v>59</v>
      </c>
      <c r="J69" s="84"/>
    </row>
    <row r="70" spans="1:10" ht="18" customHeight="1">
      <c r="A70" s="32">
        <v>3</v>
      </c>
      <c r="B70" s="80" t="s">
        <v>150</v>
      </c>
      <c r="C70" s="90" t="s">
        <v>468</v>
      </c>
      <c r="D70" s="81" t="s">
        <v>489</v>
      </c>
      <c r="E70" s="82" t="s">
        <v>488</v>
      </c>
      <c r="F70" s="82"/>
      <c r="G70" s="82" t="s">
        <v>469</v>
      </c>
      <c r="H70" s="98">
        <v>8.95</v>
      </c>
      <c r="I70" s="83" t="s">
        <v>470</v>
      </c>
      <c r="J70" s="84"/>
    </row>
    <row r="71" spans="1:10" ht="18" customHeight="1">
      <c r="A71" s="32">
        <v>4</v>
      </c>
      <c r="B71" s="80" t="s">
        <v>115</v>
      </c>
      <c r="C71" s="90" t="s">
        <v>524</v>
      </c>
      <c r="D71" s="81" t="s">
        <v>525</v>
      </c>
      <c r="E71" s="82" t="s">
        <v>499</v>
      </c>
      <c r="F71" s="82" t="s">
        <v>500</v>
      </c>
      <c r="G71" s="82"/>
      <c r="H71" s="98">
        <v>9.07</v>
      </c>
      <c r="I71" s="83" t="s">
        <v>519</v>
      </c>
      <c r="J71" s="84"/>
    </row>
    <row r="72" spans="1:10" ht="18" customHeight="1">
      <c r="A72" s="32">
        <v>5</v>
      </c>
      <c r="B72" s="80" t="s">
        <v>77</v>
      </c>
      <c r="C72" s="90" t="s">
        <v>630</v>
      </c>
      <c r="D72" s="81">
        <v>36683</v>
      </c>
      <c r="E72" s="82" t="s">
        <v>623</v>
      </c>
      <c r="F72" s="82" t="s">
        <v>624</v>
      </c>
      <c r="G72" s="82"/>
      <c r="H72" s="98">
        <v>10.51</v>
      </c>
      <c r="I72" s="83" t="s">
        <v>625</v>
      </c>
      <c r="J72" s="84"/>
    </row>
    <row r="73" spans="1:10" ht="18" customHeight="1">
      <c r="A73" s="32">
        <v>6</v>
      </c>
      <c r="B73" s="80" t="s">
        <v>135</v>
      </c>
      <c r="C73" s="90" t="s">
        <v>141</v>
      </c>
      <c r="D73" s="81" t="s">
        <v>506</v>
      </c>
      <c r="E73" s="82" t="s">
        <v>499</v>
      </c>
      <c r="F73" s="82" t="s">
        <v>500</v>
      </c>
      <c r="G73" s="82"/>
      <c r="H73" s="98">
        <v>9.93</v>
      </c>
      <c r="I73" s="83" t="s">
        <v>502</v>
      </c>
      <c r="J73" s="84"/>
    </row>
    <row r="74" spans="2:6" ht="13.5" thickBot="1">
      <c r="B74" s="27">
        <v>9</v>
      </c>
      <c r="C74" s="27" t="s">
        <v>642</v>
      </c>
      <c r="D74" s="61"/>
      <c r="E74" s="46"/>
      <c r="F74" s="46"/>
    </row>
    <row r="75" spans="1:12" s="16" customFormat="1" ht="18" customHeight="1" thickBot="1">
      <c r="A75" s="12" t="s">
        <v>641</v>
      </c>
      <c r="B75" s="13" t="s">
        <v>0</v>
      </c>
      <c r="C75" s="14" t="s">
        <v>1</v>
      </c>
      <c r="D75" s="64" t="s">
        <v>9</v>
      </c>
      <c r="E75" s="47" t="s">
        <v>2</v>
      </c>
      <c r="F75" s="47" t="s">
        <v>3</v>
      </c>
      <c r="G75" s="76" t="s">
        <v>37</v>
      </c>
      <c r="H75" s="73" t="s">
        <v>6</v>
      </c>
      <c r="I75" s="48" t="s">
        <v>5</v>
      </c>
      <c r="K75" s="26"/>
      <c r="L75" s="26"/>
    </row>
    <row r="76" spans="1:10" ht="18" customHeight="1">
      <c r="A76" s="32">
        <v>1</v>
      </c>
      <c r="B76" s="20"/>
      <c r="C76" s="22"/>
      <c r="D76" s="57"/>
      <c r="E76" s="24"/>
      <c r="F76" s="24"/>
      <c r="G76" s="24"/>
      <c r="H76" s="74"/>
      <c r="I76" s="23"/>
      <c r="J76" s="84"/>
    </row>
    <row r="77" spans="1:10" ht="18" customHeight="1">
      <c r="A77" s="32">
        <v>2</v>
      </c>
      <c r="B77" s="20" t="s">
        <v>77</v>
      </c>
      <c r="C77" s="22" t="s">
        <v>210</v>
      </c>
      <c r="D77" s="57" t="s">
        <v>211</v>
      </c>
      <c r="E77" s="24" t="s">
        <v>42</v>
      </c>
      <c r="F77" s="24" t="s">
        <v>98</v>
      </c>
      <c r="G77" s="24" t="s">
        <v>203</v>
      </c>
      <c r="H77" s="74">
        <v>9.93</v>
      </c>
      <c r="I77" s="23" t="s">
        <v>219</v>
      </c>
      <c r="J77" s="84"/>
    </row>
    <row r="78" spans="1:10" ht="18" customHeight="1">
      <c r="A78" s="32">
        <v>3</v>
      </c>
      <c r="B78" s="80" t="s">
        <v>83</v>
      </c>
      <c r="C78" s="90" t="s">
        <v>501</v>
      </c>
      <c r="D78" s="81" t="s">
        <v>211</v>
      </c>
      <c r="E78" s="82" t="s">
        <v>499</v>
      </c>
      <c r="F78" s="82" t="s">
        <v>500</v>
      </c>
      <c r="G78" s="82"/>
      <c r="H78" s="98">
        <v>8.59</v>
      </c>
      <c r="I78" s="83" t="s">
        <v>502</v>
      </c>
      <c r="J78" s="84"/>
    </row>
    <row r="79" spans="1:10" ht="18" customHeight="1">
      <c r="A79" s="32">
        <v>4</v>
      </c>
      <c r="B79" s="20" t="s">
        <v>131</v>
      </c>
      <c r="C79" s="22" t="s">
        <v>633</v>
      </c>
      <c r="D79" s="57">
        <v>36619</v>
      </c>
      <c r="E79" s="24" t="s">
        <v>94</v>
      </c>
      <c r="F79" s="24" t="s">
        <v>95</v>
      </c>
      <c r="G79" s="24"/>
      <c r="H79" s="74">
        <v>10.2</v>
      </c>
      <c r="I79" s="23" t="s">
        <v>96</v>
      </c>
      <c r="J79" s="84"/>
    </row>
    <row r="80" spans="1:10" ht="18" customHeight="1">
      <c r="A80" s="32">
        <v>5</v>
      </c>
      <c r="B80" s="20" t="s">
        <v>350</v>
      </c>
      <c r="C80" s="22" t="s">
        <v>351</v>
      </c>
      <c r="D80" s="57">
        <v>36594</v>
      </c>
      <c r="E80" s="24" t="s">
        <v>348</v>
      </c>
      <c r="F80" s="24"/>
      <c r="G80" s="24"/>
      <c r="H80" s="98" t="s">
        <v>188</v>
      </c>
      <c r="I80" s="23" t="s">
        <v>185</v>
      </c>
      <c r="J80" s="84"/>
    </row>
    <row r="81" spans="1:10" ht="18" customHeight="1">
      <c r="A81" s="32">
        <v>6</v>
      </c>
      <c r="B81" s="20" t="s">
        <v>131</v>
      </c>
      <c r="C81" s="22" t="s">
        <v>329</v>
      </c>
      <c r="D81" s="57" t="s">
        <v>317</v>
      </c>
      <c r="E81" s="24" t="s">
        <v>94</v>
      </c>
      <c r="F81" s="24" t="s">
        <v>95</v>
      </c>
      <c r="G81" s="24"/>
      <c r="H81" s="74" t="s">
        <v>188</v>
      </c>
      <c r="I81" s="23" t="s">
        <v>96</v>
      </c>
      <c r="J81" s="84"/>
    </row>
    <row r="82" spans="2:6" ht="13.5" thickBot="1">
      <c r="B82" s="27">
        <v>10</v>
      </c>
      <c r="C82" s="27" t="s">
        <v>642</v>
      </c>
      <c r="D82" s="61"/>
      <c r="E82" s="46"/>
      <c r="F82" s="46"/>
    </row>
    <row r="83" spans="1:12" s="16" customFormat="1" ht="18" customHeight="1" thickBot="1">
      <c r="A83" s="12" t="s">
        <v>641</v>
      </c>
      <c r="B83" s="13" t="s">
        <v>0</v>
      </c>
      <c r="C83" s="14" t="s">
        <v>1</v>
      </c>
      <c r="D83" s="64" t="s">
        <v>9</v>
      </c>
      <c r="E83" s="47" t="s">
        <v>2</v>
      </c>
      <c r="F83" s="47" t="s">
        <v>3</v>
      </c>
      <c r="G83" s="76" t="s">
        <v>37</v>
      </c>
      <c r="H83" s="73" t="s">
        <v>6</v>
      </c>
      <c r="I83" s="48" t="s">
        <v>5</v>
      </c>
      <c r="K83" s="26"/>
      <c r="L83" s="26"/>
    </row>
    <row r="84" spans="1:12" s="16" customFormat="1" ht="18" customHeight="1">
      <c r="A84" s="32">
        <v>1</v>
      </c>
      <c r="B84" s="105"/>
      <c r="C84" s="106"/>
      <c r="D84" s="107"/>
      <c r="E84" s="108"/>
      <c r="F84" s="108"/>
      <c r="G84" s="109"/>
      <c r="H84" s="117"/>
      <c r="I84" s="110"/>
      <c r="K84" s="26"/>
      <c r="L84" s="26"/>
    </row>
    <row r="85" spans="1:10" ht="18" customHeight="1">
      <c r="A85" s="32">
        <v>2</v>
      </c>
      <c r="B85" s="20" t="s">
        <v>126</v>
      </c>
      <c r="C85" s="22" t="s">
        <v>52</v>
      </c>
      <c r="D85" s="57">
        <v>36585</v>
      </c>
      <c r="E85" s="24" t="s">
        <v>127</v>
      </c>
      <c r="F85" s="24" t="s">
        <v>268</v>
      </c>
      <c r="G85" s="24"/>
      <c r="H85" s="74">
        <v>8.71</v>
      </c>
      <c r="I85" s="23" t="s">
        <v>269</v>
      </c>
      <c r="J85" s="84"/>
    </row>
    <row r="86" spans="1:10" ht="18" customHeight="1">
      <c r="A86" s="32">
        <v>3</v>
      </c>
      <c r="B86" s="80" t="s">
        <v>106</v>
      </c>
      <c r="C86" s="90" t="s">
        <v>181</v>
      </c>
      <c r="D86" s="81">
        <v>36581</v>
      </c>
      <c r="E86" s="82" t="s">
        <v>45</v>
      </c>
      <c r="F86" s="82" t="s">
        <v>48</v>
      </c>
      <c r="G86" s="82"/>
      <c r="H86" s="98">
        <v>9.4</v>
      </c>
      <c r="I86" s="83" t="s">
        <v>62</v>
      </c>
      <c r="J86" s="84"/>
    </row>
    <row r="87" spans="1:10" ht="18" customHeight="1">
      <c r="A87" s="32">
        <v>4</v>
      </c>
      <c r="B87" s="20" t="s">
        <v>129</v>
      </c>
      <c r="C87" s="22" t="s">
        <v>130</v>
      </c>
      <c r="D87" s="57">
        <v>36565</v>
      </c>
      <c r="E87" s="24" t="s">
        <v>94</v>
      </c>
      <c r="F87" s="24" t="s">
        <v>95</v>
      </c>
      <c r="G87" s="24"/>
      <c r="H87" s="74">
        <v>9.75</v>
      </c>
      <c r="I87" s="23" t="s">
        <v>96</v>
      </c>
      <c r="J87" s="84"/>
    </row>
    <row r="88" spans="1:10" ht="18" customHeight="1">
      <c r="A88" s="32">
        <v>5</v>
      </c>
      <c r="B88" s="20" t="s">
        <v>135</v>
      </c>
      <c r="C88" s="22" t="s">
        <v>352</v>
      </c>
      <c r="D88" s="57">
        <v>36534</v>
      </c>
      <c r="E88" s="24" t="s">
        <v>348</v>
      </c>
      <c r="F88" s="24"/>
      <c r="G88" s="24"/>
      <c r="H88" s="74" t="s">
        <v>188</v>
      </c>
      <c r="I88" s="23" t="s">
        <v>185</v>
      </c>
      <c r="J88" s="84"/>
    </row>
    <row r="89" spans="1:10" ht="18" customHeight="1">
      <c r="A89" s="32">
        <v>6</v>
      </c>
      <c r="B89" s="20" t="s">
        <v>204</v>
      </c>
      <c r="C89" s="22" t="s">
        <v>205</v>
      </c>
      <c r="D89" s="57" t="s">
        <v>206</v>
      </c>
      <c r="E89" s="24" t="s">
        <v>42</v>
      </c>
      <c r="F89" s="24" t="s">
        <v>98</v>
      </c>
      <c r="G89" s="24" t="s">
        <v>203</v>
      </c>
      <c r="H89" s="74">
        <v>10.05</v>
      </c>
      <c r="I89" s="23" t="s">
        <v>219</v>
      </c>
      <c r="J89" s="84"/>
    </row>
  </sheetData>
  <sheetProtection/>
  <printOptions horizontalCentered="1"/>
  <pageMargins left="0.32" right="0.24" top="0.31" bottom="0.37" header="0.17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11.140625" style="26" customWidth="1"/>
    <col min="3" max="3" width="15.421875" style="26" bestFit="1" customWidth="1"/>
    <col min="4" max="4" width="10.7109375" style="62" customWidth="1"/>
    <col min="5" max="5" width="15.00390625" style="44" customWidth="1"/>
    <col min="6" max="6" width="15.140625" style="44" bestFit="1" customWidth="1"/>
    <col min="7" max="7" width="15.7109375" style="44" bestFit="1" customWidth="1"/>
    <col min="8" max="9" width="8.140625" style="71" customWidth="1"/>
    <col min="10" max="10" width="5.7109375" style="29" customWidth="1"/>
    <col min="11" max="11" width="19.28125" style="28" bestFit="1" customWidth="1"/>
    <col min="12" max="16384" width="9.140625" style="26" customWidth="1"/>
  </cols>
  <sheetData>
    <row r="1" spans="1:10" s="37" customFormat="1" ht="15.75">
      <c r="A1" s="102" t="s">
        <v>198</v>
      </c>
      <c r="C1" s="42"/>
      <c r="D1" s="60"/>
      <c r="E1" s="53"/>
      <c r="F1" s="53"/>
      <c r="G1" s="54"/>
      <c r="H1" s="69"/>
      <c r="I1" s="69"/>
      <c r="J1" s="41"/>
    </row>
    <row r="2" spans="1:12" s="37" customFormat="1" ht="15.75">
      <c r="A2" s="37" t="s">
        <v>199</v>
      </c>
      <c r="C2" s="42"/>
      <c r="D2" s="60"/>
      <c r="E2" s="53"/>
      <c r="F2" s="54"/>
      <c r="G2" s="54"/>
      <c r="H2" s="69"/>
      <c r="I2" s="69"/>
      <c r="J2" s="41"/>
      <c r="K2" s="41"/>
      <c r="L2" s="41"/>
    </row>
    <row r="3" spans="1:11" s="28" customFormat="1" ht="12" customHeight="1">
      <c r="A3" s="26"/>
      <c r="B3" s="26"/>
      <c r="C3" s="27"/>
      <c r="D3" s="61"/>
      <c r="E3" s="33"/>
      <c r="F3" s="33"/>
      <c r="G3" s="33"/>
      <c r="H3" s="70"/>
      <c r="I3" s="70"/>
      <c r="J3" s="34"/>
      <c r="K3" s="35"/>
    </row>
    <row r="4" ht="12.75">
      <c r="B4" s="27"/>
    </row>
    <row r="5" spans="2:11" s="36" customFormat="1" ht="15.75">
      <c r="B5" s="37" t="s">
        <v>16</v>
      </c>
      <c r="C5" s="37"/>
      <c r="D5" s="61"/>
      <c r="E5" s="63" t="s">
        <v>31</v>
      </c>
      <c r="F5" s="46"/>
      <c r="G5" s="44"/>
      <c r="H5" s="71"/>
      <c r="I5" s="71"/>
      <c r="J5" s="29"/>
      <c r="K5" s="28"/>
    </row>
    <row r="6" spans="2:6" ht="13.5" thickBot="1">
      <c r="B6" s="27"/>
      <c r="C6" s="27"/>
      <c r="D6" s="61"/>
      <c r="E6" s="46"/>
      <c r="F6" s="46"/>
    </row>
    <row r="7" spans="1:14" s="16" customFormat="1" ht="18" customHeight="1" thickBot="1">
      <c r="A7" s="12" t="s">
        <v>189</v>
      </c>
      <c r="B7" s="13" t="s">
        <v>0</v>
      </c>
      <c r="C7" s="14" t="s">
        <v>1</v>
      </c>
      <c r="D7" s="64" t="s">
        <v>9</v>
      </c>
      <c r="E7" s="47" t="s">
        <v>2</v>
      </c>
      <c r="F7" s="47" t="s">
        <v>3</v>
      </c>
      <c r="G7" s="76" t="s">
        <v>37</v>
      </c>
      <c r="H7" s="73" t="s">
        <v>6</v>
      </c>
      <c r="I7" s="73" t="s">
        <v>29</v>
      </c>
      <c r="J7" s="59" t="s">
        <v>30</v>
      </c>
      <c r="K7" s="48" t="s">
        <v>5</v>
      </c>
      <c r="M7" s="26"/>
      <c r="N7" s="26"/>
    </row>
    <row r="8" spans="1:14" s="84" customFormat="1" ht="18" customHeight="1">
      <c r="A8" s="32">
        <v>1</v>
      </c>
      <c r="B8" s="80" t="s">
        <v>83</v>
      </c>
      <c r="C8" s="90" t="s">
        <v>501</v>
      </c>
      <c r="D8" s="81" t="s">
        <v>211</v>
      </c>
      <c r="E8" s="82" t="s">
        <v>499</v>
      </c>
      <c r="F8" s="82" t="s">
        <v>500</v>
      </c>
      <c r="G8" s="82"/>
      <c r="H8" s="98">
        <v>8.59</v>
      </c>
      <c r="I8" s="98">
        <v>8.46</v>
      </c>
      <c r="J8" s="87" t="str">
        <f aca="true" t="shared" si="0" ref="J8:J39">IF(ISBLANK(H8),"",IF(H8&lt;=8.44,"II A",IF(H8&lt;=9.04,"III A",IF(H8&lt;=9.64,"I JA",IF(H8&lt;=10.04,"II JA",IF(H8&lt;=10.34,"III JA"))))))</f>
        <v>III A</v>
      </c>
      <c r="K8" s="83" t="s">
        <v>502</v>
      </c>
      <c r="M8" s="26"/>
      <c r="N8" s="26"/>
    </row>
    <row r="9" spans="1:14" s="84" customFormat="1" ht="18" customHeight="1">
      <c r="A9" s="32">
        <v>2</v>
      </c>
      <c r="B9" s="20" t="s">
        <v>126</v>
      </c>
      <c r="C9" s="22" t="s">
        <v>52</v>
      </c>
      <c r="D9" s="57">
        <v>36585</v>
      </c>
      <c r="E9" s="24" t="s">
        <v>127</v>
      </c>
      <c r="F9" s="24" t="s">
        <v>268</v>
      </c>
      <c r="G9" s="24"/>
      <c r="H9" s="74">
        <v>8.71</v>
      </c>
      <c r="I9" s="74">
        <v>8.8</v>
      </c>
      <c r="J9" s="87" t="str">
        <f t="shared" si="0"/>
        <v>III A</v>
      </c>
      <c r="K9" s="23" t="s">
        <v>269</v>
      </c>
      <c r="M9" s="26"/>
      <c r="N9" s="26"/>
    </row>
    <row r="10" spans="1:14" s="84" customFormat="1" ht="18" customHeight="1">
      <c r="A10" s="32">
        <v>3</v>
      </c>
      <c r="B10" s="80" t="s">
        <v>150</v>
      </c>
      <c r="C10" s="90" t="s">
        <v>468</v>
      </c>
      <c r="D10" s="81" t="s">
        <v>489</v>
      </c>
      <c r="E10" s="82" t="s">
        <v>488</v>
      </c>
      <c r="F10" s="82"/>
      <c r="G10" s="82" t="s">
        <v>469</v>
      </c>
      <c r="H10" s="98">
        <v>8.95</v>
      </c>
      <c r="I10" s="98">
        <v>8.88</v>
      </c>
      <c r="J10" s="87" t="str">
        <f t="shared" si="0"/>
        <v>III A</v>
      </c>
      <c r="K10" s="83" t="s">
        <v>470</v>
      </c>
      <c r="M10" s="26"/>
      <c r="N10" s="26"/>
    </row>
    <row r="11" spans="1:14" s="84" customFormat="1" ht="18" customHeight="1">
      <c r="A11" s="32">
        <v>4</v>
      </c>
      <c r="B11" s="80" t="s">
        <v>474</v>
      </c>
      <c r="C11" s="90" t="s">
        <v>475</v>
      </c>
      <c r="D11" s="81" t="s">
        <v>491</v>
      </c>
      <c r="E11" s="82" t="s">
        <v>488</v>
      </c>
      <c r="F11" s="82"/>
      <c r="G11" s="82" t="s">
        <v>469</v>
      </c>
      <c r="H11" s="98">
        <v>9.13</v>
      </c>
      <c r="I11" s="98">
        <v>9.02</v>
      </c>
      <c r="J11" s="87" t="str">
        <f t="shared" si="0"/>
        <v>I JA</v>
      </c>
      <c r="K11" s="83" t="s">
        <v>470</v>
      </c>
      <c r="M11" s="26"/>
      <c r="N11" s="26"/>
    </row>
    <row r="12" spans="1:14" s="84" customFormat="1" ht="18" customHeight="1">
      <c r="A12" s="32">
        <v>5</v>
      </c>
      <c r="B12" s="80" t="s">
        <v>115</v>
      </c>
      <c r="C12" s="90" t="s">
        <v>524</v>
      </c>
      <c r="D12" s="81" t="s">
        <v>525</v>
      </c>
      <c r="E12" s="82" t="s">
        <v>499</v>
      </c>
      <c r="F12" s="82" t="s">
        <v>500</v>
      </c>
      <c r="G12" s="82"/>
      <c r="H12" s="98">
        <v>9.07</v>
      </c>
      <c r="I12" s="98">
        <v>9.08</v>
      </c>
      <c r="J12" s="87" t="str">
        <f t="shared" si="0"/>
        <v>I JA</v>
      </c>
      <c r="K12" s="83" t="s">
        <v>519</v>
      </c>
      <c r="M12" s="26"/>
      <c r="N12" s="26"/>
    </row>
    <row r="13" spans="1:12" ht="18" customHeight="1">
      <c r="A13" s="32">
        <v>6</v>
      </c>
      <c r="B13" s="80" t="s">
        <v>391</v>
      </c>
      <c r="C13" s="90" t="s">
        <v>390</v>
      </c>
      <c r="D13" s="81">
        <v>36778</v>
      </c>
      <c r="E13" s="82" t="s">
        <v>400</v>
      </c>
      <c r="F13" s="82" t="s">
        <v>401</v>
      </c>
      <c r="G13" s="82"/>
      <c r="H13" s="74">
        <v>9.01</v>
      </c>
      <c r="I13" s="74">
        <v>9.14</v>
      </c>
      <c r="J13" s="87" t="str">
        <f t="shared" si="0"/>
        <v>III A</v>
      </c>
      <c r="K13" s="83" t="s">
        <v>369</v>
      </c>
      <c r="L13" s="84"/>
    </row>
    <row r="14" spans="1:14" s="84" customFormat="1" ht="18" customHeight="1">
      <c r="A14" s="32">
        <v>7</v>
      </c>
      <c r="B14" s="80" t="s">
        <v>550</v>
      </c>
      <c r="C14" s="90" t="s">
        <v>551</v>
      </c>
      <c r="D14" s="81" t="s">
        <v>552</v>
      </c>
      <c r="E14" s="82" t="s">
        <v>42</v>
      </c>
      <c r="F14" s="82" t="s">
        <v>98</v>
      </c>
      <c r="G14" s="82"/>
      <c r="H14" s="98">
        <v>9.2</v>
      </c>
      <c r="I14" s="98"/>
      <c r="J14" s="87" t="str">
        <f t="shared" si="0"/>
        <v>I JA</v>
      </c>
      <c r="K14" s="83" t="s">
        <v>59</v>
      </c>
      <c r="M14" s="26"/>
      <c r="N14" s="26"/>
    </row>
    <row r="15" spans="1:14" s="84" customFormat="1" ht="18" customHeight="1">
      <c r="A15" s="32">
        <v>8</v>
      </c>
      <c r="B15" s="20" t="s">
        <v>120</v>
      </c>
      <c r="C15" s="22" t="s">
        <v>299</v>
      </c>
      <c r="D15" s="57" t="s">
        <v>300</v>
      </c>
      <c r="E15" s="24" t="s">
        <v>53</v>
      </c>
      <c r="F15" s="24" t="s">
        <v>54</v>
      </c>
      <c r="G15" s="24" t="s">
        <v>282</v>
      </c>
      <c r="H15" s="98">
        <v>9.27</v>
      </c>
      <c r="I15" s="74"/>
      <c r="J15" s="87" t="str">
        <f t="shared" si="0"/>
        <v>I JA</v>
      </c>
      <c r="K15" s="23" t="s">
        <v>283</v>
      </c>
      <c r="L15" s="26"/>
      <c r="M15" s="26"/>
      <c r="N15" s="26"/>
    </row>
    <row r="16" spans="1:14" s="84" customFormat="1" ht="18" customHeight="1">
      <c r="A16" s="32">
        <v>9</v>
      </c>
      <c r="B16" s="80" t="s">
        <v>135</v>
      </c>
      <c r="C16" s="90" t="s">
        <v>170</v>
      </c>
      <c r="D16" s="81" t="s">
        <v>171</v>
      </c>
      <c r="E16" s="82" t="s">
        <v>53</v>
      </c>
      <c r="F16" s="82" t="s">
        <v>54</v>
      </c>
      <c r="G16" s="82"/>
      <c r="H16" s="98">
        <v>9.3</v>
      </c>
      <c r="I16" s="98"/>
      <c r="J16" s="87" t="str">
        <f t="shared" si="0"/>
        <v>I JA</v>
      </c>
      <c r="K16" s="83" t="s">
        <v>108</v>
      </c>
      <c r="M16" s="26"/>
      <c r="N16" s="26"/>
    </row>
    <row r="17" spans="1:14" s="84" customFormat="1" ht="18" customHeight="1">
      <c r="A17" s="32">
        <v>10</v>
      </c>
      <c r="B17" s="80" t="s">
        <v>77</v>
      </c>
      <c r="C17" s="90" t="s">
        <v>158</v>
      </c>
      <c r="D17" s="81">
        <v>36943</v>
      </c>
      <c r="E17" s="82" t="s">
        <v>53</v>
      </c>
      <c r="F17" s="82" t="s">
        <v>54</v>
      </c>
      <c r="G17" s="82"/>
      <c r="H17" s="98">
        <v>9.33</v>
      </c>
      <c r="I17" s="98"/>
      <c r="J17" s="87" t="str">
        <f t="shared" si="0"/>
        <v>I JA</v>
      </c>
      <c r="K17" s="83" t="s">
        <v>591</v>
      </c>
      <c r="M17" s="26"/>
      <c r="N17" s="26"/>
    </row>
    <row r="18" spans="1:14" s="84" customFormat="1" ht="18" customHeight="1">
      <c r="A18" s="32">
        <v>11</v>
      </c>
      <c r="B18" s="80" t="s">
        <v>64</v>
      </c>
      <c r="C18" s="90" t="s">
        <v>85</v>
      </c>
      <c r="D18" s="81" t="s">
        <v>86</v>
      </c>
      <c r="E18" s="82" t="s">
        <v>75</v>
      </c>
      <c r="F18" s="82" t="s">
        <v>76</v>
      </c>
      <c r="G18" s="82"/>
      <c r="H18" s="74">
        <v>9.38</v>
      </c>
      <c r="I18" s="74"/>
      <c r="J18" s="87" t="str">
        <f t="shared" si="0"/>
        <v>I JA</v>
      </c>
      <c r="K18" s="83" t="s">
        <v>402</v>
      </c>
      <c r="M18" s="26"/>
      <c r="N18" s="26"/>
    </row>
    <row r="19" spans="1:12" ht="18" customHeight="1">
      <c r="A19" s="32">
        <v>12</v>
      </c>
      <c r="B19" s="80" t="s">
        <v>106</v>
      </c>
      <c r="C19" s="90" t="s">
        <v>181</v>
      </c>
      <c r="D19" s="81">
        <v>36581</v>
      </c>
      <c r="E19" s="82" t="s">
        <v>45</v>
      </c>
      <c r="F19" s="82" t="s">
        <v>48</v>
      </c>
      <c r="G19" s="82"/>
      <c r="H19" s="98">
        <v>9.4</v>
      </c>
      <c r="I19" s="98"/>
      <c r="J19" s="87" t="str">
        <f t="shared" si="0"/>
        <v>I JA</v>
      </c>
      <c r="K19" s="83" t="s">
        <v>62</v>
      </c>
      <c r="L19" s="84"/>
    </row>
    <row r="20" spans="1:12" ht="18" customHeight="1">
      <c r="A20" s="32">
        <v>13</v>
      </c>
      <c r="B20" s="20" t="s">
        <v>140</v>
      </c>
      <c r="C20" s="22" t="s">
        <v>235</v>
      </c>
      <c r="D20" s="57" t="s">
        <v>234</v>
      </c>
      <c r="E20" s="24" t="s">
        <v>346</v>
      </c>
      <c r="F20" s="24" t="s">
        <v>347</v>
      </c>
      <c r="G20" s="24" t="s">
        <v>222</v>
      </c>
      <c r="H20" s="74">
        <v>9.49</v>
      </c>
      <c r="I20" s="74"/>
      <c r="J20" s="87" t="str">
        <f t="shared" si="0"/>
        <v>I JA</v>
      </c>
      <c r="K20" s="23" t="s">
        <v>233</v>
      </c>
      <c r="L20" s="84"/>
    </row>
    <row r="21" spans="1:12" ht="18" customHeight="1">
      <c r="A21" s="32">
        <v>14</v>
      </c>
      <c r="B21" s="80" t="s">
        <v>190</v>
      </c>
      <c r="C21" s="90" t="s">
        <v>191</v>
      </c>
      <c r="D21" s="81">
        <v>37064</v>
      </c>
      <c r="E21" s="82" t="s">
        <v>53</v>
      </c>
      <c r="F21" s="82" t="s">
        <v>54</v>
      </c>
      <c r="G21" s="82" t="s">
        <v>116</v>
      </c>
      <c r="H21" s="98">
        <v>9.58</v>
      </c>
      <c r="I21" s="98"/>
      <c r="J21" s="87" t="str">
        <f t="shared" si="0"/>
        <v>I JA</v>
      </c>
      <c r="K21" s="83" t="s">
        <v>73</v>
      </c>
      <c r="L21" s="84"/>
    </row>
    <row r="22" spans="1:12" ht="18" customHeight="1">
      <c r="A22" s="32">
        <v>15</v>
      </c>
      <c r="B22" s="80" t="s">
        <v>393</v>
      </c>
      <c r="C22" s="90" t="s">
        <v>392</v>
      </c>
      <c r="D22" s="81">
        <v>36885</v>
      </c>
      <c r="E22" s="82" t="s">
        <v>400</v>
      </c>
      <c r="F22" s="82" t="s">
        <v>401</v>
      </c>
      <c r="G22" s="82"/>
      <c r="H22" s="74">
        <v>9.62</v>
      </c>
      <c r="I22" s="74"/>
      <c r="J22" s="87" t="str">
        <f t="shared" si="0"/>
        <v>I JA</v>
      </c>
      <c r="K22" s="83" t="s">
        <v>369</v>
      </c>
      <c r="L22" s="84"/>
    </row>
    <row r="23" spans="1:11" ht="18" customHeight="1">
      <c r="A23" s="32">
        <v>16</v>
      </c>
      <c r="B23" s="80" t="s">
        <v>103</v>
      </c>
      <c r="C23" s="90" t="s">
        <v>526</v>
      </c>
      <c r="D23" s="81" t="s">
        <v>527</v>
      </c>
      <c r="E23" s="82" t="s">
        <v>499</v>
      </c>
      <c r="F23" s="82" t="s">
        <v>500</v>
      </c>
      <c r="G23" s="82"/>
      <c r="H23" s="98">
        <v>9.67</v>
      </c>
      <c r="I23" s="98"/>
      <c r="J23" s="87" t="str">
        <f t="shared" si="0"/>
        <v>II JA</v>
      </c>
      <c r="K23" s="83" t="s">
        <v>519</v>
      </c>
    </row>
    <row r="24" spans="1:12" ht="18" customHeight="1">
      <c r="A24" s="32">
        <v>17</v>
      </c>
      <c r="B24" s="20" t="s">
        <v>129</v>
      </c>
      <c r="C24" s="22" t="s">
        <v>130</v>
      </c>
      <c r="D24" s="57">
        <v>36565</v>
      </c>
      <c r="E24" s="24" t="s">
        <v>94</v>
      </c>
      <c r="F24" s="24" t="s">
        <v>95</v>
      </c>
      <c r="G24" s="24"/>
      <c r="H24" s="74">
        <v>9.75</v>
      </c>
      <c r="I24" s="74"/>
      <c r="J24" s="87" t="str">
        <f t="shared" si="0"/>
        <v>II JA</v>
      </c>
      <c r="K24" s="23" t="s">
        <v>96</v>
      </c>
      <c r="L24" s="84"/>
    </row>
    <row r="25" spans="1:11" ht="18" customHeight="1">
      <c r="A25" s="32">
        <v>18</v>
      </c>
      <c r="B25" s="80" t="s">
        <v>471</v>
      </c>
      <c r="C25" s="90" t="s">
        <v>472</v>
      </c>
      <c r="D25" s="81" t="s">
        <v>490</v>
      </c>
      <c r="E25" s="82" t="s">
        <v>488</v>
      </c>
      <c r="F25" s="82"/>
      <c r="G25" s="82" t="s">
        <v>469</v>
      </c>
      <c r="H25" s="98">
        <v>9.84</v>
      </c>
      <c r="I25" s="98"/>
      <c r="J25" s="87" t="str">
        <f t="shared" si="0"/>
        <v>II JA</v>
      </c>
      <c r="K25" s="83" t="s">
        <v>470</v>
      </c>
    </row>
    <row r="26" spans="1:12" ht="18" customHeight="1">
      <c r="A26" s="32">
        <v>19</v>
      </c>
      <c r="B26" s="80" t="s">
        <v>478</v>
      </c>
      <c r="C26" s="90" t="s">
        <v>479</v>
      </c>
      <c r="D26" s="81" t="s">
        <v>429</v>
      </c>
      <c r="E26" s="82" t="s">
        <v>488</v>
      </c>
      <c r="F26" s="82"/>
      <c r="G26" s="82" t="s">
        <v>469</v>
      </c>
      <c r="H26" s="98">
        <v>9.88</v>
      </c>
      <c r="I26" s="98"/>
      <c r="J26" s="87" t="str">
        <f t="shared" si="0"/>
        <v>II JA</v>
      </c>
      <c r="K26" s="83" t="s">
        <v>470</v>
      </c>
      <c r="L26" s="84"/>
    </row>
    <row r="27" spans="1:11" ht="18" customHeight="1">
      <c r="A27" s="32">
        <v>20</v>
      </c>
      <c r="B27" s="20" t="s">
        <v>357</v>
      </c>
      <c r="C27" s="22" t="s">
        <v>358</v>
      </c>
      <c r="D27" s="57" t="s">
        <v>359</v>
      </c>
      <c r="E27" s="24" t="s">
        <v>366</v>
      </c>
      <c r="F27" s="24" t="s">
        <v>367</v>
      </c>
      <c r="G27" s="24"/>
      <c r="H27" s="74">
        <v>9.92</v>
      </c>
      <c r="I27" s="74"/>
      <c r="J27" s="87" t="str">
        <f t="shared" si="0"/>
        <v>II JA</v>
      </c>
      <c r="K27" s="23" t="s">
        <v>368</v>
      </c>
    </row>
    <row r="28" spans="1:12" ht="18" customHeight="1">
      <c r="A28" s="32">
        <v>21</v>
      </c>
      <c r="B28" s="80" t="s">
        <v>135</v>
      </c>
      <c r="C28" s="90" t="s">
        <v>141</v>
      </c>
      <c r="D28" s="81" t="s">
        <v>506</v>
      </c>
      <c r="E28" s="82" t="s">
        <v>499</v>
      </c>
      <c r="F28" s="82" t="s">
        <v>500</v>
      </c>
      <c r="G28" s="82"/>
      <c r="H28" s="98">
        <v>9.93</v>
      </c>
      <c r="I28" s="98"/>
      <c r="J28" s="87" t="str">
        <f t="shared" si="0"/>
        <v>II JA</v>
      </c>
      <c r="K28" s="83" t="s">
        <v>502</v>
      </c>
      <c r="L28" s="84"/>
    </row>
    <row r="29" spans="1:12" ht="18" customHeight="1">
      <c r="A29" s="32">
        <v>22</v>
      </c>
      <c r="B29" s="20" t="s">
        <v>77</v>
      </c>
      <c r="C29" s="22" t="s">
        <v>210</v>
      </c>
      <c r="D29" s="57" t="s">
        <v>211</v>
      </c>
      <c r="E29" s="24" t="s">
        <v>42</v>
      </c>
      <c r="F29" s="24" t="s">
        <v>98</v>
      </c>
      <c r="G29" s="24" t="s">
        <v>203</v>
      </c>
      <c r="H29" s="74">
        <v>9.93</v>
      </c>
      <c r="I29" s="74"/>
      <c r="J29" s="87" t="str">
        <f t="shared" si="0"/>
        <v>II JA</v>
      </c>
      <c r="K29" s="23" t="s">
        <v>219</v>
      </c>
      <c r="L29" s="84"/>
    </row>
    <row r="30" spans="1:12" ht="18" customHeight="1">
      <c r="A30" s="32">
        <v>23</v>
      </c>
      <c r="B30" s="80" t="s">
        <v>106</v>
      </c>
      <c r="C30" s="90" t="s">
        <v>585</v>
      </c>
      <c r="D30" s="81">
        <v>36828</v>
      </c>
      <c r="E30" s="82" t="s">
        <v>53</v>
      </c>
      <c r="F30" s="82" t="s">
        <v>54</v>
      </c>
      <c r="G30" s="82" t="s">
        <v>116</v>
      </c>
      <c r="H30" s="98">
        <v>9.98</v>
      </c>
      <c r="I30" s="98"/>
      <c r="J30" s="87" t="str">
        <f t="shared" si="0"/>
        <v>II JA</v>
      </c>
      <c r="K30" s="83" t="s">
        <v>73</v>
      </c>
      <c r="L30" s="84"/>
    </row>
    <row r="31" spans="1:12" ht="18" customHeight="1">
      <c r="A31" s="32">
        <v>24</v>
      </c>
      <c r="B31" s="80" t="s">
        <v>507</v>
      </c>
      <c r="C31" s="90" t="s">
        <v>508</v>
      </c>
      <c r="D31" s="81" t="s">
        <v>509</v>
      </c>
      <c r="E31" s="82" t="s">
        <v>499</v>
      </c>
      <c r="F31" s="82" t="s">
        <v>500</v>
      </c>
      <c r="G31" s="82"/>
      <c r="H31" s="98">
        <v>9.98</v>
      </c>
      <c r="I31" s="98"/>
      <c r="J31" s="87" t="str">
        <f t="shared" si="0"/>
        <v>II JA</v>
      </c>
      <c r="K31" s="83" t="s">
        <v>502</v>
      </c>
      <c r="L31" s="84"/>
    </row>
    <row r="32" spans="1:12" ht="18" customHeight="1">
      <c r="A32" s="32">
        <v>25</v>
      </c>
      <c r="B32" s="20" t="s">
        <v>204</v>
      </c>
      <c r="C32" s="22" t="s">
        <v>205</v>
      </c>
      <c r="D32" s="57" t="s">
        <v>206</v>
      </c>
      <c r="E32" s="24" t="s">
        <v>42</v>
      </c>
      <c r="F32" s="24" t="s">
        <v>98</v>
      </c>
      <c r="G32" s="24" t="s">
        <v>203</v>
      </c>
      <c r="H32" s="74">
        <v>10.05</v>
      </c>
      <c r="I32" s="74"/>
      <c r="J32" s="87" t="str">
        <f t="shared" si="0"/>
        <v>III JA</v>
      </c>
      <c r="K32" s="23" t="s">
        <v>219</v>
      </c>
      <c r="L32" s="84"/>
    </row>
    <row r="33" spans="1:12" ht="18" customHeight="1">
      <c r="A33" s="19">
        <v>26</v>
      </c>
      <c r="B33" s="80" t="s">
        <v>150</v>
      </c>
      <c r="C33" s="90" t="s">
        <v>457</v>
      </c>
      <c r="D33" s="81">
        <v>36808</v>
      </c>
      <c r="E33" s="82" t="s">
        <v>53</v>
      </c>
      <c r="F33" s="82" t="s">
        <v>54</v>
      </c>
      <c r="G33" s="82" t="s">
        <v>467</v>
      </c>
      <c r="H33" s="98">
        <v>10.13</v>
      </c>
      <c r="I33" s="98"/>
      <c r="J33" s="87" t="str">
        <f t="shared" si="0"/>
        <v>III JA</v>
      </c>
      <c r="K33" s="83" t="s">
        <v>465</v>
      </c>
      <c r="L33" s="84"/>
    </row>
    <row r="34" spans="1:11" ht="18" customHeight="1">
      <c r="A34" s="32">
        <v>27</v>
      </c>
      <c r="B34" s="80" t="s">
        <v>613</v>
      </c>
      <c r="C34" s="90" t="s">
        <v>614</v>
      </c>
      <c r="D34" s="81">
        <v>37132</v>
      </c>
      <c r="E34" s="82" t="s">
        <v>53</v>
      </c>
      <c r="F34" s="82" t="s">
        <v>54</v>
      </c>
      <c r="G34" s="82"/>
      <c r="H34" s="98">
        <v>10.14</v>
      </c>
      <c r="I34" s="98"/>
      <c r="J34" s="87" t="str">
        <f t="shared" si="0"/>
        <v>III JA</v>
      </c>
      <c r="K34" s="83" t="s">
        <v>108</v>
      </c>
    </row>
    <row r="35" spans="1:12" ht="18" customHeight="1">
      <c r="A35" s="32">
        <v>28</v>
      </c>
      <c r="B35" s="20" t="s">
        <v>131</v>
      </c>
      <c r="C35" s="22" t="s">
        <v>633</v>
      </c>
      <c r="D35" s="57">
        <v>36619</v>
      </c>
      <c r="E35" s="24" t="s">
        <v>94</v>
      </c>
      <c r="F35" s="24" t="s">
        <v>95</v>
      </c>
      <c r="G35" s="24"/>
      <c r="H35" s="74">
        <v>10.2</v>
      </c>
      <c r="I35" s="74"/>
      <c r="J35" s="87" t="str">
        <f t="shared" si="0"/>
        <v>III JA</v>
      </c>
      <c r="K35" s="23" t="s">
        <v>96</v>
      </c>
      <c r="L35" s="84"/>
    </row>
    <row r="36" spans="1:11" ht="18" customHeight="1">
      <c r="A36" s="32">
        <v>29</v>
      </c>
      <c r="B36" s="20" t="s">
        <v>354</v>
      </c>
      <c r="C36" s="22" t="s">
        <v>355</v>
      </c>
      <c r="D36" s="57" t="s">
        <v>356</v>
      </c>
      <c r="E36" s="24" t="s">
        <v>366</v>
      </c>
      <c r="F36" s="24" t="s">
        <v>367</v>
      </c>
      <c r="G36" s="24"/>
      <c r="H36" s="74">
        <v>10.27</v>
      </c>
      <c r="I36" s="74"/>
      <c r="J36" s="87" t="str">
        <f t="shared" si="0"/>
        <v>III JA</v>
      </c>
      <c r="K36" s="23" t="s">
        <v>368</v>
      </c>
    </row>
    <row r="37" spans="1:11" ht="18" customHeight="1">
      <c r="A37" s="32">
        <v>29</v>
      </c>
      <c r="B37" s="20" t="s">
        <v>105</v>
      </c>
      <c r="C37" s="22" t="s">
        <v>279</v>
      </c>
      <c r="D37" s="57">
        <v>37505</v>
      </c>
      <c r="E37" s="24" t="s">
        <v>53</v>
      </c>
      <c r="F37" s="24" t="s">
        <v>54</v>
      </c>
      <c r="G37" s="24"/>
      <c r="H37" s="74">
        <v>10.27</v>
      </c>
      <c r="I37" s="74"/>
      <c r="J37" s="87" t="str">
        <f t="shared" si="0"/>
        <v>III JA</v>
      </c>
      <c r="K37" s="23" t="s">
        <v>271</v>
      </c>
    </row>
    <row r="38" spans="1:11" ht="18" customHeight="1">
      <c r="A38" s="32">
        <v>31</v>
      </c>
      <c r="B38" s="80" t="s">
        <v>528</v>
      </c>
      <c r="C38" s="90" t="s">
        <v>529</v>
      </c>
      <c r="D38" s="81" t="s">
        <v>530</v>
      </c>
      <c r="E38" s="82" t="s">
        <v>499</v>
      </c>
      <c r="F38" s="82" t="s">
        <v>500</v>
      </c>
      <c r="G38" s="82"/>
      <c r="H38" s="98">
        <v>10.32</v>
      </c>
      <c r="I38" s="98"/>
      <c r="J38" s="87" t="str">
        <f t="shared" si="0"/>
        <v>III JA</v>
      </c>
      <c r="K38" s="83" t="s">
        <v>519</v>
      </c>
    </row>
    <row r="39" spans="1:12" ht="18" customHeight="1">
      <c r="A39" s="32">
        <v>31</v>
      </c>
      <c r="B39" s="20" t="s">
        <v>179</v>
      </c>
      <c r="C39" s="22" t="s">
        <v>330</v>
      </c>
      <c r="D39" s="57" t="s">
        <v>318</v>
      </c>
      <c r="E39" s="24" t="s">
        <v>94</v>
      </c>
      <c r="F39" s="24" t="s">
        <v>95</v>
      </c>
      <c r="G39" s="24"/>
      <c r="H39" s="74">
        <v>10.32</v>
      </c>
      <c r="I39" s="74"/>
      <c r="J39" s="87" t="str">
        <f t="shared" si="0"/>
        <v>III JA</v>
      </c>
      <c r="K39" s="23" t="s">
        <v>96</v>
      </c>
      <c r="L39" s="84"/>
    </row>
    <row r="40" spans="1:12" ht="18" customHeight="1">
      <c r="A40" s="32">
        <v>33</v>
      </c>
      <c r="B40" s="20" t="s">
        <v>236</v>
      </c>
      <c r="C40" s="22" t="s">
        <v>235</v>
      </c>
      <c r="D40" s="57" t="s">
        <v>234</v>
      </c>
      <c r="E40" s="24" t="s">
        <v>346</v>
      </c>
      <c r="F40" s="24" t="s">
        <v>347</v>
      </c>
      <c r="G40" s="24" t="s">
        <v>222</v>
      </c>
      <c r="H40" s="98">
        <v>10.37</v>
      </c>
      <c r="I40" s="98"/>
      <c r="J40" s="87" t="b">
        <f aca="true" t="shared" si="1" ref="J40:J64">IF(ISBLANK(H40),"",IF(H40&lt;=8.44,"II A",IF(H40&lt;=9.04,"III A",IF(H40&lt;=9.64,"I JA",IF(H40&lt;=10.04,"II JA",IF(H40&lt;=10.34,"III JA"))))))</f>
        <v>0</v>
      </c>
      <c r="K40" s="23" t="s">
        <v>233</v>
      </c>
      <c r="L40" s="84"/>
    </row>
    <row r="41" spans="1:11" ht="18" customHeight="1">
      <c r="A41" s="32">
        <v>34</v>
      </c>
      <c r="B41" s="80" t="s">
        <v>105</v>
      </c>
      <c r="C41" s="90" t="s">
        <v>480</v>
      </c>
      <c r="D41" s="81" t="s">
        <v>492</v>
      </c>
      <c r="E41" s="82" t="s">
        <v>488</v>
      </c>
      <c r="F41" s="82"/>
      <c r="G41" s="82" t="s">
        <v>469</v>
      </c>
      <c r="H41" s="98">
        <v>10.38</v>
      </c>
      <c r="I41" s="98"/>
      <c r="J41" s="87" t="b">
        <f t="shared" si="1"/>
        <v>0</v>
      </c>
      <c r="K41" s="83" t="s">
        <v>481</v>
      </c>
    </row>
    <row r="42" spans="1:12" ht="18" customHeight="1">
      <c r="A42" s="32">
        <v>35</v>
      </c>
      <c r="B42" s="80" t="s">
        <v>583</v>
      </c>
      <c r="C42" s="90" t="s">
        <v>584</v>
      </c>
      <c r="D42" s="81">
        <v>36924</v>
      </c>
      <c r="E42" s="82" t="s">
        <v>53</v>
      </c>
      <c r="F42" s="82" t="s">
        <v>54</v>
      </c>
      <c r="G42" s="82" t="s">
        <v>116</v>
      </c>
      <c r="H42" s="98">
        <v>10.39</v>
      </c>
      <c r="I42" s="98"/>
      <c r="J42" s="87" t="b">
        <f t="shared" si="1"/>
        <v>0</v>
      </c>
      <c r="K42" s="83" t="s">
        <v>73</v>
      </c>
      <c r="L42" s="84"/>
    </row>
    <row r="43" spans="1:11" ht="18" customHeight="1">
      <c r="A43" s="32">
        <v>36</v>
      </c>
      <c r="B43" s="80" t="s">
        <v>483</v>
      </c>
      <c r="C43" s="90" t="s">
        <v>484</v>
      </c>
      <c r="D43" s="81" t="s">
        <v>494</v>
      </c>
      <c r="E43" s="82" t="s">
        <v>488</v>
      </c>
      <c r="F43" s="82"/>
      <c r="G43" s="82" t="s">
        <v>469</v>
      </c>
      <c r="H43" s="98">
        <v>10.42</v>
      </c>
      <c r="I43" s="98"/>
      <c r="J43" s="87" t="b">
        <f t="shared" si="1"/>
        <v>0</v>
      </c>
      <c r="K43" s="83" t="s">
        <v>481</v>
      </c>
    </row>
    <row r="44" spans="1:12" ht="18" customHeight="1">
      <c r="A44" s="32">
        <v>37</v>
      </c>
      <c r="B44" s="80" t="s">
        <v>77</v>
      </c>
      <c r="C44" s="90" t="s">
        <v>630</v>
      </c>
      <c r="D44" s="81">
        <v>36683</v>
      </c>
      <c r="E44" s="82" t="s">
        <v>623</v>
      </c>
      <c r="F44" s="82" t="s">
        <v>624</v>
      </c>
      <c r="G44" s="82"/>
      <c r="H44" s="98">
        <v>10.51</v>
      </c>
      <c r="I44" s="98"/>
      <c r="J44" s="87" t="b">
        <f t="shared" si="1"/>
        <v>0</v>
      </c>
      <c r="K44" s="83" t="s">
        <v>625</v>
      </c>
      <c r="L44" s="84"/>
    </row>
    <row r="45" spans="1:12" ht="18" customHeight="1">
      <c r="A45" s="32">
        <v>38</v>
      </c>
      <c r="B45" s="80" t="s">
        <v>476</v>
      </c>
      <c r="C45" s="90" t="s">
        <v>477</v>
      </c>
      <c r="D45" s="81" t="s">
        <v>165</v>
      </c>
      <c r="E45" s="82" t="s">
        <v>488</v>
      </c>
      <c r="F45" s="82"/>
      <c r="G45" s="82" t="s">
        <v>469</v>
      </c>
      <c r="H45" s="98">
        <v>10.57</v>
      </c>
      <c r="I45" s="98"/>
      <c r="J45" s="87" t="b">
        <f t="shared" si="1"/>
        <v>0</v>
      </c>
      <c r="K45" s="83" t="s">
        <v>470</v>
      </c>
      <c r="L45" s="84"/>
    </row>
    <row r="46" spans="1:11" ht="18" customHeight="1">
      <c r="A46" s="32">
        <v>39</v>
      </c>
      <c r="B46" s="20" t="s">
        <v>87</v>
      </c>
      <c r="C46" s="22" t="s">
        <v>287</v>
      </c>
      <c r="D46" s="57" t="s">
        <v>288</v>
      </c>
      <c r="E46" s="24" t="s">
        <v>53</v>
      </c>
      <c r="F46" s="24" t="s">
        <v>54</v>
      </c>
      <c r="G46" s="24" t="s">
        <v>282</v>
      </c>
      <c r="H46" s="74">
        <v>10.71</v>
      </c>
      <c r="I46" s="74"/>
      <c r="J46" s="87" t="b">
        <f t="shared" si="1"/>
        <v>0</v>
      </c>
      <c r="K46" s="23" t="s">
        <v>147</v>
      </c>
    </row>
    <row r="47" spans="1:12" ht="18" customHeight="1">
      <c r="A47" s="32">
        <v>39</v>
      </c>
      <c r="B47" s="20" t="s">
        <v>331</v>
      </c>
      <c r="C47" s="22" t="s">
        <v>332</v>
      </c>
      <c r="D47" s="57">
        <v>37018</v>
      </c>
      <c r="E47" s="24" t="s">
        <v>94</v>
      </c>
      <c r="F47" s="24" t="s">
        <v>95</v>
      </c>
      <c r="G47" s="24"/>
      <c r="H47" s="98">
        <v>10.71</v>
      </c>
      <c r="I47" s="98"/>
      <c r="J47" s="87" t="b">
        <f t="shared" si="1"/>
        <v>0</v>
      </c>
      <c r="K47" s="23" t="s">
        <v>96</v>
      </c>
      <c r="L47" s="84"/>
    </row>
    <row r="48" spans="1:12" ht="18" customHeight="1">
      <c r="A48" s="32">
        <v>41</v>
      </c>
      <c r="B48" s="80" t="s">
        <v>179</v>
      </c>
      <c r="C48" s="90" t="s">
        <v>564</v>
      </c>
      <c r="D48" s="81">
        <v>37017</v>
      </c>
      <c r="E48" s="82" t="s">
        <v>53</v>
      </c>
      <c r="F48" s="82" t="s">
        <v>54</v>
      </c>
      <c r="G48" s="82" t="s">
        <v>116</v>
      </c>
      <c r="H48" s="98">
        <v>10.91</v>
      </c>
      <c r="I48" s="98"/>
      <c r="J48" s="87" t="b">
        <f t="shared" si="1"/>
        <v>0</v>
      </c>
      <c r="K48" s="83" t="s">
        <v>73</v>
      </c>
      <c r="L48" s="84"/>
    </row>
    <row r="49" spans="1:11" ht="18" customHeight="1">
      <c r="A49" s="32">
        <v>42</v>
      </c>
      <c r="B49" s="80" t="s">
        <v>103</v>
      </c>
      <c r="C49" s="90" t="s">
        <v>157</v>
      </c>
      <c r="D49" s="81">
        <v>37638</v>
      </c>
      <c r="E49" s="82" t="s">
        <v>53</v>
      </c>
      <c r="F49" s="82" t="s">
        <v>54</v>
      </c>
      <c r="G49" s="82" t="s">
        <v>467</v>
      </c>
      <c r="H49" s="98">
        <v>10.98</v>
      </c>
      <c r="I49" s="98"/>
      <c r="J49" s="87" t="b">
        <f t="shared" si="1"/>
        <v>0</v>
      </c>
      <c r="K49" s="83" t="s">
        <v>55</v>
      </c>
    </row>
    <row r="50" spans="1:11" ht="18" customHeight="1">
      <c r="A50" s="32">
        <v>43</v>
      </c>
      <c r="B50" s="80" t="s">
        <v>331</v>
      </c>
      <c r="C50" s="90" t="s">
        <v>459</v>
      </c>
      <c r="D50" s="81">
        <v>37721</v>
      </c>
      <c r="E50" s="82" t="s">
        <v>53</v>
      </c>
      <c r="F50" s="82" t="s">
        <v>54</v>
      </c>
      <c r="G50" s="82" t="s">
        <v>467</v>
      </c>
      <c r="H50" s="98">
        <v>11.07</v>
      </c>
      <c r="I50" s="98"/>
      <c r="J50" s="87" t="b">
        <f t="shared" si="1"/>
        <v>0</v>
      </c>
      <c r="K50" s="83" t="s">
        <v>466</v>
      </c>
    </row>
    <row r="51" spans="1:11" ht="18" customHeight="1">
      <c r="A51" s="32">
        <v>44</v>
      </c>
      <c r="B51" s="80" t="s">
        <v>106</v>
      </c>
      <c r="C51" s="90" t="s">
        <v>452</v>
      </c>
      <c r="D51" s="81">
        <v>37590</v>
      </c>
      <c r="E51" s="82" t="s">
        <v>53</v>
      </c>
      <c r="F51" s="82" t="s">
        <v>54</v>
      </c>
      <c r="G51" s="82" t="s">
        <v>413</v>
      </c>
      <c r="H51" s="98">
        <v>11.07</v>
      </c>
      <c r="I51" s="98"/>
      <c r="J51" s="87" t="b">
        <f t="shared" si="1"/>
        <v>0</v>
      </c>
      <c r="K51" s="83" t="s">
        <v>443</v>
      </c>
    </row>
    <row r="52" spans="1:11" ht="18" customHeight="1">
      <c r="A52" s="32">
        <v>45</v>
      </c>
      <c r="B52" s="80" t="s">
        <v>179</v>
      </c>
      <c r="C52" s="90" t="s">
        <v>629</v>
      </c>
      <c r="D52" s="81">
        <v>37355</v>
      </c>
      <c r="E52" s="82" t="s">
        <v>623</v>
      </c>
      <c r="F52" s="82" t="s">
        <v>624</v>
      </c>
      <c r="G52" s="82"/>
      <c r="H52" s="98">
        <v>11.1</v>
      </c>
      <c r="I52" s="98"/>
      <c r="J52" s="87" t="b">
        <f t="shared" si="1"/>
        <v>0</v>
      </c>
      <c r="K52" s="83" t="s">
        <v>625</v>
      </c>
    </row>
    <row r="53" spans="1:11" ht="18" customHeight="1">
      <c r="A53" s="32">
        <v>46</v>
      </c>
      <c r="B53" s="80" t="s">
        <v>461</v>
      </c>
      <c r="C53" s="90" t="s">
        <v>462</v>
      </c>
      <c r="D53" s="81">
        <v>37817</v>
      </c>
      <c r="E53" s="82" t="s">
        <v>53</v>
      </c>
      <c r="F53" s="82" t="s">
        <v>54</v>
      </c>
      <c r="G53" s="82" t="s">
        <v>467</v>
      </c>
      <c r="H53" s="98">
        <v>11.13</v>
      </c>
      <c r="I53" s="98"/>
      <c r="J53" s="87" t="b">
        <f t="shared" si="1"/>
        <v>0</v>
      </c>
      <c r="K53" s="83" t="s">
        <v>466</v>
      </c>
    </row>
    <row r="54" spans="1:11" ht="18" customHeight="1">
      <c r="A54" s="32">
        <v>47</v>
      </c>
      <c r="B54" s="80" t="s">
        <v>463</v>
      </c>
      <c r="C54" s="90" t="s">
        <v>464</v>
      </c>
      <c r="D54" s="81">
        <v>37947</v>
      </c>
      <c r="E54" s="82" t="s">
        <v>53</v>
      </c>
      <c r="F54" s="82" t="s">
        <v>54</v>
      </c>
      <c r="G54" s="82" t="s">
        <v>467</v>
      </c>
      <c r="H54" s="98">
        <v>11.16</v>
      </c>
      <c r="I54" s="98"/>
      <c r="J54" s="87" t="b">
        <f t="shared" si="1"/>
        <v>0</v>
      </c>
      <c r="K54" s="83" t="s">
        <v>465</v>
      </c>
    </row>
    <row r="55" spans="1:11" ht="18" customHeight="1">
      <c r="A55" s="32">
        <v>48</v>
      </c>
      <c r="B55" s="20" t="s">
        <v>360</v>
      </c>
      <c r="C55" s="22" t="s">
        <v>361</v>
      </c>
      <c r="D55" s="57" t="s">
        <v>362</v>
      </c>
      <c r="E55" s="24" t="s">
        <v>366</v>
      </c>
      <c r="F55" s="24" t="s">
        <v>367</v>
      </c>
      <c r="G55" s="24"/>
      <c r="H55" s="74">
        <v>11.23</v>
      </c>
      <c r="I55" s="74"/>
      <c r="J55" s="87" t="b">
        <f t="shared" si="1"/>
        <v>0</v>
      </c>
      <c r="K55" s="23" t="s">
        <v>368</v>
      </c>
    </row>
    <row r="56" spans="1:11" ht="18" customHeight="1">
      <c r="A56" s="32">
        <v>49</v>
      </c>
      <c r="B56" s="80" t="s">
        <v>83</v>
      </c>
      <c r="C56" s="90" t="s">
        <v>439</v>
      </c>
      <c r="D56" s="81" t="s">
        <v>440</v>
      </c>
      <c r="E56" s="82" t="s">
        <v>53</v>
      </c>
      <c r="F56" s="82" t="s">
        <v>54</v>
      </c>
      <c r="G56" s="82" t="s">
        <v>413</v>
      </c>
      <c r="H56" s="74">
        <v>11.45</v>
      </c>
      <c r="I56" s="74"/>
      <c r="J56" s="87" t="b">
        <f t="shared" si="1"/>
        <v>0</v>
      </c>
      <c r="K56" s="83" t="s">
        <v>58</v>
      </c>
    </row>
    <row r="57" spans="1:11" ht="18" customHeight="1">
      <c r="A57" s="32">
        <v>50</v>
      </c>
      <c r="B57" s="80" t="s">
        <v>574</v>
      </c>
      <c r="C57" s="90" t="s">
        <v>575</v>
      </c>
      <c r="D57" s="81">
        <v>37928</v>
      </c>
      <c r="E57" s="82" t="s">
        <v>45</v>
      </c>
      <c r="F57" s="82" t="s">
        <v>48</v>
      </c>
      <c r="G57" s="82"/>
      <c r="H57" s="98">
        <v>12</v>
      </c>
      <c r="I57" s="98"/>
      <c r="J57" s="87" t="b">
        <f t="shared" si="1"/>
        <v>0</v>
      </c>
      <c r="K57" s="83" t="s">
        <v>62</v>
      </c>
    </row>
    <row r="58" spans="1:11" ht="18" customHeight="1">
      <c r="A58" s="32"/>
      <c r="B58" s="80" t="s">
        <v>179</v>
      </c>
      <c r="C58" s="90" t="s">
        <v>453</v>
      </c>
      <c r="D58" s="81">
        <v>37832</v>
      </c>
      <c r="E58" s="82" t="s">
        <v>53</v>
      </c>
      <c r="F58" s="82" t="s">
        <v>54</v>
      </c>
      <c r="G58" s="82" t="s">
        <v>413</v>
      </c>
      <c r="H58" s="98" t="s">
        <v>188</v>
      </c>
      <c r="I58" s="98"/>
      <c r="J58" s="87" t="b">
        <f t="shared" si="1"/>
        <v>0</v>
      </c>
      <c r="K58" s="83" t="s">
        <v>443</v>
      </c>
    </row>
    <row r="59" spans="1:11" ht="18" customHeight="1">
      <c r="A59" s="32"/>
      <c r="B59" s="80" t="s">
        <v>106</v>
      </c>
      <c r="C59" s="90" t="s">
        <v>441</v>
      </c>
      <c r="D59" s="81" t="s">
        <v>442</v>
      </c>
      <c r="E59" s="82" t="s">
        <v>53</v>
      </c>
      <c r="F59" s="82" t="s">
        <v>54</v>
      </c>
      <c r="G59" s="82" t="s">
        <v>413</v>
      </c>
      <c r="H59" s="98" t="s">
        <v>188</v>
      </c>
      <c r="I59" s="98"/>
      <c r="J59" s="87" t="b">
        <f t="shared" si="1"/>
        <v>0</v>
      </c>
      <c r="K59" s="83" t="s">
        <v>58</v>
      </c>
    </row>
    <row r="60" spans="1:11" ht="18" customHeight="1">
      <c r="A60" s="32"/>
      <c r="B60" s="20" t="s">
        <v>354</v>
      </c>
      <c r="C60" s="22" t="s">
        <v>634</v>
      </c>
      <c r="D60" s="57">
        <v>37179</v>
      </c>
      <c r="E60" s="24" t="s">
        <v>53</v>
      </c>
      <c r="F60" s="24" t="s">
        <v>54</v>
      </c>
      <c r="G60" s="24" t="s">
        <v>282</v>
      </c>
      <c r="H60" s="74" t="s">
        <v>188</v>
      </c>
      <c r="I60" s="74"/>
      <c r="J60" s="87" t="b">
        <f t="shared" si="1"/>
        <v>0</v>
      </c>
      <c r="K60" s="23" t="s">
        <v>283</v>
      </c>
    </row>
    <row r="61" spans="1:12" ht="18" customHeight="1">
      <c r="A61" s="32"/>
      <c r="B61" s="20" t="s">
        <v>337</v>
      </c>
      <c r="C61" s="22" t="s">
        <v>137</v>
      </c>
      <c r="D61" s="57" t="s">
        <v>338</v>
      </c>
      <c r="E61" s="24" t="s">
        <v>346</v>
      </c>
      <c r="F61" s="24" t="s">
        <v>347</v>
      </c>
      <c r="G61" s="24"/>
      <c r="H61" s="74" t="s">
        <v>188</v>
      </c>
      <c r="I61" s="74"/>
      <c r="J61" s="87" t="b">
        <f t="shared" si="1"/>
        <v>0</v>
      </c>
      <c r="K61" s="23" t="s">
        <v>339</v>
      </c>
      <c r="L61" s="84"/>
    </row>
    <row r="62" spans="1:12" ht="18" customHeight="1">
      <c r="A62" s="32"/>
      <c r="B62" s="20" t="s">
        <v>350</v>
      </c>
      <c r="C62" s="22" t="s">
        <v>351</v>
      </c>
      <c r="D62" s="57">
        <v>36594</v>
      </c>
      <c r="E62" s="24" t="s">
        <v>348</v>
      </c>
      <c r="F62" s="24"/>
      <c r="G62" s="24"/>
      <c r="H62" s="98" t="s">
        <v>188</v>
      </c>
      <c r="I62" s="98"/>
      <c r="J62" s="87" t="b">
        <f t="shared" si="1"/>
        <v>0</v>
      </c>
      <c r="K62" s="23" t="s">
        <v>185</v>
      </c>
      <c r="L62" s="84"/>
    </row>
    <row r="63" spans="1:12" ht="18" customHeight="1">
      <c r="A63" s="32"/>
      <c r="B63" s="20" t="s">
        <v>131</v>
      </c>
      <c r="C63" s="22" t="s">
        <v>329</v>
      </c>
      <c r="D63" s="57" t="s">
        <v>317</v>
      </c>
      <c r="E63" s="24" t="s">
        <v>94</v>
      </c>
      <c r="F63" s="24" t="s">
        <v>95</v>
      </c>
      <c r="G63" s="24"/>
      <c r="H63" s="74" t="s">
        <v>188</v>
      </c>
      <c r="I63" s="74"/>
      <c r="J63" s="87" t="b">
        <f t="shared" si="1"/>
        <v>0</v>
      </c>
      <c r="K63" s="23" t="s">
        <v>96</v>
      </c>
      <c r="L63" s="84"/>
    </row>
    <row r="64" spans="1:12" ht="18" customHeight="1">
      <c r="A64" s="32"/>
      <c r="B64" s="20" t="s">
        <v>135</v>
      </c>
      <c r="C64" s="22" t="s">
        <v>352</v>
      </c>
      <c r="D64" s="57">
        <v>36534</v>
      </c>
      <c r="E64" s="24" t="s">
        <v>348</v>
      </c>
      <c r="F64" s="24"/>
      <c r="G64" s="24"/>
      <c r="H64" s="74" t="s">
        <v>188</v>
      </c>
      <c r="I64" s="74"/>
      <c r="J64" s="87" t="b">
        <f t="shared" si="1"/>
        <v>0</v>
      </c>
      <c r="K64" s="23" t="s">
        <v>185</v>
      </c>
      <c r="L64" s="84"/>
    </row>
  </sheetData>
  <sheetProtection/>
  <printOptions horizontalCentered="1"/>
  <pageMargins left="0.3937007874015748" right="0.3937007874015748" top="0.31" bottom="0.37" header="0.17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11.140625" style="26" customWidth="1"/>
    <col min="3" max="3" width="15.421875" style="26" bestFit="1" customWidth="1"/>
    <col min="4" max="4" width="10.7109375" style="62" customWidth="1"/>
    <col min="5" max="6" width="15.00390625" style="44" customWidth="1"/>
    <col min="7" max="7" width="13.421875" style="44" bestFit="1" customWidth="1"/>
    <col min="8" max="8" width="8.140625" style="71" customWidth="1"/>
    <col min="9" max="9" width="26.7109375" style="28" customWidth="1"/>
    <col min="10" max="10" width="4.7109375" style="21" customWidth="1"/>
    <col min="11" max="16384" width="9.140625" style="21" customWidth="1"/>
  </cols>
  <sheetData>
    <row r="1" spans="1:8" s="37" customFormat="1" ht="15.75">
      <c r="A1" s="102" t="s">
        <v>198</v>
      </c>
      <c r="C1" s="42"/>
      <c r="D1" s="60"/>
      <c r="E1" s="53"/>
      <c r="F1" s="53"/>
      <c r="G1" s="54"/>
      <c r="H1" s="69"/>
    </row>
    <row r="2" spans="1:10" s="37" customFormat="1" ht="15.75">
      <c r="A2" s="37" t="s">
        <v>199</v>
      </c>
      <c r="C2" s="42"/>
      <c r="D2" s="60"/>
      <c r="E2" s="53"/>
      <c r="F2" s="54"/>
      <c r="G2" s="54"/>
      <c r="H2" s="69"/>
      <c r="I2" s="41"/>
      <c r="J2" s="41"/>
    </row>
    <row r="3" spans="1:8" s="28" customFormat="1" ht="12" customHeight="1">
      <c r="A3" s="26"/>
      <c r="B3" s="26"/>
      <c r="C3" s="27"/>
      <c r="D3" s="61"/>
      <c r="E3" s="33"/>
      <c r="F3" s="33"/>
      <c r="G3" s="33"/>
      <c r="H3" s="70"/>
    </row>
    <row r="4" spans="2:8" s="26" customFormat="1" ht="12.75">
      <c r="B4" s="27"/>
      <c r="D4" s="62"/>
      <c r="E4" s="44"/>
      <c r="F4" s="44"/>
      <c r="G4" s="44"/>
      <c r="H4" s="71"/>
    </row>
    <row r="5" spans="2:8" s="36" customFormat="1" ht="15.75">
      <c r="B5" s="37" t="s">
        <v>17</v>
      </c>
      <c r="C5" s="37"/>
      <c r="D5" s="61"/>
      <c r="E5" s="63" t="s">
        <v>192</v>
      </c>
      <c r="F5" s="46"/>
      <c r="G5" s="44"/>
      <c r="H5" s="71"/>
    </row>
    <row r="6" spans="1:9" s="58" customFormat="1" ht="16.5" thickBot="1">
      <c r="A6" s="36"/>
      <c r="B6" s="37">
        <v>1</v>
      </c>
      <c r="C6" s="27" t="s">
        <v>642</v>
      </c>
      <c r="D6" s="60"/>
      <c r="E6" s="42"/>
      <c r="F6" s="42"/>
      <c r="G6" s="39"/>
      <c r="H6" s="72"/>
      <c r="I6" s="36"/>
    </row>
    <row r="7" spans="1:9" s="17" customFormat="1" ht="18" customHeight="1" thickBot="1">
      <c r="A7" s="12" t="s">
        <v>641</v>
      </c>
      <c r="B7" s="13" t="s">
        <v>0</v>
      </c>
      <c r="C7" s="14" t="s">
        <v>1</v>
      </c>
      <c r="D7" s="64" t="s">
        <v>9</v>
      </c>
      <c r="E7" s="47" t="s">
        <v>2</v>
      </c>
      <c r="F7" s="47" t="s">
        <v>3</v>
      </c>
      <c r="G7" s="76" t="s">
        <v>37</v>
      </c>
      <c r="H7" s="73" t="s">
        <v>6</v>
      </c>
      <c r="I7" s="48" t="s">
        <v>5</v>
      </c>
    </row>
    <row r="8" spans="1:10" ht="18" customHeight="1">
      <c r="A8" s="32">
        <v>1</v>
      </c>
      <c r="B8" s="80" t="s">
        <v>588</v>
      </c>
      <c r="C8" s="90" t="s">
        <v>589</v>
      </c>
      <c r="D8" s="81" t="s">
        <v>590</v>
      </c>
      <c r="E8" s="82" t="s">
        <v>53</v>
      </c>
      <c r="F8" s="82" t="s">
        <v>54</v>
      </c>
      <c r="G8" s="82" t="s">
        <v>116</v>
      </c>
      <c r="H8" s="74" t="s">
        <v>188</v>
      </c>
      <c r="I8" s="23" t="s">
        <v>73</v>
      </c>
      <c r="J8" s="79"/>
    </row>
    <row r="9" spans="1:9" ht="18" customHeight="1">
      <c r="A9" s="32">
        <v>2</v>
      </c>
      <c r="B9" s="80" t="s">
        <v>415</v>
      </c>
      <c r="C9" s="90" t="s">
        <v>416</v>
      </c>
      <c r="D9" s="81">
        <v>37192</v>
      </c>
      <c r="E9" s="82" t="s">
        <v>53</v>
      </c>
      <c r="F9" s="82" t="s">
        <v>54</v>
      </c>
      <c r="G9" s="82" t="s">
        <v>413</v>
      </c>
      <c r="H9" s="74">
        <v>9.31</v>
      </c>
      <c r="I9" s="83" t="s">
        <v>414</v>
      </c>
    </row>
    <row r="10" spans="1:10" ht="18" customHeight="1">
      <c r="A10" s="32">
        <v>3</v>
      </c>
      <c r="B10" s="80" t="s">
        <v>142</v>
      </c>
      <c r="C10" s="90" t="s">
        <v>604</v>
      </c>
      <c r="D10" s="81">
        <v>38429</v>
      </c>
      <c r="E10" s="82" t="s">
        <v>53</v>
      </c>
      <c r="F10" s="82" t="s">
        <v>54</v>
      </c>
      <c r="G10" s="82"/>
      <c r="H10" s="74" t="s">
        <v>188</v>
      </c>
      <c r="I10" s="23" t="s">
        <v>591</v>
      </c>
      <c r="J10" s="96"/>
    </row>
    <row r="11" spans="1:9" ht="18" customHeight="1">
      <c r="A11" s="32">
        <v>4</v>
      </c>
      <c r="B11" s="20" t="s">
        <v>272</v>
      </c>
      <c r="C11" s="22" t="s">
        <v>273</v>
      </c>
      <c r="D11" s="57">
        <v>38243</v>
      </c>
      <c r="E11" s="24" t="s">
        <v>53</v>
      </c>
      <c r="F11" s="24" t="s">
        <v>54</v>
      </c>
      <c r="G11" s="24"/>
      <c r="H11" s="74">
        <v>10.26</v>
      </c>
      <c r="I11" s="23" t="s">
        <v>271</v>
      </c>
    </row>
    <row r="12" spans="1:9" ht="18" customHeight="1">
      <c r="A12" s="32">
        <v>5</v>
      </c>
      <c r="B12" s="20" t="s">
        <v>263</v>
      </c>
      <c r="C12" s="22" t="s">
        <v>264</v>
      </c>
      <c r="D12" s="57">
        <v>38067</v>
      </c>
      <c r="E12" s="24" t="s">
        <v>127</v>
      </c>
      <c r="F12" s="24" t="s">
        <v>268</v>
      </c>
      <c r="G12" s="24"/>
      <c r="H12" s="74">
        <v>11.12</v>
      </c>
      <c r="I12" s="23" t="s">
        <v>269</v>
      </c>
    </row>
    <row r="13" spans="1:10" ht="18" customHeight="1">
      <c r="A13" s="32">
        <v>6</v>
      </c>
      <c r="B13" s="20" t="s">
        <v>102</v>
      </c>
      <c r="C13" s="22" t="s">
        <v>256</v>
      </c>
      <c r="D13" s="57">
        <v>37990</v>
      </c>
      <c r="E13" s="24" t="s">
        <v>127</v>
      </c>
      <c r="F13" s="24" t="s">
        <v>268</v>
      </c>
      <c r="G13" s="24"/>
      <c r="H13" s="74">
        <v>9.7</v>
      </c>
      <c r="I13" s="23" t="s">
        <v>269</v>
      </c>
      <c r="J13" s="96"/>
    </row>
    <row r="14" spans="1:9" s="58" customFormat="1" ht="16.5" thickBot="1">
      <c r="A14" s="36"/>
      <c r="B14" s="37">
        <v>2</v>
      </c>
      <c r="C14" s="27" t="s">
        <v>642</v>
      </c>
      <c r="D14" s="60"/>
      <c r="E14" s="42"/>
      <c r="F14" s="42"/>
      <c r="G14" s="39"/>
      <c r="H14" s="72"/>
      <c r="I14" s="36"/>
    </row>
    <row r="15" spans="1:9" s="17" customFormat="1" ht="18" customHeight="1" thickBot="1">
      <c r="A15" s="12" t="s">
        <v>641</v>
      </c>
      <c r="B15" s="13" t="s">
        <v>0</v>
      </c>
      <c r="C15" s="14" t="s">
        <v>1</v>
      </c>
      <c r="D15" s="64" t="s">
        <v>9</v>
      </c>
      <c r="E15" s="47" t="s">
        <v>2</v>
      </c>
      <c r="F15" s="47" t="s">
        <v>3</v>
      </c>
      <c r="G15" s="76" t="s">
        <v>37</v>
      </c>
      <c r="H15" s="73" t="s">
        <v>6</v>
      </c>
      <c r="I15" s="48" t="s">
        <v>5</v>
      </c>
    </row>
    <row r="16" spans="1:9" ht="18" customHeight="1">
      <c r="A16" s="32">
        <v>1</v>
      </c>
      <c r="B16" s="20" t="s">
        <v>49</v>
      </c>
      <c r="C16" s="22" t="s">
        <v>258</v>
      </c>
      <c r="D16" s="57">
        <v>37984</v>
      </c>
      <c r="E16" s="24" t="s">
        <v>127</v>
      </c>
      <c r="F16" s="24" t="s">
        <v>268</v>
      </c>
      <c r="G16" s="24"/>
      <c r="H16" s="74">
        <v>11.16</v>
      </c>
      <c r="I16" s="23" t="s">
        <v>269</v>
      </c>
    </row>
    <row r="17" spans="1:9" ht="18" customHeight="1">
      <c r="A17" s="32">
        <v>2</v>
      </c>
      <c r="B17" s="80" t="s">
        <v>44</v>
      </c>
      <c r="C17" s="90" t="s">
        <v>596</v>
      </c>
      <c r="D17" s="81">
        <v>37830</v>
      </c>
      <c r="E17" s="82" t="s">
        <v>53</v>
      </c>
      <c r="F17" s="82" t="s">
        <v>54</v>
      </c>
      <c r="G17" s="82"/>
      <c r="H17" s="74">
        <v>9.84</v>
      </c>
      <c r="I17" s="23" t="s">
        <v>591</v>
      </c>
    </row>
    <row r="18" spans="1:9" ht="18" customHeight="1">
      <c r="A18" s="32">
        <v>3</v>
      </c>
      <c r="B18" s="20" t="s">
        <v>186</v>
      </c>
      <c r="C18" s="22" t="s">
        <v>343</v>
      </c>
      <c r="D18" s="57" t="s">
        <v>345</v>
      </c>
      <c r="E18" s="24" t="s">
        <v>346</v>
      </c>
      <c r="F18" s="24" t="s">
        <v>347</v>
      </c>
      <c r="G18" s="24"/>
      <c r="H18" s="74" t="s">
        <v>188</v>
      </c>
      <c r="I18" s="23" t="s">
        <v>339</v>
      </c>
    </row>
    <row r="19" spans="1:9" ht="18" customHeight="1">
      <c r="A19" s="32">
        <v>4</v>
      </c>
      <c r="B19" s="20" t="s">
        <v>41</v>
      </c>
      <c r="C19" s="22" t="s">
        <v>265</v>
      </c>
      <c r="D19" s="57">
        <v>37675</v>
      </c>
      <c r="E19" s="24" t="s">
        <v>127</v>
      </c>
      <c r="F19" s="24" t="s">
        <v>268</v>
      </c>
      <c r="G19" s="24"/>
      <c r="H19" s="74">
        <v>10.1</v>
      </c>
      <c r="I19" s="23" t="s">
        <v>269</v>
      </c>
    </row>
    <row r="20" spans="1:9" ht="18" customHeight="1">
      <c r="A20" s="32">
        <v>5</v>
      </c>
      <c r="B20" s="20" t="s">
        <v>274</v>
      </c>
      <c r="C20" s="22" t="s">
        <v>275</v>
      </c>
      <c r="D20" s="57">
        <v>37670</v>
      </c>
      <c r="E20" s="24" t="s">
        <v>53</v>
      </c>
      <c r="F20" s="24" t="s">
        <v>54</v>
      </c>
      <c r="G20" s="24"/>
      <c r="H20" s="74">
        <v>10.18</v>
      </c>
      <c r="I20" s="23" t="s">
        <v>271</v>
      </c>
    </row>
    <row r="21" spans="1:9" ht="18" customHeight="1">
      <c r="A21" s="32">
        <v>6</v>
      </c>
      <c r="B21" s="20" t="s">
        <v>66</v>
      </c>
      <c r="C21" s="22" t="s">
        <v>278</v>
      </c>
      <c r="D21" s="57">
        <v>37448</v>
      </c>
      <c r="E21" s="24" t="s">
        <v>53</v>
      </c>
      <c r="F21" s="24" t="s">
        <v>54</v>
      </c>
      <c r="G21" s="24"/>
      <c r="H21" s="74">
        <v>10.52</v>
      </c>
      <c r="I21" s="23" t="s">
        <v>271</v>
      </c>
    </row>
    <row r="22" spans="1:9" s="58" customFormat="1" ht="16.5" thickBot="1">
      <c r="A22" s="36"/>
      <c r="B22" s="37">
        <v>3</v>
      </c>
      <c r="C22" s="27" t="s">
        <v>642</v>
      </c>
      <c r="D22" s="60"/>
      <c r="E22" s="42"/>
      <c r="F22" s="42"/>
      <c r="G22" s="39"/>
      <c r="H22" s="72"/>
      <c r="I22" s="36"/>
    </row>
    <row r="23" spans="1:9" s="17" customFormat="1" ht="18" customHeight="1" thickBot="1">
      <c r="A23" s="12" t="s">
        <v>641</v>
      </c>
      <c r="B23" s="13" t="s">
        <v>0</v>
      </c>
      <c r="C23" s="14" t="s">
        <v>1</v>
      </c>
      <c r="D23" s="64" t="s">
        <v>9</v>
      </c>
      <c r="E23" s="47" t="s">
        <v>2</v>
      </c>
      <c r="F23" s="47" t="s">
        <v>3</v>
      </c>
      <c r="G23" s="76" t="s">
        <v>37</v>
      </c>
      <c r="H23" s="73" t="s">
        <v>6</v>
      </c>
      <c r="I23" s="48" t="s">
        <v>5</v>
      </c>
    </row>
    <row r="24" spans="1:9" ht="18" customHeight="1">
      <c r="A24" s="32">
        <v>1</v>
      </c>
      <c r="B24" s="20" t="s">
        <v>327</v>
      </c>
      <c r="C24" s="22" t="s">
        <v>328</v>
      </c>
      <c r="D24" s="57" t="s">
        <v>291</v>
      </c>
      <c r="E24" s="24" t="s">
        <v>94</v>
      </c>
      <c r="F24" s="24" t="s">
        <v>95</v>
      </c>
      <c r="G24" s="24"/>
      <c r="H24" s="74">
        <v>10.3</v>
      </c>
      <c r="I24" s="23" t="s">
        <v>97</v>
      </c>
    </row>
    <row r="25" spans="1:9" ht="18" customHeight="1">
      <c r="A25" s="32">
        <v>2</v>
      </c>
      <c r="B25" s="80" t="s">
        <v>592</v>
      </c>
      <c r="C25" s="90" t="s">
        <v>593</v>
      </c>
      <c r="D25" s="81">
        <v>37338</v>
      </c>
      <c r="E25" s="82" t="s">
        <v>53</v>
      </c>
      <c r="F25" s="82" t="s">
        <v>54</v>
      </c>
      <c r="G25" s="82"/>
      <c r="H25" s="74">
        <v>9.54</v>
      </c>
      <c r="I25" s="23" t="s">
        <v>591</v>
      </c>
    </row>
    <row r="26" spans="1:9" ht="18" customHeight="1">
      <c r="A26" s="32">
        <v>3</v>
      </c>
      <c r="B26" s="80" t="s">
        <v>378</v>
      </c>
      <c r="C26" s="90" t="s">
        <v>377</v>
      </c>
      <c r="D26" s="81">
        <v>37242</v>
      </c>
      <c r="E26" s="82" t="s">
        <v>400</v>
      </c>
      <c r="F26" s="82" t="s">
        <v>401</v>
      </c>
      <c r="G26" s="82"/>
      <c r="H26" s="74">
        <v>10.85</v>
      </c>
      <c r="I26" s="83" t="s">
        <v>398</v>
      </c>
    </row>
    <row r="27" spans="1:9" ht="18" customHeight="1">
      <c r="A27" s="32">
        <v>4</v>
      </c>
      <c r="B27" s="80" t="s">
        <v>66</v>
      </c>
      <c r="C27" s="90" t="s">
        <v>425</v>
      </c>
      <c r="D27" s="81" t="s">
        <v>426</v>
      </c>
      <c r="E27" s="82" t="s">
        <v>53</v>
      </c>
      <c r="F27" s="82" t="s">
        <v>54</v>
      </c>
      <c r="G27" s="82" t="s">
        <v>413</v>
      </c>
      <c r="H27" s="74">
        <v>10.65</v>
      </c>
      <c r="I27" s="83" t="s">
        <v>67</v>
      </c>
    </row>
    <row r="28" spans="1:9" ht="18" customHeight="1">
      <c r="A28" s="32">
        <v>5</v>
      </c>
      <c r="B28" s="20" t="s">
        <v>51</v>
      </c>
      <c r="C28" s="22" t="s">
        <v>321</v>
      </c>
      <c r="D28" s="57" t="s">
        <v>168</v>
      </c>
      <c r="E28" s="24" t="s">
        <v>94</v>
      </c>
      <c r="F28" s="24" t="s">
        <v>95</v>
      </c>
      <c r="G28" s="24"/>
      <c r="H28" s="74" t="s">
        <v>647</v>
      </c>
      <c r="I28" s="23" t="s">
        <v>97</v>
      </c>
    </row>
    <row r="29" spans="1:9" ht="18" customHeight="1">
      <c r="A29" s="32">
        <v>6</v>
      </c>
      <c r="B29" s="20" t="s">
        <v>138</v>
      </c>
      <c r="C29" s="22" t="s">
        <v>215</v>
      </c>
      <c r="D29" s="57" t="s">
        <v>216</v>
      </c>
      <c r="E29" s="24" t="s">
        <v>42</v>
      </c>
      <c r="F29" s="24" t="s">
        <v>98</v>
      </c>
      <c r="G29" s="24" t="s">
        <v>203</v>
      </c>
      <c r="H29" s="74">
        <v>9.51</v>
      </c>
      <c r="I29" s="23" t="s">
        <v>219</v>
      </c>
    </row>
    <row r="30" spans="1:9" ht="18" customHeight="1">
      <c r="A30" s="111"/>
      <c r="B30" s="112"/>
      <c r="C30" s="113"/>
      <c r="D30" s="114"/>
      <c r="E30" s="115"/>
      <c r="F30" s="115"/>
      <c r="G30" s="115"/>
      <c r="H30" s="123"/>
      <c r="I30" s="124"/>
    </row>
    <row r="31" spans="1:9" ht="18" customHeight="1">
      <c r="A31" s="111"/>
      <c r="B31" s="112"/>
      <c r="C31" s="113"/>
      <c r="D31" s="114"/>
      <c r="E31" s="115"/>
      <c r="F31" s="115"/>
      <c r="G31" s="115"/>
      <c r="H31" s="123"/>
      <c r="I31" s="124"/>
    </row>
    <row r="32" spans="1:9" ht="18" customHeight="1">
      <c r="A32" s="111"/>
      <c r="B32" s="112"/>
      <c r="C32" s="113"/>
      <c r="D32" s="114"/>
      <c r="E32" s="115"/>
      <c r="F32" s="115"/>
      <c r="G32" s="115"/>
      <c r="H32" s="123"/>
      <c r="I32" s="124"/>
    </row>
    <row r="33" spans="1:9" ht="18" customHeight="1">
      <c r="A33" s="111"/>
      <c r="B33" s="112"/>
      <c r="C33" s="113"/>
      <c r="D33" s="114"/>
      <c r="E33" s="115"/>
      <c r="F33" s="115"/>
      <c r="G33" s="115"/>
      <c r="H33" s="123"/>
      <c r="I33" s="124"/>
    </row>
    <row r="34" spans="1:9" s="58" customFormat="1" ht="16.5" thickBot="1">
      <c r="A34" s="36"/>
      <c r="B34" s="37">
        <v>4</v>
      </c>
      <c r="C34" s="27" t="s">
        <v>642</v>
      </c>
      <c r="D34" s="60"/>
      <c r="E34" s="42"/>
      <c r="F34" s="42"/>
      <c r="G34" s="39"/>
      <c r="H34" s="72"/>
      <c r="I34" s="36"/>
    </row>
    <row r="35" spans="1:9" s="17" customFormat="1" ht="18" customHeight="1" thickBot="1">
      <c r="A35" s="12" t="s">
        <v>641</v>
      </c>
      <c r="B35" s="13" t="s">
        <v>0</v>
      </c>
      <c r="C35" s="14" t="s">
        <v>1</v>
      </c>
      <c r="D35" s="64" t="s">
        <v>9</v>
      </c>
      <c r="E35" s="47" t="s">
        <v>2</v>
      </c>
      <c r="F35" s="47" t="s">
        <v>3</v>
      </c>
      <c r="G35" s="76" t="s">
        <v>37</v>
      </c>
      <c r="H35" s="73" t="s">
        <v>6</v>
      </c>
      <c r="I35" s="48" t="s">
        <v>5</v>
      </c>
    </row>
    <row r="36" spans="1:9" ht="18" customHeight="1">
      <c r="A36" s="32">
        <v>1</v>
      </c>
      <c r="B36" s="80" t="s">
        <v>44</v>
      </c>
      <c r="C36" s="90" t="s">
        <v>63</v>
      </c>
      <c r="D36" s="81">
        <v>37112</v>
      </c>
      <c r="E36" s="82" t="s">
        <v>45</v>
      </c>
      <c r="F36" s="82" t="s">
        <v>48</v>
      </c>
      <c r="G36" s="82"/>
      <c r="H36" s="74">
        <v>9.57</v>
      </c>
      <c r="I36" s="23" t="s">
        <v>62</v>
      </c>
    </row>
    <row r="37" spans="1:9" ht="18" customHeight="1">
      <c r="A37" s="32">
        <v>2</v>
      </c>
      <c r="B37" s="80" t="s">
        <v>572</v>
      </c>
      <c r="C37" s="90" t="s">
        <v>573</v>
      </c>
      <c r="D37" s="81">
        <v>37112</v>
      </c>
      <c r="E37" s="82" t="s">
        <v>45</v>
      </c>
      <c r="F37" s="82" t="s">
        <v>48</v>
      </c>
      <c r="G37" s="82"/>
      <c r="H37" s="74">
        <v>10.6</v>
      </c>
      <c r="I37" s="23" t="s">
        <v>62</v>
      </c>
    </row>
    <row r="38" spans="1:9" ht="18" customHeight="1">
      <c r="A38" s="32">
        <v>3</v>
      </c>
      <c r="B38" s="80" t="s">
        <v>386</v>
      </c>
      <c r="C38" s="90" t="s">
        <v>385</v>
      </c>
      <c r="D38" s="81">
        <v>37110</v>
      </c>
      <c r="E38" s="82" t="s">
        <v>400</v>
      </c>
      <c r="F38" s="82" t="s">
        <v>401</v>
      </c>
      <c r="G38" s="82"/>
      <c r="H38" s="98">
        <v>10.42</v>
      </c>
      <c r="I38" s="83" t="s">
        <v>399</v>
      </c>
    </row>
    <row r="39" spans="1:10" ht="18" customHeight="1">
      <c r="A39" s="32">
        <v>4</v>
      </c>
      <c r="B39" s="80" t="s">
        <v>82</v>
      </c>
      <c r="C39" s="90" t="s">
        <v>169</v>
      </c>
      <c r="D39" s="81">
        <v>37088</v>
      </c>
      <c r="E39" s="82" t="s">
        <v>53</v>
      </c>
      <c r="F39" s="82" t="s">
        <v>54</v>
      </c>
      <c r="G39" s="82"/>
      <c r="H39" s="74">
        <v>9.84</v>
      </c>
      <c r="I39" s="23" t="s">
        <v>108</v>
      </c>
      <c r="J39" s="79"/>
    </row>
    <row r="40" spans="1:10" ht="18.75" customHeight="1">
      <c r="A40" s="32">
        <v>5</v>
      </c>
      <c r="B40" s="80" t="s">
        <v>384</v>
      </c>
      <c r="C40" s="90" t="s">
        <v>383</v>
      </c>
      <c r="D40" s="81">
        <v>37084</v>
      </c>
      <c r="E40" s="82" t="s">
        <v>400</v>
      </c>
      <c r="F40" s="82" t="s">
        <v>401</v>
      </c>
      <c r="G40" s="82"/>
      <c r="H40" s="74">
        <v>9.91</v>
      </c>
      <c r="I40" s="83" t="s">
        <v>399</v>
      </c>
      <c r="J40" s="96"/>
    </row>
    <row r="41" spans="1:9" ht="18" customHeight="1">
      <c r="A41" s="32">
        <v>6</v>
      </c>
      <c r="B41" s="80" t="s">
        <v>41</v>
      </c>
      <c r="C41" s="90" t="s">
        <v>423</v>
      </c>
      <c r="D41" s="81" t="s">
        <v>424</v>
      </c>
      <c r="E41" s="82" t="s">
        <v>53</v>
      </c>
      <c r="F41" s="82" t="s">
        <v>54</v>
      </c>
      <c r="G41" s="82" t="s">
        <v>413</v>
      </c>
      <c r="H41" s="74">
        <v>10.83</v>
      </c>
      <c r="I41" s="83" t="s">
        <v>58</v>
      </c>
    </row>
    <row r="42" spans="1:9" s="58" customFormat="1" ht="16.5" thickBot="1">
      <c r="A42" s="36"/>
      <c r="B42" s="37">
        <v>5</v>
      </c>
      <c r="C42" s="27" t="s">
        <v>642</v>
      </c>
      <c r="D42" s="60"/>
      <c r="E42" s="42"/>
      <c r="F42" s="42"/>
      <c r="G42" s="39"/>
      <c r="H42" s="72"/>
      <c r="I42" s="36"/>
    </row>
    <row r="43" spans="1:9" s="17" customFormat="1" ht="18" customHeight="1" thickBot="1">
      <c r="A43" s="12" t="s">
        <v>641</v>
      </c>
      <c r="B43" s="13" t="s">
        <v>0</v>
      </c>
      <c r="C43" s="14" t="s">
        <v>1</v>
      </c>
      <c r="D43" s="64" t="s">
        <v>9</v>
      </c>
      <c r="E43" s="47" t="s">
        <v>2</v>
      </c>
      <c r="F43" s="47" t="s">
        <v>3</v>
      </c>
      <c r="G43" s="76" t="s">
        <v>37</v>
      </c>
      <c r="H43" s="73" t="s">
        <v>6</v>
      </c>
      <c r="I43" s="48" t="s">
        <v>5</v>
      </c>
    </row>
    <row r="44" spans="1:10" ht="18" customHeight="1">
      <c r="A44" s="32">
        <v>1</v>
      </c>
      <c r="B44" s="80" t="s">
        <v>513</v>
      </c>
      <c r="C44" s="90" t="s">
        <v>559</v>
      </c>
      <c r="D44" s="81">
        <v>37058</v>
      </c>
      <c r="E44" s="82" t="s">
        <v>45</v>
      </c>
      <c r="F44" s="82" t="s">
        <v>48</v>
      </c>
      <c r="G44" s="82" t="s">
        <v>61</v>
      </c>
      <c r="H44" s="74">
        <v>9.64</v>
      </c>
      <c r="I44" s="23" t="s">
        <v>173</v>
      </c>
      <c r="J44" s="96"/>
    </row>
    <row r="45" spans="1:9" ht="18" customHeight="1">
      <c r="A45" s="32">
        <v>2</v>
      </c>
      <c r="B45" s="80" t="s">
        <v>607</v>
      </c>
      <c r="C45" s="90" t="s">
        <v>608</v>
      </c>
      <c r="D45" s="81">
        <v>37055</v>
      </c>
      <c r="E45" s="82" t="s">
        <v>53</v>
      </c>
      <c r="F45" s="82" t="s">
        <v>54</v>
      </c>
      <c r="G45" s="82" t="s">
        <v>282</v>
      </c>
      <c r="H45" s="74" t="s">
        <v>188</v>
      </c>
      <c r="I45" s="23" t="s">
        <v>183</v>
      </c>
    </row>
    <row r="46" spans="1:9" ht="18" customHeight="1">
      <c r="A46" s="32">
        <v>3</v>
      </c>
      <c r="B46" s="80" t="s">
        <v>388</v>
      </c>
      <c r="C46" s="90" t="s">
        <v>387</v>
      </c>
      <c r="D46" s="81">
        <v>37053</v>
      </c>
      <c r="E46" s="82" t="s">
        <v>400</v>
      </c>
      <c r="F46" s="82" t="s">
        <v>401</v>
      </c>
      <c r="G46" s="82"/>
      <c r="H46" s="74">
        <v>9.71</v>
      </c>
      <c r="I46" s="83" t="s">
        <v>399</v>
      </c>
    </row>
    <row r="47" spans="1:9" ht="18" customHeight="1">
      <c r="A47" s="32">
        <v>4</v>
      </c>
      <c r="B47" s="80" t="s">
        <v>50</v>
      </c>
      <c r="C47" s="90" t="s">
        <v>639</v>
      </c>
      <c r="D47" s="81">
        <v>37027</v>
      </c>
      <c r="E47" s="82" t="s">
        <v>53</v>
      </c>
      <c r="F47" s="82" t="s">
        <v>54</v>
      </c>
      <c r="G47" s="82"/>
      <c r="H47" s="74">
        <v>10.34</v>
      </c>
      <c r="I47" s="23" t="s">
        <v>74</v>
      </c>
    </row>
    <row r="48" spans="1:9" ht="18" customHeight="1">
      <c r="A48" s="32">
        <v>5</v>
      </c>
      <c r="B48" s="20" t="s">
        <v>342</v>
      </c>
      <c r="C48" s="22" t="s">
        <v>343</v>
      </c>
      <c r="D48" s="57" t="s">
        <v>344</v>
      </c>
      <c r="E48" s="24" t="s">
        <v>346</v>
      </c>
      <c r="F48" s="24" t="s">
        <v>347</v>
      </c>
      <c r="G48" s="24"/>
      <c r="H48" s="74" t="s">
        <v>188</v>
      </c>
      <c r="I48" s="23" t="s">
        <v>339</v>
      </c>
    </row>
    <row r="49" spans="1:9" ht="18" customHeight="1">
      <c r="A49" s="32">
        <v>6</v>
      </c>
      <c r="B49" s="20" t="s">
        <v>335</v>
      </c>
      <c r="C49" s="22" t="s">
        <v>336</v>
      </c>
      <c r="D49" s="57">
        <v>37023</v>
      </c>
      <c r="E49" s="24" t="s">
        <v>94</v>
      </c>
      <c r="F49" s="24" t="s">
        <v>95</v>
      </c>
      <c r="G49" s="24"/>
      <c r="H49" s="74">
        <v>9.11</v>
      </c>
      <c r="I49" s="23" t="s">
        <v>96</v>
      </c>
    </row>
    <row r="50" spans="1:9" s="58" customFormat="1" ht="16.5" thickBot="1">
      <c r="A50" s="36"/>
      <c r="B50" s="37">
        <v>6</v>
      </c>
      <c r="C50" s="27" t="s">
        <v>642</v>
      </c>
      <c r="D50" s="60"/>
      <c r="E50" s="42"/>
      <c r="F50" s="42"/>
      <c r="G50" s="39"/>
      <c r="H50" s="72"/>
      <c r="I50" s="36"/>
    </row>
    <row r="51" spans="1:9" s="17" customFormat="1" ht="18" customHeight="1" thickBot="1">
      <c r="A51" s="12" t="s">
        <v>641</v>
      </c>
      <c r="B51" s="13" t="s">
        <v>0</v>
      </c>
      <c r="C51" s="14" t="s">
        <v>1</v>
      </c>
      <c r="D51" s="64" t="s">
        <v>9</v>
      </c>
      <c r="E51" s="47" t="s">
        <v>2</v>
      </c>
      <c r="F51" s="47" t="s">
        <v>3</v>
      </c>
      <c r="G51" s="76" t="s">
        <v>37</v>
      </c>
      <c r="H51" s="73" t="s">
        <v>6</v>
      </c>
      <c r="I51" s="48" t="s">
        <v>5</v>
      </c>
    </row>
    <row r="52" spans="1:9" ht="18" customHeight="1">
      <c r="A52" s="32">
        <v>1</v>
      </c>
      <c r="B52" s="80" t="s">
        <v>486</v>
      </c>
      <c r="C52" s="90" t="s">
        <v>487</v>
      </c>
      <c r="D52" s="81" t="s">
        <v>495</v>
      </c>
      <c r="E52" s="82" t="s">
        <v>488</v>
      </c>
      <c r="F52" s="82"/>
      <c r="G52" s="82" t="s">
        <v>469</v>
      </c>
      <c r="H52" s="74">
        <v>9.91</v>
      </c>
      <c r="I52" s="23" t="s">
        <v>481</v>
      </c>
    </row>
    <row r="53" spans="1:9" ht="18" customHeight="1">
      <c r="A53" s="32">
        <v>2</v>
      </c>
      <c r="B53" s="80" t="s">
        <v>380</v>
      </c>
      <c r="C53" s="90" t="s">
        <v>379</v>
      </c>
      <c r="D53" s="81">
        <v>37013</v>
      </c>
      <c r="E53" s="82" t="s">
        <v>400</v>
      </c>
      <c r="F53" s="82" t="s">
        <v>401</v>
      </c>
      <c r="G53" s="82"/>
      <c r="H53" s="74">
        <v>10.21</v>
      </c>
      <c r="I53" s="83" t="s">
        <v>398</v>
      </c>
    </row>
    <row r="54" spans="1:9" ht="18" customHeight="1">
      <c r="A54" s="32">
        <v>3</v>
      </c>
      <c r="B54" s="80" t="s">
        <v>251</v>
      </c>
      <c r="C54" s="90" t="s">
        <v>635</v>
      </c>
      <c r="D54" s="81">
        <v>36974</v>
      </c>
      <c r="E54" s="82" t="s">
        <v>53</v>
      </c>
      <c r="F54" s="82" t="s">
        <v>54</v>
      </c>
      <c r="G54" s="82" t="s">
        <v>413</v>
      </c>
      <c r="H54" s="74">
        <v>10.18</v>
      </c>
      <c r="I54" s="83" t="s">
        <v>67</v>
      </c>
    </row>
    <row r="55" spans="1:9" ht="18" customHeight="1">
      <c r="A55" s="32">
        <v>4</v>
      </c>
      <c r="B55" s="20" t="s">
        <v>40</v>
      </c>
      <c r="C55" s="22" t="s">
        <v>326</v>
      </c>
      <c r="D55" s="57" t="s">
        <v>316</v>
      </c>
      <c r="E55" s="24" t="s">
        <v>94</v>
      </c>
      <c r="F55" s="24" t="s">
        <v>95</v>
      </c>
      <c r="G55" s="24"/>
      <c r="H55" s="74">
        <v>10.45</v>
      </c>
      <c r="I55" s="23" t="s">
        <v>97</v>
      </c>
    </row>
    <row r="56" spans="1:9" ht="18" customHeight="1">
      <c r="A56" s="32">
        <v>5</v>
      </c>
      <c r="B56" s="20" t="s">
        <v>259</v>
      </c>
      <c r="C56" s="22" t="s">
        <v>260</v>
      </c>
      <c r="D56" s="57">
        <v>36950</v>
      </c>
      <c r="E56" s="24" t="s">
        <v>127</v>
      </c>
      <c r="F56" s="24" t="s">
        <v>268</v>
      </c>
      <c r="G56" s="24"/>
      <c r="H56" s="74">
        <v>9.06</v>
      </c>
      <c r="I56" s="23" t="s">
        <v>269</v>
      </c>
    </row>
    <row r="57" spans="1:9" ht="18" customHeight="1">
      <c r="A57" s="32">
        <v>6</v>
      </c>
      <c r="B57" s="80" t="s">
        <v>417</v>
      </c>
      <c r="C57" s="90" t="s">
        <v>418</v>
      </c>
      <c r="D57" s="81">
        <v>36932</v>
      </c>
      <c r="E57" s="82" t="s">
        <v>53</v>
      </c>
      <c r="F57" s="82" t="s">
        <v>54</v>
      </c>
      <c r="G57" s="82" t="s">
        <v>413</v>
      </c>
      <c r="H57" s="74">
        <v>11.49</v>
      </c>
      <c r="I57" s="83" t="s">
        <v>414</v>
      </c>
    </row>
    <row r="58" spans="1:9" s="58" customFormat="1" ht="16.5" thickBot="1">
      <c r="A58" s="36"/>
      <c r="B58" s="37">
        <v>7</v>
      </c>
      <c r="C58" s="27" t="s">
        <v>642</v>
      </c>
      <c r="D58" s="60"/>
      <c r="E58" s="42"/>
      <c r="F58" s="42"/>
      <c r="G58" s="39"/>
      <c r="H58" s="72"/>
      <c r="I58" s="36"/>
    </row>
    <row r="59" spans="1:9" s="17" customFormat="1" ht="18" customHeight="1" thickBot="1">
      <c r="A59" s="12" t="s">
        <v>641</v>
      </c>
      <c r="B59" s="13" t="s">
        <v>0</v>
      </c>
      <c r="C59" s="14" t="s">
        <v>1</v>
      </c>
      <c r="D59" s="64" t="s">
        <v>9</v>
      </c>
      <c r="E59" s="47" t="s">
        <v>2</v>
      </c>
      <c r="F59" s="47" t="s">
        <v>3</v>
      </c>
      <c r="G59" s="76" t="s">
        <v>37</v>
      </c>
      <c r="H59" s="73" t="s">
        <v>6</v>
      </c>
      <c r="I59" s="48" t="s">
        <v>5</v>
      </c>
    </row>
    <row r="60" spans="1:9" s="17" customFormat="1" ht="18" customHeight="1">
      <c r="A60" s="32">
        <v>1</v>
      </c>
      <c r="B60" s="105"/>
      <c r="C60" s="106"/>
      <c r="D60" s="107"/>
      <c r="E60" s="108"/>
      <c r="F60" s="108"/>
      <c r="G60" s="109"/>
      <c r="H60" s="117"/>
      <c r="I60" s="110"/>
    </row>
    <row r="61" spans="1:9" ht="18" customHeight="1">
      <c r="A61" s="32">
        <v>2</v>
      </c>
      <c r="B61" s="20" t="s">
        <v>71</v>
      </c>
      <c r="C61" s="22" t="s">
        <v>72</v>
      </c>
      <c r="D61" s="57" t="s">
        <v>292</v>
      </c>
      <c r="E61" s="24" t="s">
        <v>53</v>
      </c>
      <c r="F61" s="24" t="s">
        <v>54</v>
      </c>
      <c r="G61" s="24" t="s">
        <v>282</v>
      </c>
      <c r="H61" s="74">
        <v>9.18</v>
      </c>
      <c r="I61" s="23" t="s">
        <v>118</v>
      </c>
    </row>
    <row r="62" spans="1:9" ht="18" customHeight="1">
      <c r="A62" s="32">
        <v>3</v>
      </c>
      <c r="B62" s="80" t="s">
        <v>496</v>
      </c>
      <c r="C62" s="90" t="s">
        <v>497</v>
      </c>
      <c r="D62" s="81" t="s">
        <v>498</v>
      </c>
      <c r="E62" s="82" t="s">
        <v>499</v>
      </c>
      <c r="F62" s="82" t="s">
        <v>500</v>
      </c>
      <c r="G62" s="82"/>
      <c r="H62" s="74">
        <v>8.59</v>
      </c>
      <c r="I62" s="23" t="s">
        <v>538</v>
      </c>
    </row>
    <row r="63" spans="1:9" ht="18" customHeight="1">
      <c r="A63" s="32">
        <v>4</v>
      </c>
      <c r="B63" s="80" t="s">
        <v>66</v>
      </c>
      <c r="C63" s="90" t="s">
        <v>482</v>
      </c>
      <c r="D63" s="81" t="s">
        <v>493</v>
      </c>
      <c r="E63" s="82" t="s">
        <v>488</v>
      </c>
      <c r="F63" s="82"/>
      <c r="G63" s="82" t="s">
        <v>469</v>
      </c>
      <c r="H63" s="74">
        <v>9.55</v>
      </c>
      <c r="I63" s="23" t="s">
        <v>481</v>
      </c>
    </row>
    <row r="64" spans="1:9" ht="18" customHeight="1">
      <c r="A64" s="32">
        <v>5</v>
      </c>
      <c r="B64" s="20" t="s">
        <v>610</v>
      </c>
      <c r="C64" s="22" t="s">
        <v>611</v>
      </c>
      <c r="D64" s="57" t="s">
        <v>612</v>
      </c>
      <c r="E64" s="24" t="s">
        <v>42</v>
      </c>
      <c r="F64" s="24" t="s">
        <v>98</v>
      </c>
      <c r="G64" s="24" t="s">
        <v>203</v>
      </c>
      <c r="H64" s="98">
        <v>9.22</v>
      </c>
      <c r="I64" s="23" t="s">
        <v>219</v>
      </c>
    </row>
    <row r="65" spans="1:9" ht="18" customHeight="1">
      <c r="A65" s="32">
        <v>6</v>
      </c>
      <c r="B65" s="80" t="s">
        <v>121</v>
      </c>
      <c r="C65" s="90" t="s">
        <v>122</v>
      </c>
      <c r="D65" s="81">
        <v>36811</v>
      </c>
      <c r="E65" s="82" t="s">
        <v>53</v>
      </c>
      <c r="F65" s="82" t="s">
        <v>54</v>
      </c>
      <c r="G65" s="82" t="s">
        <v>467</v>
      </c>
      <c r="H65" s="74" t="s">
        <v>188</v>
      </c>
      <c r="I65" s="23" t="s">
        <v>465</v>
      </c>
    </row>
    <row r="66" spans="1:9" s="58" customFormat="1" ht="16.5" thickBot="1">
      <c r="A66" s="36"/>
      <c r="B66" s="37">
        <v>8</v>
      </c>
      <c r="C66" s="27" t="s">
        <v>642</v>
      </c>
      <c r="D66" s="60"/>
      <c r="E66" s="42"/>
      <c r="F66" s="42"/>
      <c r="G66" s="39"/>
      <c r="H66" s="72"/>
      <c r="I66" s="36"/>
    </row>
    <row r="67" spans="1:9" s="17" customFormat="1" ht="18" customHeight="1" thickBot="1">
      <c r="A67" s="12" t="s">
        <v>641</v>
      </c>
      <c r="B67" s="13" t="s">
        <v>0</v>
      </c>
      <c r="C67" s="14" t="s">
        <v>1</v>
      </c>
      <c r="D67" s="64" t="s">
        <v>9</v>
      </c>
      <c r="E67" s="47" t="s">
        <v>2</v>
      </c>
      <c r="F67" s="47" t="s">
        <v>3</v>
      </c>
      <c r="G67" s="76" t="s">
        <v>37</v>
      </c>
      <c r="H67" s="73" t="s">
        <v>6</v>
      </c>
      <c r="I67" s="48" t="s">
        <v>5</v>
      </c>
    </row>
    <row r="68" spans="1:9" s="17" customFormat="1" ht="18" customHeight="1">
      <c r="A68" s="32">
        <v>1</v>
      </c>
      <c r="B68" s="105"/>
      <c r="C68" s="106"/>
      <c r="D68" s="107"/>
      <c r="E68" s="108"/>
      <c r="F68" s="108"/>
      <c r="G68" s="109"/>
      <c r="H68" s="117"/>
      <c r="I68" s="110"/>
    </row>
    <row r="69" spans="1:9" ht="18" customHeight="1">
      <c r="A69" s="32">
        <v>2</v>
      </c>
      <c r="B69" s="80" t="s">
        <v>531</v>
      </c>
      <c r="C69" s="90" t="s">
        <v>532</v>
      </c>
      <c r="D69" s="81" t="s">
        <v>533</v>
      </c>
      <c r="E69" s="82" t="s">
        <v>499</v>
      </c>
      <c r="F69" s="82" t="s">
        <v>500</v>
      </c>
      <c r="G69" s="82"/>
      <c r="H69" s="74">
        <v>9.31</v>
      </c>
      <c r="I69" s="23" t="s">
        <v>502</v>
      </c>
    </row>
    <row r="70" spans="1:9" ht="18" customHeight="1">
      <c r="A70" s="32">
        <v>3</v>
      </c>
      <c r="B70" s="80" t="s">
        <v>93</v>
      </c>
      <c r="C70" s="90" t="s">
        <v>473</v>
      </c>
      <c r="D70" s="81" t="s">
        <v>224</v>
      </c>
      <c r="E70" s="82" t="s">
        <v>488</v>
      </c>
      <c r="F70" s="82"/>
      <c r="G70" s="82" t="s">
        <v>469</v>
      </c>
      <c r="H70" s="74">
        <v>9.05</v>
      </c>
      <c r="I70" s="23" t="s">
        <v>470</v>
      </c>
    </row>
    <row r="71" spans="1:9" ht="18" customHeight="1">
      <c r="A71" s="32">
        <v>4</v>
      </c>
      <c r="B71" s="20" t="s">
        <v>251</v>
      </c>
      <c r="C71" s="22" t="s">
        <v>252</v>
      </c>
      <c r="D71" s="57" t="s">
        <v>253</v>
      </c>
      <c r="E71" s="24" t="s">
        <v>241</v>
      </c>
      <c r="F71" s="24" t="s">
        <v>242</v>
      </c>
      <c r="G71" s="24"/>
      <c r="H71" s="98">
        <v>10.86</v>
      </c>
      <c r="I71" s="23" t="s">
        <v>637</v>
      </c>
    </row>
    <row r="72" spans="1:9" ht="18" customHeight="1">
      <c r="A72" s="32">
        <v>5</v>
      </c>
      <c r="B72" s="80" t="s">
        <v>51</v>
      </c>
      <c r="C72" s="90" t="s">
        <v>132</v>
      </c>
      <c r="D72" s="81">
        <v>36760</v>
      </c>
      <c r="E72" s="82" t="s">
        <v>89</v>
      </c>
      <c r="F72" s="82" t="s">
        <v>90</v>
      </c>
      <c r="G72" s="82"/>
      <c r="H72" s="74">
        <v>8.9</v>
      </c>
      <c r="I72" s="23" t="s">
        <v>91</v>
      </c>
    </row>
    <row r="73" spans="1:9" ht="18" customHeight="1">
      <c r="A73" s="32">
        <v>6</v>
      </c>
      <c r="B73" s="80" t="s">
        <v>114</v>
      </c>
      <c r="C73" s="90" t="s">
        <v>421</v>
      </c>
      <c r="D73" s="81" t="s">
        <v>422</v>
      </c>
      <c r="E73" s="82" t="s">
        <v>53</v>
      </c>
      <c r="F73" s="82" t="s">
        <v>54</v>
      </c>
      <c r="G73" s="82" t="s">
        <v>413</v>
      </c>
      <c r="H73" s="74">
        <v>9.58</v>
      </c>
      <c r="I73" s="83" t="s">
        <v>67</v>
      </c>
    </row>
    <row r="74" spans="1:9" s="58" customFormat="1" ht="16.5" thickBot="1">
      <c r="A74" s="36"/>
      <c r="B74" s="37">
        <v>9</v>
      </c>
      <c r="C74" s="27" t="s">
        <v>642</v>
      </c>
      <c r="D74" s="60"/>
      <c r="E74" s="42"/>
      <c r="F74" s="42"/>
      <c r="G74" s="39"/>
      <c r="H74" s="72"/>
      <c r="I74" s="36"/>
    </row>
    <row r="75" spans="1:9" s="17" customFormat="1" ht="18" customHeight="1" thickBot="1">
      <c r="A75" s="12" t="s">
        <v>641</v>
      </c>
      <c r="B75" s="13" t="s">
        <v>0</v>
      </c>
      <c r="C75" s="14" t="s">
        <v>1</v>
      </c>
      <c r="D75" s="64" t="s">
        <v>9</v>
      </c>
      <c r="E75" s="47" t="s">
        <v>2</v>
      </c>
      <c r="F75" s="47" t="s">
        <v>3</v>
      </c>
      <c r="G75" s="76" t="s">
        <v>37</v>
      </c>
      <c r="H75" s="73" t="s">
        <v>6</v>
      </c>
      <c r="I75" s="48" t="s">
        <v>5</v>
      </c>
    </row>
    <row r="76" spans="1:9" s="17" customFormat="1" ht="18" customHeight="1">
      <c r="A76" s="32">
        <v>1</v>
      </c>
      <c r="B76" s="105"/>
      <c r="C76" s="106"/>
      <c r="D76" s="107"/>
      <c r="E76" s="108"/>
      <c r="F76" s="108"/>
      <c r="G76" s="109"/>
      <c r="H76" s="117"/>
      <c r="I76" s="110"/>
    </row>
    <row r="77" spans="1:9" ht="18" customHeight="1">
      <c r="A77" s="32">
        <v>2</v>
      </c>
      <c r="B77" s="80" t="s">
        <v>510</v>
      </c>
      <c r="C77" s="90" t="s">
        <v>511</v>
      </c>
      <c r="D77" s="81" t="s">
        <v>512</v>
      </c>
      <c r="E77" s="82" t="s">
        <v>499</v>
      </c>
      <c r="F77" s="82" t="s">
        <v>500</v>
      </c>
      <c r="G77" s="82"/>
      <c r="H77" s="74">
        <v>8.57</v>
      </c>
      <c r="I77" s="23" t="s">
        <v>502</v>
      </c>
    </row>
    <row r="78" spans="1:9" ht="18" customHeight="1">
      <c r="A78" s="32">
        <v>3</v>
      </c>
      <c r="B78" s="80" t="s">
        <v>178</v>
      </c>
      <c r="C78" s="90" t="s">
        <v>407</v>
      </c>
      <c r="D78" s="81" t="s">
        <v>408</v>
      </c>
      <c r="E78" s="82" t="s">
        <v>75</v>
      </c>
      <c r="F78" s="82" t="s">
        <v>76</v>
      </c>
      <c r="G78" s="82"/>
      <c r="H78" s="98">
        <v>8.67</v>
      </c>
      <c r="I78" s="83" t="s">
        <v>402</v>
      </c>
    </row>
    <row r="79" spans="1:9" ht="18" customHeight="1">
      <c r="A79" s="32">
        <v>4</v>
      </c>
      <c r="B79" s="80" t="s">
        <v>123</v>
      </c>
      <c r="C79" s="90" t="s">
        <v>567</v>
      </c>
      <c r="D79" s="81">
        <v>36663</v>
      </c>
      <c r="E79" s="82" t="s">
        <v>45</v>
      </c>
      <c r="F79" s="82" t="s">
        <v>48</v>
      </c>
      <c r="G79" s="82" t="s">
        <v>61</v>
      </c>
      <c r="H79" s="74">
        <v>10.29</v>
      </c>
      <c r="I79" s="23" t="s">
        <v>173</v>
      </c>
    </row>
    <row r="80" spans="1:9" ht="18" customHeight="1">
      <c r="A80" s="32">
        <v>5</v>
      </c>
      <c r="B80" s="80" t="s">
        <v>245</v>
      </c>
      <c r="C80" s="90" t="s">
        <v>569</v>
      </c>
      <c r="D80" s="81">
        <v>36573</v>
      </c>
      <c r="E80" s="82" t="s">
        <v>45</v>
      </c>
      <c r="F80" s="82" t="s">
        <v>48</v>
      </c>
      <c r="G80" s="82" t="s">
        <v>61</v>
      </c>
      <c r="H80" s="74">
        <v>9.02</v>
      </c>
      <c r="I80" s="23" t="s">
        <v>173</v>
      </c>
    </row>
    <row r="81" spans="1:9" ht="18" customHeight="1">
      <c r="A81" s="32">
        <v>6</v>
      </c>
      <c r="B81" s="20" t="s">
        <v>109</v>
      </c>
      <c r="C81" s="22" t="s">
        <v>270</v>
      </c>
      <c r="D81" s="57">
        <v>36527</v>
      </c>
      <c r="E81" s="24" t="s">
        <v>53</v>
      </c>
      <c r="F81" s="24" t="s">
        <v>54</v>
      </c>
      <c r="G81" s="24"/>
      <c r="H81" s="74">
        <v>8.4</v>
      </c>
      <c r="I81" s="23" t="s">
        <v>271</v>
      </c>
    </row>
  </sheetData>
  <sheetProtection/>
  <printOptions horizontalCentered="1"/>
  <pageMargins left="0.3937007874015748" right="0.3937007874015748" top="0.2362204724409449" bottom="0.15748031496062992" header="0.2362204724409449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11.140625" style="26" customWidth="1"/>
    <col min="3" max="3" width="15.421875" style="26" bestFit="1" customWidth="1"/>
    <col min="4" max="4" width="10.7109375" style="62" customWidth="1"/>
    <col min="5" max="6" width="15.00390625" style="44" customWidth="1"/>
    <col min="7" max="7" width="13.421875" style="44" bestFit="1" customWidth="1"/>
    <col min="8" max="9" width="8.140625" style="71" customWidth="1"/>
    <col min="10" max="10" width="5.7109375" style="29" customWidth="1"/>
    <col min="11" max="11" width="26.7109375" style="28" customWidth="1"/>
    <col min="12" max="12" width="4.7109375" style="21" customWidth="1"/>
    <col min="13" max="16384" width="9.140625" style="21" customWidth="1"/>
  </cols>
  <sheetData>
    <row r="1" spans="1:10" s="37" customFormat="1" ht="15.75">
      <c r="A1" s="102" t="s">
        <v>198</v>
      </c>
      <c r="C1" s="42"/>
      <c r="D1" s="60"/>
      <c r="E1" s="53"/>
      <c r="F1" s="53"/>
      <c r="G1" s="54"/>
      <c r="H1" s="69"/>
      <c r="I1" s="69"/>
      <c r="J1" s="41"/>
    </row>
    <row r="2" spans="1:12" s="37" customFormat="1" ht="15.75">
      <c r="A2" s="37" t="s">
        <v>199</v>
      </c>
      <c r="C2" s="42"/>
      <c r="D2" s="60"/>
      <c r="E2" s="53"/>
      <c r="F2" s="54"/>
      <c r="G2" s="54"/>
      <c r="H2" s="69"/>
      <c r="I2" s="69"/>
      <c r="J2" s="41"/>
      <c r="K2" s="41"/>
      <c r="L2" s="41"/>
    </row>
    <row r="3" spans="1:10" s="28" customFormat="1" ht="12" customHeight="1">
      <c r="A3" s="26"/>
      <c r="B3" s="26"/>
      <c r="C3" s="27"/>
      <c r="D3" s="61"/>
      <c r="E3" s="33"/>
      <c r="F3" s="33"/>
      <c r="G3" s="33"/>
      <c r="H3" s="70"/>
      <c r="I3" s="70"/>
      <c r="J3" s="34"/>
    </row>
    <row r="4" spans="2:10" s="26" customFormat="1" ht="12.75">
      <c r="B4" s="27"/>
      <c r="D4" s="62"/>
      <c r="E4" s="44"/>
      <c r="F4" s="44"/>
      <c r="G4" s="44"/>
      <c r="H4" s="71"/>
      <c r="I4" s="71"/>
      <c r="J4" s="29"/>
    </row>
    <row r="5" spans="2:10" s="36" customFormat="1" ht="15.75">
      <c r="B5" s="37" t="s">
        <v>17</v>
      </c>
      <c r="C5" s="37"/>
      <c r="D5" s="61"/>
      <c r="E5" s="63" t="s">
        <v>192</v>
      </c>
      <c r="F5" s="46"/>
      <c r="G5" s="44"/>
      <c r="H5" s="71"/>
      <c r="I5" s="71"/>
      <c r="J5" s="29"/>
    </row>
    <row r="6" spans="1:11" s="58" customFormat="1" ht="16.5" thickBot="1">
      <c r="A6" s="36"/>
      <c r="B6" s="37"/>
      <c r="C6" s="27"/>
      <c r="D6" s="60"/>
      <c r="E6" s="42"/>
      <c r="F6" s="42"/>
      <c r="G6" s="39"/>
      <c r="H6" s="72"/>
      <c r="I6" s="72"/>
      <c r="J6" s="45"/>
      <c r="K6" s="36"/>
    </row>
    <row r="7" spans="1:11" s="17" customFormat="1" ht="18" customHeight="1" thickBot="1">
      <c r="A7" s="12" t="s">
        <v>189</v>
      </c>
      <c r="B7" s="13" t="s">
        <v>0</v>
      </c>
      <c r="C7" s="14" t="s">
        <v>1</v>
      </c>
      <c r="D7" s="64" t="s">
        <v>9</v>
      </c>
      <c r="E7" s="47" t="s">
        <v>2</v>
      </c>
      <c r="F7" s="47" t="s">
        <v>3</v>
      </c>
      <c r="G7" s="76" t="s">
        <v>37</v>
      </c>
      <c r="H7" s="73" t="s">
        <v>6</v>
      </c>
      <c r="I7" s="73" t="s">
        <v>29</v>
      </c>
      <c r="J7" s="59" t="s">
        <v>30</v>
      </c>
      <c r="K7" s="48" t="s">
        <v>5</v>
      </c>
    </row>
    <row r="8" spans="1:11" ht="18" customHeight="1">
      <c r="A8" s="32">
        <v>1</v>
      </c>
      <c r="B8" s="20" t="s">
        <v>109</v>
      </c>
      <c r="C8" s="22" t="s">
        <v>270</v>
      </c>
      <c r="D8" s="57">
        <v>36527</v>
      </c>
      <c r="E8" s="24" t="s">
        <v>53</v>
      </c>
      <c r="F8" s="24" t="s">
        <v>54</v>
      </c>
      <c r="G8" s="24"/>
      <c r="H8" s="74">
        <v>8.4</v>
      </c>
      <c r="I8" s="74">
        <v>8.43</v>
      </c>
      <c r="J8" s="78" t="str">
        <f aca="true" t="shared" si="0" ref="J8:J16">IF(ISBLANK(H8),"",IF(H8&lt;=7.54,"II A",IF(H8&lt;=7.94,"III A",IF(H8&lt;=8.44,"I JA",IF(H8&lt;=8.84,"II JA",IF(H8&lt;=9.14,"III JA"))))))</f>
        <v>I JA</v>
      </c>
      <c r="K8" s="23" t="s">
        <v>271</v>
      </c>
    </row>
    <row r="9" spans="1:11" ht="18" customHeight="1">
      <c r="A9" s="32">
        <v>2</v>
      </c>
      <c r="B9" s="80" t="s">
        <v>496</v>
      </c>
      <c r="C9" s="90" t="s">
        <v>497</v>
      </c>
      <c r="D9" s="81" t="s">
        <v>498</v>
      </c>
      <c r="E9" s="82" t="s">
        <v>499</v>
      </c>
      <c r="F9" s="82" t="s">
        <v>500</v>
      </c>
      <c r="G9" s="82"/>
      <c r="H9" s="74">
        <v>8.59</v>
      </c>
      <c r="I9" s="74">
        <v>8.51</v>
      </c>
      <c r="J9" s="78" t="str">
        <f t="shared" si="0"/>
        <v>II JA</v>
      </c>
      <c r="K9" s="23" t="s">
        <v>538</v>
      </c>
    </row>
    <row r="10" spans="1:11" ht="18" customHeight="1">
      <c r="A10" s="32">
        <v>3</v>
      </c>
      <c r="B10" s="80" t="s">
        <v>510</v>
      </c>
      <c r="C10" s="90" t="s">
        <v>511</v>
      </c>
      <c r="D10" s="81" t="s">
        <v>512</v>
      </c>
      <c r="E10" s="82" t="s">
        <v>499</v>
      </c>
      <c r="F10" s="82" t="s">
        <v>500</v>
      </c>
      <c r="G10" s="82"/>
      <c r="H10" s="74">
        <v>8.57</v>
      </c>
      <c r="I10" s="74">
        <v>8.64</v>
      </c>
      <c r="J10" s="78" t="str">
        <f t="shared" si="0"/>
        <v>II JA</v>
      </c>
      <c r="K10" s="23" t="s">
        <v>502</v>
      </c>
    </row>
    <row r="11" spans="1:11" ht="18" customHeight="1">
      <c r="A11" s="32">
        <v>4</v>
      </c>
      <c r="B11" s="80" t="s">
        <v>178</v>
      </c>
      <c r="C11" s="90" t="s">
        <v>407</v>
      </c>
      <c r="D11" s="81" t="s">
        <v>408</v>
      </c>
      <c r="E11" s="82" t="s">
        <v>75</v>
      </c>
      <c r="F11" s="82" t="s">
        <v>76</v>
      </c>
      <c r="G11" s="82"/>
      <c r="H11" s="98">
        <v>8.67</v>
      </c>
      <c r="I11" s="98">
        <v>8.65</v>
      </c>
      <c r="J11" s="78" t="str">
        <f t="shared" si="0"/>
        <v>II JA</v>
      </c>
      <c r="K11" s="83" t="s">
        <v>402</v>
      </c>
    </row>
    <row r="12" spans="1:11" ht="18" customHeight="1">
      <c r="A12" s="32">
        <v>5</v>
      </c>
      <c r="B12" s="80" t="s">
        <v>51</v>
      </c>
      <c r="C12" s="90" t="s">
        <v>132</v>
      </c>
      <c r="D12" s="81">
        <v>36760</v>
      </c>
      <c r="E12" s="82" t="s">
        <v>89</v>
      </c>
      <c r="F12" s="82" t="s">
        <v>90</v>
      </c>
      <c r="G12" s="82"/>
      <c r="H12" s="74">
        <v>8.9</v>
      </c>
      <c r="I12" s="74">
        <v>8.92</v>
      </c>
      <c r="J12" s="78" t="str">
        <f t="shared" si="0"/>
        <v>III JA</v>
      </c>
      <c r="K12" s="23" t="s">
        <v>91</v>
      </c>
    </row>
    <row r="13" spans="1:11" ht="18" customHeight="1">
      <c r="A13" s="32">
        <v>6</v>
      </c>
      <c r="B13" s="80" t="s">
        <v>245</v>
      </c>
      <c r="C13" s="90" t="s">
        <v>569</v>
      </c>
      <c r="D13" s="81">
        <v>36573</v>
      </c>
      <c r="E13" s="82" t="s">
        <v>45</v>
      </c>
      <c r="F13" s="82" t="s">
        <v>48</v>
      </c>
      <c r="G13" s="82" t="s">
        <v>61</v>
      </c>
      <c r="H13" s="74">
        <v>9.02</v>
      </c>
      <c r="I13" s="74">
        <v>8.98</v>
      </c>
      <c r="J13" s="78" t="str">
        <f t="shared" si="0"/>
        <v>III JA</v>
      </c>
      <c r="K13" s="23" t="s">
        <v>173</v>
      </c>
    </row>
    <row r="14" spans="1:11" ht="18" customHeight="1">
      <c r="A14" s="32">
        <v>7</v>
      </c>
      <c r="B14" s="80" t="s">
        <v>93</v>
      </c>
      <c r="C14" s="90" t="s">
        <v>473</v>
      </c>
      <c r="D14" s="81" t="s">
        <v>224</v>
      </c>
      <c r="E14" s="82" t="s">
        <v>488</v>
      </c>
      <c r="F14" s="82"/>
      <c r="G14" s="82" t="s">
        <v>469</v>
      </c>
      <c r="H14" s="74">
        <v>9.05</v>
      </c>
      <c r="I14" s="103"/>
      <c r="J14" s="78" t="str">
        <f t="shared" si="0"/>
        <v>III JA</v>
      </c>
      <c r="K14" s="23" t="s">
        <v>470</v>
      </c>
    </row>
    <row r="15" spans="1:11" ht="18" customHeight="1">
      <c r="A15" s="32">
        <v>8</v>
      </c>
      <c r="B15" s="20" t="s">
        <v>259</v>
      </c>
      <c r="C15" s="22" t="s">
        <v>260</v>
      </c>
      <c r="D15" s="57">
        <v>36950</v>
      </c>
      <c r="E15" s="24" t="s">
        <v>127</v>
      </c>
      <c r="F15" s="24" t="s">
        <v>268</v>
      </c>
      <c r="G15" s="24"/>
      <c r="H15" s="74">
        <v>9.06</v>
      </c>
      <c r="I15" s="74"/>
      <c r="J15" s="78" t="str">
        <f t="shared" si="0"/>
        <v>III JA</v>
      </c>
      <c r="K15" s="23" t="s">
        <v>269</v>
      </c>
    </row>
    <row r="16" spans="1:11" ht="18" customHeight="1">
      <c r="A16" s="32">
        <v>9</v>
      </c>
      <c r="B16" s="20" t="s">
        <v>335</v>
      </c>
      <c r="C16" s="22" t="s">
        <v>336</v>
      </c>
      <c r="D16" s="57">
        <v>37023</v>
      </c>
      <c r="E16" s="24" t="s">
        <v>94</v>
      </c>
      <c r="F16" s="24" t="s">
        <v>95</v>
      </c>
      <c r="G16" s="24"/>
      <c r="H16" s="74">
        <v>9.11</v>
      </c>
      <c r="I16" s="74"/>
      <c r="J16" s="78" t="str">
        <f t="shared" si="0"/>
        <v>III JA</v>
      </c>
      <c r="K16" s="23" t="s">
        <v>96</v>
      </c>
    </row>
    <row r="17" spans="1:11" ht="18" customHeight="1">
      <c r="A17" s="32">
        <v>10</v>
      </c>
      <c r="B17" s="20" t="s">
        <v>71</v>
      </c>
      <c r="C17" s="22" t="s">
        <v>72</v>
      </c>
      <c r="D17" s="57" t="s">
        <v>292</v>
      </c>
      <c r="E17" s="24" t="s">
        <v>53</v>
      </c>
      <c r="F17" s="24" t="s">
        <v>54</v>
      </c>
      <c r="G17" s="24" t="s">
        <v>282</v>
      </c>
      <c r="H17" s="74">
        <v>9.18</v>
      </c>
      <c r="I17" s="74"/>
      <c r="J17" s="78"/>
      <c r="K17" s="23" t="s">
        <v>118</v>
      </c>
    </row>
    <row r="18" spans="1:11" ht="18" customHeight="1">
      <c r="A18" s="32">
        <v>11</v>
      </c>
      <c r="B18" s="20" t="s">
        <v>610</v>
      </c>
      <c r="C18" s="22" t="s">
        <v>611</v>
      </c>
      <c r="D18" s="57" t="s">
        <v>612</v>
      </c>
      <c r="E18" s="24" t="s">
        <v>42</v>
      </c>
      <c r="F18" s="24" t="s">
        <v>98</v>
      </c>
      <c r="G18" s="24" t="s">
        <v>203</v>
      </c>
      <c r="H18" s="98">
        <v>9.22</v>
      </c>
      <c r="I18" s="98"/>
      <c r="J18" s="78"/>
      <c r="K18" s="23" t="s">
        <v>219</v>
      </c>
    </row>
    <row r="19" spans="1:11" ht="18" customHeight="1">
      <c r="A19" s="32">
        <v>12</v>
      </c>
      <c r="B19" s="80" t="s">
        <v>415</v>
      </c>
      <c r="C19" s="90" t="s">
        <v>416</v>
      </c>
      <c r="D19" s="81">
        <v>37192</v>
      </c>
      <c r="E19" s="82" t="s">
        <v>53</v>
      </c>
      <c r="F19" s="82" t="s">
        <v>54</v>
      </c>
      <c r="G19" s="82" t="s">
        <v>413</v>
      </c>
      <c r="H19" s="74">
        <v>9.31</v>
      </c>
      <c r="I19" s="103"/>
      <c r="J19" s="78"/>
      <c r="K19" s="83" t="s">
        <v>414</v>
      </c>
    </row>
    <row r="20" spans="1:11" ht="18" customHeight="1">
      <c r="A20" s="32">
        <v>12</v>
      </c>
      <c r="B20" s="80" t="s">
        <v>531</v>
      </c>
      <c r="C20" s="90" t="s">
        <v>532</v>
      </c>
      <c r="D20" s="81" t="s">
        <v>533</v>
      </c>
      <c r="E20" s="82" t="s">
        <v>499</v>
      </c>
      <c r="F20" s="82" t="s">
        <v>500</v>
      </c>
      <c r="G20" s="82"/>
      <c r="H20" s="74">
        <v>9.31</v>
      </c>
      <c r="I20" s="103"/>
      <c r="J20" s="78"/>
      <c r="K20" s="23" t="s">
        <v>502</v>
      </c>
    </row>
    <row r="21" spans="1:11" ht="18" customHeight="1">
      <c r="A21" s="32">
        <v>14</v>
      </c>
      <c r="B21" s="20" t="s">
        <v>138</v>
      </c>
      <c r="C21" s="22" t="s">
        <v>215</v>
      </c>
      <c r="D21" s="57" t="s">
        <v>216</v>
      </c>
      <c r="E21" s="24" t="s">
        <v>42</v>
      </c>
      <c r="F21" s="24" t="s">
        <v>98</v>
      </c>
      <c r="G21" s="24" t="s">
        <v>203</v>
      </c>
      <c r="H21" s="74">
        <v>9.51</v>
      </c>
      <c r="I21" s="74"/>
      <c r="J21" s="78"/>
      <c r="K21" s="23" t="s">
        <v>219</v>
      </c>
    </row>
    <row r="22" spans="1:11" ht="18" customHeight="1">
      <c r="A22" s="32">
        <v>15</v>
      </c>
      <c r="B22" s="80" t="s">
        <v>592</v>
      </c>
      <c r="C22" s="90" t="s">
        <v>593</v>
      </c>
      <c r="D22" s="81">
        <v>37338</v>
      </c>
      <c r="E22" s="82" t="s">
        <v>53</v>
      </c>
      <c r="F22" s="82" t="s">
        <v>54</v>
      </c>
      <c r="G22" s="82"/>
      <c r="H22" s="74">
        <v>9.54</v>
      </c>
      <c r="I22" s="103"/>
      <c r="J22" s="78"/>
      <c r="K22" s="23" t="s">
        <v>591</v>
      </c>
    </row>
    <row r="23" spans="1:11" ht="18" customHeight="1">
      <c r="A23" s="32">
        <v>16</v>
      </c>
      <c r="B23" s="80" t="s">
        <v>66</v>
      </c>
      <c r="C23" s="90" t="s">
        <v>482</v>
      </c>
      <c r="D23" s="81" t="s">
        <v>493</v>
      </c>
      <c r="E23" s="82" t="s">
        <v>488</v>
      </c>
      <c r="F23" s="82"/>
      <c r="G23" s="82" t="s">
        <v>469</v>
      </c>
      <c r="H23" s="74">
        <v>9.55</v>
      </c>
      <c r="I23" s="103"/>
      <c r="J23" s="78"/>
      <c r="K23" s="23" t="s">
        <v>481</v>
      </c>
    </row>
    <row r="24" spans="1:11" ht="18" customHeight="1">
      <c r="A24" s="32">
        <v>17</v>
      </c>
      <c r="B24" s="80" t="s">
        <v>44</v>
      </c>
      <c r="C24" s="90" t="s">
        <v>63</v>
      </c>
      <c r="D24" s="81">
        <v>37112</v>
      </c>
      <c r="E24" s="82" t="s">
        <v>45</v>
      </c>
      <c r="F24" s="82" t="s">
        <v>48</v>
      </c>
      <c r="G24" s="82"/>
      <c r="H24" s="74">
        <v>9.57</v>
      </c>
      <c r="I24" s="103"/>
      <c r="J24" s="78"/>
      <c r="K24" s="23" t="s">
        <v>62</v>
      </c>
    </row>
    <row r="25" spans="1:11" ht="18" customHeight="1">
      <c r="A25" s="32">
        <v>18</v>
      </c>
      <c r="B25" s="80" t="s">
        <v>114</v>
      </c>
      <c r="C25" s="90" t="s">
        <v>421</v>
      </c>
      <c r="D25" s="81" t="s">
        <v>422</v>
      </c>
      <c r="E25" s="82" t="s">
        <v>53</v>
      </c>
      <c r="F25" s="82" t="s">
        <v>54</v>
      </c>
      <c r="G25" s="82" t="s">
        <v>413</v>
      </c>
      <c r="H25" s="74">
        <v>9.58</v>
      </c>
      <c r="I25" s="103"/>
      <c r="J25" s="78"/>
      <c r="K25" s="83" t="s">
        <v>67</v>
      </c>
    </row>
    <row r="26" spans="1:12" ht="18" customHeight="1">
      <c r="A26" s="32">
        <v>19</v>
      </c>
      <c r="B26" s="80" t="s">
        <v>513</v>
      </c>
      <c r="C26" s="90" t="s">
        <v>559</v>
      </c>
      <c r="D26" s="81">
        <v>37058</v>
      </c>
      <c r="E26" s="82" t="s">
        <v>45</v>
      </c>
      <c r="F26" s="82" t="s">
        <v>48</v>
      </c>
      <c r="G26" s="82" t="s">
        <v>61</v>
      </c>
      <c r="H26" s="74">
        <v>9.64</v>
      </c>
      <c r="I26" s="103"/>
      <c r="J26" s="78"/>
      <c r="K26" s="23" t="s">
        <v>173</v>
      </c>
      <c r="L26" s="96"/>
    </row>
    <row r="27" spans="1:12" ht="18" customHeight="1">
      <c r="A27" s="32">
        <v>20</v>
      </c>
      <c r="B27" s="20" t="s">
        <v>102</v>
      </c>
      <c r="C27" s="22" t="s">
        <v>256</v>
      </c>
      <c r="D27" s="57">
        <v>37990</v>
      </c>
      <c r="E27" s="24" t="s">
        <v>127</v>
      </c>
      <c r="F27" s="24" t="s">
        <v>268</v>
      </c>
      <c r="G27" s="24"/>
      <c r="H27" s="74">
        <v>9.7</v>
      </c>
      <c r="I27" s="74"/>
      <c r="J27" s="78"/>
      <c r="K27" s="23" t="s">
        <v>269</v>
      </c>
      <c r="L27" s="96"/>
    </row>
    <row r="28" spans="1:11" ht="18" customHeight="1">
      <c r="A28" s="32">
        <v>21</v>
      </c>
      <c r="B28" s="80" t="s">
        <v>388</v>
      </c>
      <c r="C28" s="90" t="s">
        <v>387</v>
      </c>
      <c r="D28" s="81">
        <v>37053</v>
      </c>
      <c r="E28" s="82" t="s">
        <v>400</v>
      </c>
      <c r="F28" s="82" t="s">
        <v>401</v>
      </c>
      <c r="G28" s="82"/>
      <c r="H28" s="74">
        <v>9.71</v>
      </c>
      <c r="I28" s="74"/>
      <c r="J28" s="78"/>
      <c r="K28" s="83" t="s">
        <v>399</v>
      </c>
    </row>
    <row r="29" spans="1:11" ht="18" customHeight="1">
      <c r="A29" s="32">
        <v>22</v>
      </c>
      <c r="B29" s="80" t="s">
        <v>44</v>
      </c>
      <c r="C29" s="90" t="s">
        <v>596</v>
      </c>
      <c r="D29" s="81">
        <v>37830</v>
      </c>
      <c r="E29" s="82" t="s">
        <v>53</v>
      </c>
      <c r="F29" s="82" t="s">
        <v>54</v>
      </c>
      <c r="G29" s="82"/>
      <c r="H29" s="74">
        <v>9.84</v>
      </c>
      <c r="I29" s="103"/>
      <c r="J29" s="78"/>
      <c r="K29" s="23" t="s">
        <v>591</v>
      </c>
    </row>
    <row r="30" spans="1:12" ht="18.75" customHeight="1">
      <c r="A30" s="32">
        <v>22</v>
      </c>
      <c r="B30" s="80" t="s">
        <v>82</v>
      </c>
      <c r="C30" s="90" t="s">
        <v>169</v>
      </c>
      <c r="D30" s="81">
        <v>37088</v>
      </c>
      <c r="E30" s="82" t="s">
        <v>53</v>
      </c>
      <c r="F30" s="82" t="s">
        <v>54</v>
      </c>
      <c r="G30" s="82"/>
      <c r="H30" s="74">
        <v>9.84</v>
      </c>
      <c r="I30" s="103"/>
      <c r="J30" s="78"/>
      <c r="K30" s="23" t="s">
        <v>108</v>
      </c>
      <c r="L30" s="79"/>
    </row>
    <row r="31" spans="1:12" ht="18" customHeight="1">
      <c r="A31" s="32">
        <v>24</v>
      </c>
      <c r="B31" s="80" t="s">
        <v>384</v>
      </c>
      <c r="C31" s="90" t="s">
        <v>383</v>
      </c>
      <c r="D31" s="81">
        <v>37084</v>
      </c>
      <c r="E31" s="82" t="s">
        <v>400</v>
      </c>
      <c r="F31" s="82" t="s">
        <v>401</v>
      </c>
      <c r="G31" s="82"/>
      <c r="H31" s="74">
        <v>9.91</v>
      </c>
      <c r="I31" s="74"/>
      <c r="J31" s="78"/>
      <c r="K31" s="83" t="s">
        <v>399</v>
      </c>
      <c r="L31" s="96"/>
    </row>
    <row r="32" spans="1:11" ht="18" customHeight="1">
      <c r="A32" s="32">
        <v>24</v>
      </c>
      <c r="B32" s="80" t="s">
        <v>486</v>
      </c>
      <c r="C32" s="90" t="s">
        <v>487</v>
      </c>
      <c r="D32" s="81" t="s">
        <v>495</v>
      </c>
      <c r="E32" s="82" t="s">
        <v>488</v>
      </c>
      <c r="F32" s="82"/>
      <c r="G32" s="82" t="s">
        <v>469</v>
      </c>
      <c r="H32" s="74">
        <v>9.91</v>
      </c>
      <c r="I32" s="103"/>
      <c r="J32" s="78"/>
      <c r="K32" s="23" t="s">
        <v>481</v>
      </c>
    </row>
    <row r="33" spans="1:11" ht="18" customHeight="1">
      <c r="A33" s="32">
        <v>26</v>
      </c>
      <c r="B33" s="20" t="s">
        <v>41</v>
      </c>
      <c r="C33" s="22" t="s">
        <v>265</v>
      </c>
      <c r="D33" s="57">
        <v>37675</v>
      </c>
      <c r="E33" s="24" t="s">
        <v>127</v>
      </c>
      <c r="F33" s="24" t="s">
        <v>268</v>
      </c>
      <c r="G33" s="24"/>
      <c r="H33" s="74">
        <v>10.1</v>
      </c>
      <c r="I33" s="74"/>
      <c r="J33" s="78"/>
      <c r="K33" s="23" t="s">
        <v>269</v>
      </c>
    </row>
    <row r="34" spans="1:11" ht="18" customHeight="1">
      <c r="A34" s="19">
        <v>27</v>
      </c>
      <c r="B34" s="20" t="s">
        <v>274</v>
      </c>
      <c r="C34" s="22" t="s">
        <v>275</v>
      </c>
      <c r="D34" s="57">
        <v>37670</v>
      </c>
      <c r="E34" s="24" t="s">
        <v>53</v>
      </c>
      <c r="F34" s="24" t="s">
        <v>54</v>
      </c>
      <c r="G34" s="24"/>
      <c r="H34" s="74">
        <v>10.18</v>
      </c>
      <c r="I34" s="74"/>
      <c r="J34" s="78"/>
      <c r="K34" s="23" t="s">
        <v>271</v>
      </c>
    </row>
    <row r="35" spans="1:11" ht="18" customHeight="1">
      <c r="A35" s="32">
        <v>27</v>
      </c>
      <c r="B35" s="80" t="s">
        <v>251</v>
      </c>
      <c r="C35" s="90" t="s">
        <v>635</v>
      </c>
      <c r="D35" s="81">
        <v>36974</v>
      </c>
      <c r="E35" s="82" t="s">
        <v>53</v>
      </c>
      <c r="F35" s="82" t="s">
        <v>54</v>
      </c>
      <c r="G35" s="82" t="s">
        <v>413</v>
      </c>
      <c r="H35" s="74">
        <v>10.18</v>
      </c>
      <c r="I35" s="103"/>
      <c r="J35" s="78"/>
      <c r="K35" s="83" t="s">
        <v>67</v>
      </c>
    </row>
    <row r="36" spans="1:11" ht="18" customHeight="1">
      <c r="A36" s="32">
        <v>29</v>
      </c>
      <c r="B36" s="80" t="s">
        <v>380</v>
      </c>
      <c r="C36" s="90" t="s">
        <v>379</v>
      </c>
      <c r="D36" s="81">
        <v>37013</v>
      </c>
      <c r="E36" s="82" t="s">
        <v>400</v>
      </c>
      <c r="F36" s="82" t="s">
        <v>401</v>
      </c>
      <c r="G36" s="82"/>
      <c r="H36" s="74">
        <v>10.21</v>
      </c>
      <c r="I36" s="74"/>
      <c r="J36" s="78"/>
      <c r="K36" s="83" t="s">
        <v>398</v>
      </c>
    </row>
    <row r="37" spans="1:11" ht="18" customHeight="1">
      <c r="A37" s="32">
        <v>30</v>
      </c>
      <c r="B37" s="20" t="s">
        <v>272</v>
      </c>
      <c r="C37" s="22" t="s">
        <v>273</v>
      </c>
      <c r="D37" s="57">
        <v>38243</v>
      </c>
      <c r="E37" s="24" t="s">
        <v>53</v>
      </c>
      <c r="F37" s="24" t="s">
        <v>54</v>
      </c>
      <c r="G37" s="24"/>
      <c r="H37" s="74">
        <v>10.26</v>
      </c>
      <c r="I37" s="74"/>
      <c r="J37" s="78"/>
      <c r="K37" s="23" t="s">
        <v>271</v>
      </c>
    </row>
    <row r="38" spans="1:11" ht="18" customHeight="1">
      <c r="A38" s="32">
        <v>31</v>
      </c>
      <c r="B38" s="80" t="s">
        <v>123</v>
      </c>
      <c r="C38" s="90" t="s">
        <v>567</v>
      </c>
      <c r="D38" s="81">
        <v>36663</v>
      </c>
      <c r="E38" s="82" t="s">
        <v>45</v>
      </c>
      <c r="F38" s="82" t="s">
        <v>48</v>
      </c>
      <c r="G38" s="82" t="s">
        <v>61</v>
      </c>
      <c r="H38" s="74">
        <v>10.29</v>
      </c>
      <c r="I38" s="103"/>
      <c r="J38" s="78"/>
      <c r="K38" s="23" t="s">
        <v>173</v>
      </c>
    </row>
    <row r="39" spans="1:11" ht="18" customHeight="1">
      <c r="A39" s="32">
        <v>32</v>
      </c>
      <c r="B39" s="20" t="s">
        <v>327</v>
      </c>
      <c r="C39" s="22" t="s">
        <v>328</v>
      </c>
      <c r="D39" s="57" t="s">
        <v>291</v>
      </c>
      <c r="E39" s="24" t="s">
        <v>94</v>
      </c>
      <c r="F39" s="24" t="s">
        <v>95</v>
      </c>
      <c r="G39" s="24"/>
      <c r="H39" s="74">
        <v>10.3</v>
      </c>
      <c r="I39" s="74"/>
      <c r="J39" s="78"/>
      <c r="K39" s="23" t="s">
        <v>97</v>
      </c>
    </row>
    <row r="40" spans="1:11" ht="18" customHeight="1">
      <c r="A40" s="32">
        <v>33</v>
      </c>
      <c r="B40" s="80" t="s">
        <v>50</v>
      </c>
      <c r="C40" s="90" t="s">
        <v>639</v>
      </c>
      <c r="D40" s="81">
        <v>37027</v>
      </c>
      <c r="E40" s="82" t="s">
        <v>53</v>
      </c>
      <c r="F40" s="82" t="s">
        <v>54</v>
      </c>
      <c r="G40" s="82"/>
      <c r="H40" s="74">
        <v>10.34</v>
      </c>
      <c r="I40" s="103"/>
      <c r="J40" s="78"/>
      <c r="K40" s="23" t="s">
        <v>74</v>
      </c>
    </row>
    <row r="41" spans="1:11" ht="18" customHeight="1">
      <c r="A41" s="32">
        <v>34</v>
      </c>
      <c r="B41" s="80" t="s">
        <v>386</v>
      </c>
      <c r="C41" s="90" t="s">
        <v>385</v>
      </c>
      <c r="D41" s="81">
        <v>37110</v>
      </c>
      <c r="E41" s="82" t="s">
        <v>400</v>
      </c>
      <c r="F41" s="82" t="s">
        <v>401</v>
      </c>
      <c r="G41" s="82"/>
      <c r="H41" s="98">
        <v>10.42</v>
      </c>
      <c r="I41" s="98"/>
      <c r="J41" s="78"/>
      <c r="K41" s="83" t="s">
        <v>399</v>
      </c>
    </row>
    <row r="42" spans="1:11" ht="18" customHeight="1">
      <c r="A42" s="32">
        <v>35</v>
      </c>
      <c r="B42" s="20" t="s">
        <v>40</v>
      </c>
      <c r="C42" s="22" t="s">
        <v>326</v>
      </c>
      <c r="D42" s="57" t="s">
        <v>316</v>
      </c>
      <c r="E42" s="24" t="s">
        <v>94</v>
      </c>
      <c r="F42" s="24" t="s">
        <v>95</v>
      </c>
      <c r="G42" s="24"/>
      <c r="H42" s="74">
        <v>10.45</v>
      </c>
      <c r="I42" s="74"/>
      <c r="J42" s="78"/>
      <c r="K42" s="23" t="s">
        <v>97</v>
      </c>
    </row>
    <row r="43" spans="1:11" ht="18" customHeight="1">
      <c r="A43" s="32">
        <v>36</v>
      </c>
      <c r="B43" s="20" t="s">
        <v>66</v>
      </c>
      <c r="C43" s="22" t="s">
        <v>278</v>
      </c>
      <c r="D43" s="57">
        <v>37448</v>
      </c>
      <c r="E43" s="24" t="s">
        <v>53</v>
      </c>
      <c r="F43" s="24" t="s">
        <v>54</v>
      </c>
      <c r="G43" s="24"/>
      <c r="H43" s="74">
        <v>10.52</v>
      </c>
      <c r="I43" s="74"/>
      <c r="J43" s="78"/>
      <c r="K43" s="23" t="s">
        <v>271</v>
      </c>
    </row>
    <row r="44" spans="1:11" ht="18" customHeight="1">
      <c r="A44" s="32">
        <v>37</v>
      </c>
      <c r="B44" s="80" t="s">
        <v>572</v>
      </c>
      <c r="C44" s="90" t="s">
        <v>573</v>
      </c>
      <c r="D44" s="81">
        <v>37112</v>
      </c>
      <c r="E44" s="82" t="s">
        <v>45</v>
      </c>
      <c r="F44" s="82" t="s">
        <v>48</v>
      </c>
      <c r="G44" s="82"/>
      <c r="H44" s="74">
        <v>10.6</v>
      </c>
      <c r="I44" s="103"/>
      <c r="J44" s="78"/>
      <c r="K44" s="23" t="s">
        <v>62</v>
      </c>
    </row>
    <row r="45" spans="1:11" ht="18" customHeight="1">
      <c r="A45" s="32">
        <v>38</v>
      </c>
      <c r="B45" s="80" t="s">
        <v>66</v>
      </c>
      <c r="C45" s="90" t="s">
        <v>425</v>
      </c>
      <c r="D45" s="81" t="s">
        <v>426</v>
      </c>
      <c r="E45" s="82" t="s">
        <v>53</v>
      </c>
      <c r="F45" s="82" t="s">
        <v>54</v>
      </c>
      <c r="G45" s="82" t="s">
        <v>413</v>
      </c>
      <c r="H45" s="74">
        <v>10.65</v>
      </c>
      <c r="I45" s="103"/>
      <c r="J45" s="78"/>
      <c r="K45" s="83" t="s">
        <v>67</v>
      </c>
    </row>
    <row r="46" spans="1:11" ht="18" customHeight="1">
      <c r="A46" s="32">
        <v>39</v>
      </c>
      <c r="B46" s="80" t="s">
        <v>41</v>
      </c>
      <c r="C46" s="90" t="s">
        <v>423</v>
      </c>
      <c r="D46" s="81" t="s">
        <v>424</v>
      </c>
      <c r="E46" s="82" t="s">
        <v>53</v>
      </c>
      <c r="F46" s="82" t="s">
        <v>54</v>
      </c>
      <c r="G46" s="82" t="s">
        <v>413</v>
      </c>
      <c r="H46" s="74">
        <v>10.83</v>
      </c>
      <c r="I46" s="103"/>
      <c r="J46" s="78"/>
      <c r="K46" s="83" t="s">
        <v>58</v>
      </c>
    </row>
    <row r="47" spans="1:11" ht="18" customHeight="1">
      <c r="A47" s="32">
        <v>40</v>
      </c>
      <c r="B47" s="80" t="s">
        <v>378</v>
      </c>
      <c r="C47" s="90" t="s">
        <v>377</v>
      </c>
      <c r="D47" s="81">
        <v>37242</v>
      </c>
      <c r="E47" s="82" t="s">
        <v>400</v>
      </c>
      <c r="F47" s="82" t="s">
        <v>401</v>
      </c>
      <c r="G47" s="82"/>
      <c r="H47" s="74">
        <v>10.85</v>
      </c>
      <c r="I47" s="74"/>
      <c r="J47" s="78"/>
      <c r="K47" s="83" t="s">
        <v>398</v>
      </c>
    </row>
    <row r="48" spans="1:11" ht="18" customHeight="1">
      <c r="A48" s="32">
        <v>41</v>
      </c>
      <c r="B48" s="20" t="s">
        <v>251</v>
      </c>
      <c r="C48" s="22" t="s">
        <v>252</v>
      </c>
      <c r="D48" s="57" t="s">
        <v>253</v>
      </c>
      <c r="E48" s="24" t="s">
        <v>241</v>
      </c>
      <c r="F48" s="24" t="s">
        <v>242</v>
      </c>
      <c r="G48" s="24"/>
      <c r="H48" s="98">
        <v>10.86</v>
      </c>
      <c r="I48" s="98"/>
      <c r="J48" s="78"/>
      <c r="K48" s="23" t="s">
        <v>637</v>
      </c>
    </row>
    <row r="49" spans="1:11" ht="18" customHeight="1">
      <c r="A49" s="32">
        <v>42</v>
      </c>
      <c r="B49" s="20" t="s">
        <v>263</v>
      </c>
      <c r="C49" s="22" t="s">
        <v>264</v>
      </c>
      <c r="D49" s="57">
        <v>38067</v>
      </c>
      <c r="E49" s="24" t="s">
        <v>127</v>
      </c>
      <c r="F49" s="24" t="s">
        <v>268</v>
      </c>
      <c r="G49" s="24"/>
      <c r="H49" s="74">
        <v>11.12</v>
      </c>
      <c r="I49" s="74"/>
      <c r="J49" s="78"/>
      <c r="K49" s="23" t="s">
        <v>269</v>
      </c>
    </row>
    <row r="50" spans="1:11" ht="18" customHeight="1">
      <c r="A50" s="32">
        <v>43</v>
      </c>
      <c r="B50" s="20" t="s">
        <v>49</v>
      </c>
      <c r="C50" s="22" t="s">
        <v>258</v>
      </c>
      <c r="D50" s="57">
        <v>37984</v>
      </c>
      <c r="E50" s="24" t="s">
        <v>127</v>
      </c>
      <c r="F50" s="24" t="s">
        <v>268</v>
      </c>
      <c r="G50" s="24"/>
      <c r="H50" s="74">
        <v>11.16</v>
      </c>
      <c r="I50" s="74"/>
      <c r="J50" s="78"/>
      <c r="K50" s="23" t="s">
        <v>269</v>
      </c>
    </row>
    <row r="51" spans="1:11" ht="18" customHeight="1">
      <c r="A51" s="32">
        <v>44</v>
      </c>
      <c r="B51" s="80" t="s">
        <v>417</v>
      </c>
      <c r="C51" s="90" t="s">
        <v>418</v>
      </c>
      <c r="D51" s="81">
        <v>36932</v>
      </c>
      <c r="E51" s="82" t="s">
        <v>53</v>
      </c>
      <c r="F51" s="82" t="s">
        <v>54</v>
      </c>
      <c r="G51" s="82" t="s">
        <v>413</v>
      </c>
      <c r="H51" s="74">
        <v>11.49</v>
      </c>
      <c r="I51" s="103"/>
      <c r="J51" s="78"/>
      <c r="K51" s="83" t="s">
        <v>414</v>
      </c>
    </row>
    <row r="52" spans="1:11" ht="18" customHeight="1">
      <c r="A52" s="32"/>
      <c r="B52" s="20" t="s">
        <v>51</v>
      </c>
      <c r="C52" s="22" t="s">
        <v>321</v>
      </c>
      <c r="D52" s="57" t="s">
        <v>168</v>
      </c>
      <c r="E52" s="24" t="s">
        <v>94</v>
      </c>
      <c r="F52" s="24" t="s">
        <v>95</v>
      </c>
      <c r="G52" s="24"/>
      <c r="H52" s="74" t="s">
        <v>647</v>
      </c>
      <c r="I52" s="74"/>
      <c r="J52" s="78"/>
      <c r="K52" s="23" t="s">
        <v>97</v>
      </c>
    </row>
    <row r="53" spans="1:12" ht="18" customHeight="1">
      <c r="A53" s="32"/>
      <c r="B53" s="80" t="s">
        <v>588</v>
      </c>
      <c r="C53" s="90" t="s">
        <v>589</v>
      </c>
      <c r="D53" s="81" t="s">
        <v>590</v>
      </c>
      <c r="E53" s="82" t="s">
        <v>53</v>
      </c>
      <c r="F53" s="82" t="s">
        <v>54</v>
      </c>
      <c r="G53" s="82" t="s">
        <v>116</v>
      </c>
      <c r="H53" s="74" t="s">
        <v>188</v>
      </c>
      <c r="I53" s="103"/>
      <c r="J53" s="78"/>
      <c r="K53" s="23" t="s">
        <v>73</v>
      </c>
      <c r="L53" s="79"/>
    </row>
    <row r="54" spans="1:12" ht="18" customHeight="1">
      <c r="A54" s="32"/>
      <c r="B54" s="80" t="s">
        <v>142</v>
      </c>
      <c r="C54" s="90" t="s">
        <v>604</v>
      </c>
      <c r="D54" s="81">
        <v>38429</v>
      </c>
      <c r="E54" s="82" t="s">
        <v>53</v>
      </c>
      <c r="F54" s="82" t="s">
        <v>54</v>
      </c>
      <c r="G54" s="82"/>
      <c r="H54" s="74" t="s">
        <v>188</v>
      </c>
      <c r="I54" s="103"/>
      <c r="J54" s="78"/>
      <c r="K54" s="23" t="s">
        <v>591</v>
      </c>
      <c r="L54" s="96"/>
    </row>
    <row r="55" spans="1:11" ht="18" customHeight="1">
      <c r="A55" s="32"/>
      <c r="B55" s="20" t="s">
        <v>186</v>
      </c>
      <c r="C55" s="22" t="s">
        <v>343</v>
      </c>
      <c r="D55" s="57" t="s">
        <v>345</v>
      </c>
      <c r="E55" s="24" t="s">
        <v>346</v>
      </c>
      <c r="F55" s="24" t="s">
        <v>347</v>
      </c>
      <c r="G55" s="24"/>
      <c r="H55" s="74" t="s">
        <v>188</v>
      </c>
      <c r="I55" s="74"/>
      <c r="J55" s="78"/>
      <c r="K55" s="23" t="s">
        <v>339</v>
      </c>
    </row>
    <row r="56" spans="1:11" ht="18" customHeight="1">
      <c r="A56" s="32"/>
      <c r="B56" s="80" t="s">
        <v>607</v>
      </c>
      <c r="C56" s="90" t="s">
        <v>608</v>
      </c>
      <c r="D56" s="81">
        <v>37055</v>
      </c>
      <c r="E56" s="82" t="s">
        <v>53</v>
      </c>
      <c r="F56" s="82" t="s">
        <v>54</v>
      </c>
      <c r="G56" s="82" t="s">
        <v>282</v>
      </c>
      <c r="H56" s="74" t="s">
        <v>188</v>
      </c>
      <c r="I56" s="103"/>
      <c r="J56" s="78"/>
      <c r="K56" s="23" t="s">
        <v>183</v>
      </c>
    </row>
    <row r="57" spans="1:11" ht="18" customHeight="1">
      <c r="A57" s="32"/>
      <c r="B57" s="20" t="s">
        <v>342</v>
      </c>
      <c r="C57" s="22" t="s">
        <v>343</v>
      </c>
      <c r="D57" s="57" t="s">
        <v>344</v>
      </c>
      <c r="E57" s="24" t="s">
        <v>346</v>
      </c>
      <c r="F57" s="24" t="s">
        <v>347</v>
      </c>
      <c r="G57" s="24"/>
      <c r="H57" s="74" t="s">
        <v>188</v>
      </c>
      <c r="I57" s="74"/>
      <c r="J57" s="78"/>
      <c r="K57" s="23" t="s">
        <v>339</v>
      </c>
    </row>
    <row r="58" spans="1:11" ht="18" customHeight="1">
      <c r="A58" s="32"/>
      <c r="B58" s="80" t="s">
        <v>121</v>
      </c>
      <c r="C58" s="90" t="s">
        <v>122</v>
      </c>
      <c r="D58" s="81">
        <v>36811</v>
      </c>
      <c r="E58" s="82" t="s">
        <v>53</v>
      </c>
      <c r="F58" s="82" t="s">
        <v>54</v>
      </c>
      <c r="G58" s="82" t="s">
        <v>467</v>
      </c>
      <c r="H58" s="74" t="s">
        <v>188</v>
      </c>
      <c r="I58" s="103"/>
      <c r="J58" s="78"/>
      <c r="K58" s="23" t="s">
        <v>465</v>
      </c>
    </row>
  </sheetData>
  <sheetProtection/>
  <printOptions horizontalCentered="1"/>
  <pageMargins left="0.3937007874015748" right="0.3937007874015748" top="0.2362204724409449" bottom="0.15748031496062992" header="0.2362204724409449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13.00390625" style="26" customWidth="1"/>
    <col min="3" max="3" width="13.28125" style="26" customWidth="1"/>
    <col min="4" max="4" width="10.7109375" style="62" customWidth="1"/>
    <col min="5" max="5" width="13.00390625" style="44" customWidth="1"/>
    <col min="6" max="6" width="15.00390625" style="44" customWidth="1"/>
    <col min="7" max="7" width="15.7109375" style="44" bestFit="1" customWidth="1"/>
    <col min="8" max="8" width="9.140625" style="34" customWidth="1"/>
    <col min="9" max="9" width="12.7109375" style="28" bestFit="1" customWidth="1"/>
    <col min="10" max="16384" width="9.140625" style="26" customWidth="1"/>
  </cols>
  <sheetData>
    <row r="1" spans="1:9" s="37" customFormat="1" ht="15.75">
      <c r="A1" s="102" t="s">
        <v>198</v>
      </c>
      <c r="C1" s="42"/>
      <c r="D1" s="60"/>
      <c r="E1" s="53"/>
      <c r="F1" s="53"/>
      <c r="G1" s="54"/>
      <c r="H1" s="69"/>
      <c r="I1" s="41"/>
    </row>
    <row r="2" spans="1:12" s="37" customFormat="1" ht="15.75">
      <c r="A2" s="37" t="s">
        <v>199</v>
      </c>
      <c r="C2" s="42"/>
      <c r="D2" s="60"/>
      <c r="E2" s="53"/>
      <c r="F2" s="54"/>
      <c r="G2" s="54"/>
      <c r="H2" s="69"/>
      <c r="I2" s="41"/>
      <c r="J2" s="41"/>
      <c r="K2" s="41"/>
      <c r="L2" s="55"/>
    </row>
    <row r="3" spans="1:8" s="28" customFormat="1" ht="12" customHeight="1">
      <c r="A3" s="26"/>
      <c r="B3" s="26"/>
      <c r="C3" s="27"/>
      <c r="D3" s="61"/>
      <c r="E3" s="33"/>
      <c r="F3" s="33"/>
      <c r="G3" s="33"/>
      <c r="H3" s="34"/>
    </row>
    <row r="4" spans="2:9" ht="12.75">
      <c r="B4" s="27"/>
      <c r="I4" s="26"/>
    </row>
    <row r="5" spans="2:8" s="36" customFormat="1" ht="15.75">
      <c r="B5" s="37" t="s">
        <v>18</v>
      </c>
      <c r="C5" s="37"/>
      <c r="D5" s="61"/>
      <c r="E5" s="63" t="s">
        <v>32</v>
      </c>
      <c r="F5" s="46"/>
      <c r="G5" s="44"/>
      <c r="H5" s="34"/>
    </row>
    <row r="6" spans="2:8" s="36" customFormat="1" ht="16.5" thickBot="1">
      <c r="B6" s="37">
        <v>1</v>
      </c>
      <c r="C6" s="27" t="s">
        <v>642</v>
      </c>
      <c r="D6" s="60"/>
      <c r="E6" s="42"/>
      <c r="F6" s="42"/>
      <c r="G6" s="39"/>
      <c r="H6" s="41"/>
    </row>
    <row r="7" spans="1:9" s="16" customFormat="1" ht="18" customHeight="1" thickBot="1">
      <c r="A7" s="12" t="s">
        <v>641</v>
      </c>
      <c r="B7" s="13" t="s">
        <v>0</v>
      </c>
      <c r="C7" s="14" t="s">
        <v>1</v>
      </c>
      <c r="D7" s="64" t="s">
        <v>9</v>
      </c>
      <c r="E7" s="47" t="s">
        <v>2</v>
      </c>
      <c r="F7" s="47" t="s">
        <v>3</v>
      </c>
      <c r="G7" s="76" t="s">
        <v>37</v>
      </c>
      <c r="H7" s="15" t="s">
        <v>4</v>
      </c>
      <c r="I7" s="48" t="s">
        <v>5</v>
      </c>
    </row>
    <row r="8" spans="1:9" ht="18" customHeight="1">
      <c r="A8" s="32">
        <v>1</v>
      </c>
      <c r="B8" s="20" t="s">
        <v>354</v>
      </c>
      <c r="C8" s="22" t="s">
        <v>355</v>
      </c>
      <c r="D8" s="57" t="s">
        <v>356</v>
      </c>
      <c r="E8" s="24" t="s">
        <v>366</v>
      </c>
      <c r="F8" s="24" t="s">
        <v>367</v>
      </c>
      <c r="G8" s="24"/>
      <c r="H8" s="74">
        <v>37.01</v>
      </c>
      <c r="I8" s="23" t="s">
        <v>368</v>
      </c>
    </row>
    <row r="9" spans="1:9" ht="18" customHeight="1">
      <c r="A9" s="32">
        <v>2</v>
      </c>
      <c r="B9" s="20" t="s">
        <v>574</v>
      </c>
      <c r="C9" s="22" t="s">
        <v>575</v>
      </c>
      <c r="D9" s="57">
        <v>37928</v>
      </c>
      <c r="E9" s="24" t="s">
        <v>45</v>
      </c>
      <c r="F9" s="24" t="s">
        <v>48</v>
      </c>
      <c r="G9" s="24"/>
      <c r="H9" s="74">
        <v>42.83</v>
      </c>
      <c r="I9" s="23" t="s">
        <v>62</v>
      </c>
    </row>
    <row r="10" spans="1:9" ht="18" customHeight="1">
      <c r="A10" s="32">
        <v>3</v>
      </c>
      <c r="B10" s="20" t="s">
        <v>360</v>
      </c>
      <c r="C10" s="22" t="s">
        <v>361</v>
      </c>
      <c r="D10" s="57" t="s">
        <v>362</v>
      </c>
      <c r="E10" s="24" t="s">
        <v>366</v>
      </c>
      <c r="F10" s="24" t="s">
        <v>367</v>
      </c>
      <c r="G10" s="24"/>
      <c r="H10" s="74">
        <v>40.67</v>
      </c>
      <c r="I10" s="23" t="s">
        <v>368</v>
      </c>
    </row>
    <row r="11" spans="1:9" ht="18" customHeight="1">
      <c r="A11" s="32">
        <v>4</v>
      </c>
      <c r="B11" s="80" t="s">
        <v>179</v>
      </c>
      <c r="C11" s="90" t="s">
        <v>453</v>
      </c>
      <c r="D11" s="81">
        <v>37832</v>
      </c>
      <c r="E11" s="82" t="s">
        <v>53</v>
      </c>
      <c r="F11" s="82" t="s">
        <v>54</v>
      </c>
      <c r="G11" s="82" t="s">
        <v>413</v>
      </c>
      <c r="H11" s="74" t="s">
        <v>188</v>
      </c>
      <c r="I11" s="83" t="s">
        <v>443</v>
      </c>
    </row>
    <row r="12" spans="2:8" s="36" customFormat="1" ht="16.5" thickBot="1">
      <c r="B12" s="37">
        <v>2</v>
      </c>
      <c r="C12" s="27" t="s">
        <v>642</v>
      </c>
      <c r="D12" s="60"/>
      <c r="E12" s="42"/>
      <c r="F12" s="42"/>
      <c r="G12" s="39"/>
      <c r="H12" s="41"/>
    </row>
    <row r="13" spans="1:9" s="16" customFormat="1" ht="18" customHeight="1" thickBot="1">
      <c r="A13" s="12" t="s">
        <v>641</v>
      </c>
      <c r="B13" s="13" t="s">
        <v>0</v>
      </c>
      <c r="C13" s="14" t="s">
        <v>1</v>
      </c>
      <c r="D13" s="64" t="s">
        <v>9</v>
      </c>
      <c r="E13" s="47" t="s">
        <v>2</v>
      </c>
      <c r="F13" s="47" t="s">
        <v>3</v>
      </c>
      <c r="G13" s="76" t="s">
        <v>37</v>
      </c>
      <c r="H13" s="15" t="s">
        <v>4</v>
      </c>
      <c r="I13" s="48" t="s">
        <v>5</v>
      </c>
    </row>
    <row r="14" spans="1:9" ht="18" customHeight="1">
      <c r="A14" s="32">
        <v>1</v>
      </c>
      <c r="B14" s="20" t="s">
        <v>236</v>
      </c>
      <c r="C14" s="22" t="s">
        <v>458</v>
      </c>
      <c r="D14" s="57">
        <v>37699</v>
      </c>
      <c r="E14" s="24" t="s">
        <v>53</v>
      </c>
      <c r="F14" s="24" t="s">
        <v>54</v>
      </c>
      <c r="G14" s="24" t="s">
        <v>467</v>
      </c>
      <c r="H14" s="74">
        <v>38.25</v>
      </c>
      <c r="I14" s="23" t="s">
        <v>55</v>
      </c>
    </row>
    <row r="15" spans="1:9" ht="18" customHeight="1">
      <c r="A15" s="32">
        <v>2</v>
      </c>
      <c r="B15" s="20" t="s">
        <v>476</v>
      </c>
      <c r="C15" s="22" t="s">
        <v>477</v>
      </c>
      <c r="D15" s="57" t="s">
        <v>165</v>
      </c>
      <c r="E15" s="24" t="s">
        <v>488</v>
      </c>
      <c r="F15" s="24"/>
      <c r="G15" s="24" t="s">
        <v>469</v>
      </c>
      <c r="H15" s="74">
        <v>37.16</v>
      </c>
      <c r="I15" s="23" t="s">
        <v>470</v>
      </c>
    </row>
    <row r="16" spans="1:9" ht="18" customHeight="1">
      <c r="A16" s="32">
        <v>3</v>
      </c>
      <c r="B16" s="20" t="s">
        <v>120</v>
      </c>
      <c r="C16" s="22" t="s">
        <v>299</v>
      </c>
      <c r="D16" s="57" t="s">
        <v>300</v>
      </c>
      <c r="E16" s="24" t="s">
        <v>53</v>
      </c>
      <c r="F16" s="24" t="s">
        <v>54</v>
      </c>
      <c r="G16" s="24" t="s">
        <v>282</v>
      </c>
      <c r="H16" s="74">
        <v>32.51</v>
      </c>
      <c r="I16" s="23" t="s">
        <v>283</v>
      </c>
    </row>
    <row r="17" spans="1:9" ht="18" customHeight="1">
      <c r="A17" s="32">
        <v>4</v>
      </c>
      <c r="B17" s="20" t="s">
        <v>298</v>
      </c>
      <c r="C17" s="22" t="s">
        <v>137</v>
      </c>
      <c r="D17" s="57" t="s">
        <v>156</v>
      </c>
      <c r="E17" s="24" t="s">
        <v>53</v>
      </c>
      <c r="F17" s="24" t="s">
        <v>54</v>
      </c>
      <c r="G17" s="24" t="s">
        <v>282</v>
      </c>
      <c r="H17" s="74">
        <v>33.66</v>
      </c>
      <c r="I17" s="23" t="s">
        <v>147</v>
      </c>
    </row>
    <row r="18" spans="2:8" s="36" customFormat="1" ht="16.5" thickBot="1">
      <c r="B18" s="37">
        <v>3</v>
      </c>
      <c r="C18" s="27" t="s">
        <v>642</v>
      </c>
      <c r="D18" s="60"/>
      <c r="E18" s="42"/>
      <c r="F18" s="42"/>
      <c r="G18" s="39"/>
      <c r="H18" s="41"/>
    </row>
    <row r="19" spans="1:9" s="16" customFormat="1" ht="18" customHeight="1" thickBot="1">
      <c r="A19" s="12" t="s">
        <v>641</v>
      </c>
      <c r="B19" s="13" t="s">
        <v>0</v>
      </c>
      <c r="C19" s="14" t="s">
        <v>1</v>
      </c>
      <c r="D19" s="64" t="s">
        <v>9</v>
      </c>
      <c r="E19" s="47" t="s">
        <v>2</v>
      </c>
      <c r="F19" s="47" t="s">
        <v>3</v>
      </c>
      <c r="G19" s="76" t="s">
        <v>37</v>
      </c>
      <c r="H19" s="15" t="s">
        <v>4</v>
      </c>
      <c r="I19" s="48" t="s">
        <v>5</v>
      </c>
    </row>
    <row r="20" spans="1:9" ht="18" customHeight="1">
      <c r="A20" s="32">
        <v>1</v>
      </c>
      <c r="B20" s="20" t="s">
        <v>105</v>
      </c>
      <c r="C20" s="22" t="s">
        <v>480</v>
      </c>
      <c r="D20" s="57" t="s">
        <v>492</v>
      </c>
      <c r="E20" s="24" t="s">
        <v>488</v>
      </c>
      <c r="F20" s="24"/>
      <c r="G20" s="24" t="s">
        <v>469</v>
      </c>
      <c r="H20" s="74">
        <v>36.29</v>
      </c>
      <c r="I20" s="23" t="s">
        <v>481</v>
      </c>
    </row>
    <row r="21" spans="1:9" ht="18" customHeight="1">
      <c r="A21" s="32">
        <v>2</v>
      </c>
      <c r="B21" s="20" t="s">
        <v>483</v>
      </c>
      <c r="C21" s="22" t="s">
        <v>484</v>
      </c>
      <c r="D21" s="57" t="s">
        <v>494</v>
      </c>
      <c r="E21" s="24" t="s">
        <v>488</v>
      </c>
      <c r="F21" s="24"/>
      <c r="G21" s="24" t="s">
        <v>469</v>
      </c>
      <c r="H21" s="74">
        <v>37.77</v>
      </c>
      <c r="I21" s="23" t="s">
        <v>481</v>
      </c>
    </row>
    <row r="22" spans="1:9" ht="18" customHeight="1">
      <c r="A22" s="32">
        <v>3</v>
      </c>
      <c r="B22" s="20" t="s">
        <v>645</v>
      </c>
      <c r="C22" s="22" t="s">
        <v>472</v>
      </c>
      <c r="D22" s="57" t="s">
        <v>490</v>
      </c>
      <c r="E22" s="24" t="s">
        <v>488</v>
      </c>
      <c r="F22" s="24"/>
      <c r="G22" s="24" t="s">
        <v>469</v>
      </c>
      <c r="H22" s="74">
        <v>35.73</v>
      </c>
      <c r="I22" s="23" t="s">
        <v>470</v>
      </c>
    </row>
    <row r="23" spans="1:9" ht="18" customHeight="1">
      <c r="A23" s="32">
        <v>4</v>
      </c>
      <c r="B23" s="20" t="s">
        <v>103</v>
      </c>
      <c r="C23" s="22" t="s">
        <v>526</v>
      </c>
      <c r="D23" s="57" t="s">
        <v>527</v>
      </c>
      <c r="E23" s="24" t="s">
        <v>499</v>
      </c>
      <c r="F23" s="24" t="s">
        <v>500</v>
      </c>
      <c r="G23" s="24"/>
      <c r="H23" s="74">
        <v>33.99</v>
      </c>
      <c r="I23" s="23" t="s">
        <v>519</v>
      </c>
    </row>
    <row r="24" spans="2:8" s="36" customFormat="1" ht="16.5" thickBot="1">
      <c r="B24" s="37">
        <v>4</v>
      </c>
      <c r="C24" s="27" t="s">
        <v>642</v>
      </c>
      <c r="D24" s="60"/>
      <c r="E24" s="42"/>
      <c r="F24" s="42"/>
      <c r="G24" s="39"/>
      <c r="H24" s="41"/>
    </row>
    <row r="25" spans="1:9" s="16" customFormat="1" ht="18" customHeight="1" thickBot="1">
      <c r="A25" s="12" t="s">
        <v>641</v>
      </c>
      <c r="B25" s="13" t="s">
        <v>0</v>
      </c>
      <c r="C25" s="14" t="s">
        <v>1</v>
      </c>
      <c r="D25" s="64" t="s">
        <v>9</v>
      </c>
      <c r="E25" s="47" t="s">
        <v>2</v>
      </c>
      <c r="F25" s="47" t="s">
        <v>3</v>
      </c>
      <c r="G25" s="76" t="s">
        <v>37</v>
      </c>
      <c r="H25" s="15" t="s">
        <v>4</v>
      </c>
      <c r="I25" s="48" t="s">
        <v>5</v>
      </c>
    </row>
    <row r="26" spans="1:9" ht="18" customHeight="1">
      <c r="A26" s="32">
        <v>1</v>
      </c>
      <c r="B26" s="20" t="s">
        <v>553</v>
      </c>
      <c r="C26" s="22" t="s">
        <v>554</v>
      </c>
      <c r="D26" s="57" t="s">
        <v>555</v>
      </c>
      <c r="E26" s="24" t="s">
        <v>42</v>
      </c>
      <c r="F26" s="24" t="s">
        <v>98</v>
      </c>
      <c r="G26" s="24"/>
      <c r="H26" s="74">
        <v>35.14</v>
      </c>
      <c r="I26" s="23" t="s">
        <v>59</v>
      </c>
    </row>
    <row r="27" spans="1:9" ht="18" customHeight="1">
      <c r="A27" s="32">
        <v>2</v>
      </c>
      <c r="B27" s="20" t="s">
        <v>236</v>
      </c>
      <c r="C27" s="22" t="s">
        <v>235</v>
      </c>
      <c r="D27" s="57" t="s">
        <v>234</v>
      </c>
      <c r="E27" s="24" t="s">
        <v>346</v>
      </c>
      <c r="F27" s="24" t="s">
        <v>347</v>
      </c>
      <c r="G27" s="24" t="s">
        <v>222</v>
      </c>
      <c r="H27" s="74">
        <v>32.63</v>
      </c>
      <c r="I27" s="23" t="s">
        <v>233</v>
      </c>
    </row>
    <row r="28" spans="1:9" ht="18" customHeight="1">
      <c r="A28" s="32">
        <v>3</v>
      </c>
      <c r="B28" s="20" t="s">
        <v>140</v>
      </c>
      <c r="C28" s="22" t="s">
        <v>235</v>
      </c>
      <c r="D28" s="57" t="s">
        <v>234</v>
      </c>
      <c r="E28" s="24" t="s">
        <v>346</v>
      </c>
      <c r="F28" s="24" t="s">
        <v>347</v>
      </c>
      <c r="G28" s="24" t="s">
        <v>222</v>
      </c>
      <c r="H28" s="74">
        <v>31.36</v>
      </c>
      <c r="I28" s="23" t="s">
        <v>233</v>
      </c>
    </row>
    <row r="29" spans="1:9" ht="18" customHeight="1">
      <c r="A29" s="32">
        <v>4</v>
      </c>
      <c r="B29" s="20" t="s">
        <v>474</v>
      </c>
      <c r="C29" s="22" t="s">
        <v>475</v>
      </c>
      <c r="D29" s="57" t="s">
        <v>491</v>
      </c>
      <c r="E29" s="24" t="s">
        <v>488</v>
      </c>
      <c r="F29" s="24"/>
      <c r="G29" s="24" t="s">
        <v>469</v>
      </c>
      <c r="H29" s="74">
        <v>31.09</v>
      </c>
      <c r="I29" s="23" t="s">
        <v>470</v>
      </c>
    </row>
    <row r="30" spans="1:9" ht="18" customHeight="1">
      <c r="A30" s="111"/>
      <c r="B30" s="112"/>
      <c r="C30" s="113"/>
      <c r="D30" s="114"/>
      <c r="E30" s="115"/>
      <c r="F30" s="115"/>
      <c r="G30" s="115"/>
      <c r="H30" s="123"/>
      <c r="I30" s="124"/>
    </row>
    <row r="31" spans="1:9" ht="18" customHeight="1">
      <c r="A31" s="111"/>
      <c r="B31" s="112"/>
      <c r="C31" s="113"/>
      <c r="D31" s="114"/>
      <c r="E31" s="115"/>
      <c r="F31" s="115"/>
      <c r="G31" s="115"/>
      <c r="H31" s="123"/>
      <c r="I31" s="124"/>
    </row>
    <row r="32" spans="1:9" ht="18" customHeight="1">
      <c r="A32" s="111"/>
      <c r="B32" s="112"/>
      <c r="C32" s="113"/>
      <c r="D32" s="114"/>
      <c r="E32" s="115"/>
      <c r="F32" s="115"/>
      <c r="G32" s="115"/>
      <c r="H32" s="123"/>
      <c r="I32" s="124"/>
    </row>
    <row r="33" spans="1:9" ht="18" customHeight="1">
      <c r="A33" s="111"/>
      <c r="B33" s="112"/>
      <c r="C33" s="113"/>
      <c r="D33" s="114"/>
      <c r="E33" s="115"/>
      <c r="F33" s="115"/>
      <c r="G33" s="115"/>
      <c r="H33" s="123"/>
      <c r="I33" s="124"/>
    </row>
    <row r="34" spans="2:8" s="36" customFormat="1" ht="16.5" thickBot="1">
      <c r="B34" s="37">
        <v>5</v>
      </c>
      <c r="C34" s="27" t="s">
        <v>642</v>
      </c>
      <c r="D34" s="60"/>
      <c r="E34" s="42"/>
      <c r="F34" s="42"/>
      <c r="G34" s="39"/>
      <c r="H34" s="41"/>
    </row>
    <row r="35" spans="1:9" s="16" customFormat="1" ht="18" customHeight="1" thickBot="1">
      <c r="A35" s="12" t="s">
        <v>641</v>
      </c>
      <c r="B35" s="13" t="s">
        <v>0</v>
      </c>
      <c r="C35" s="14" t="s">
        <v>1</v>
      </c>
      <c r="D35" s="64" t="s">
        <v>9</v>
      </c>
      <c r="E35" s="47" t="s">
        <v>2</v>
      </c>
      <c r="F35" s="47" t="s">
        <v>3</v>
      </c>
      <c r="G35" s="76" t="s">
        <v>37</v>
      </c>
      <c r="H35" s="15" t="s">
        <v>4</v>
      </c>
      <c r="I35" s="48" t="s">
        <v>5</v>
      </c>
    </row>
    <row r="36" spans="1:9" ht="18" customHeight="1">
      <c r="A36" s="32">
        <v>1</v>
      </c>
      <c r="B36" s="20" t="s">
        <v>179</v>
      </c>
      <c r="C36" s="22" t="s">
        <v>330</v>
      </c>
      <c r="D36" s="57" t="s">
        <v>318</v>
      </c>
      <c r="E36" s="24" t="s">
        <v>94</v>
      </c>
      <c r="F36" s="24" t="s">
        <v>95</v>
      </c>
      <c r="G36" s="24"/>
      <c r="H36" s="74">
        <v>41</v>
      </c>
      <c r="I36" s="23" t="s">
        <v>96</v>
      </c>
    </row>
    <row r="37" spans="1:9" ht="18" customHeight="1">
      <c r="A37" s="32">
        <v>2</v>
      </c>
      <c r="B37" s="20" t="s">
        <v>478</v>
      </c>
      <c r="C37" s="22" t="s">
        <v>479</v>
      </c>
      <c r="D37" s="57" t="s">
        <v>429</v>
      </c>
      <c r="E37" s="24" t="s">
        <v>488</v>
      </c>
      <c r="F37" s="24"/>
      <c r="G37" s="24" t="s">
        <v>469</v>
      </c>
      <c r="H37" s="74">
        <v>34.27</v>
      </c>
      <c r="I37" s="23" t="s">
        <v>470</v>
      </c>
    </row>
    <row r="38" spans="1:9" ht="18" customHeight="1">
      <c r="A38" s="32">
        <v>3</v>
      </c>
      <c r="B38" s="80" t="s">
        <v>64</v>
      </c>
      <c r="C38" s="90" t="s">
        <v>85</v>
      </c>
      <c r="D38" s="81" t="s">
        <v>86</v>
      </c>
      <c r="E38" s="82" t="s">
        <v>75</v>
      </c>
      <c r="F38" s="82" t="s">
        <v>76</v>
      </c>
      <c r="G38" s="82"/>
      <c r="H38" s="74">
        <v>31.33</v>
      </c>
      <c r="I38" s="83" t="s">
        <v>402</v>
      </c>
    </row>
    <row r="39" spans="1:9" ht="18" customHeight="1">
      <c r="A39" s="32">
        <v>4</v>
      </c>
      <c r="B39" s="80" t="s">
        <v>393</v>
      </c>
      <c r="C39" s="90" t="s">
        <v>392</v>
      </c>
      <c r="D39" s="81">
        <v>36885</v>
      </c>
      <c r="E39" s="82" t="s">
        <v>400</v>
      </c>
      <c r="F39" s="82" t="s">
        <v>401</v>
      </c>
      <c r="G39" s="82"/>
      <c r="H39" s="74">
        <v>32.85</v>
      </c>
      <c r="I39" s="83" t="s">
        <v>369</v>
      </c>
    </row>
    <row r="40" spans="2:8" s="36" customFormat="1" ht="16.5" thickBot="1">
      <c r="B40" s="37">
        <v>6</v>
      </c>
      <c r="C40" s="27" t="s">
        <v>642</v>
      </c>
      <c r="D40" s="60"/>
      <c r="E40" s="42"/>
      <c r="F40" s="42"/>
      <c r="G40" s="39"/>
      <c r="H40" s="41"/>
    </row>
    <row r="41" spans="1:9" s="16" customFormat="1" ht="18" customHeight="1" thickBot="1">
      <c r="A41" s="12" t="s">
        <v>641</v>
      </c>
      <c r="B41" s="13" t="s">
        <v>0</v>
      </c>
      <c r="C41" s="14" t="s">
        <v>1</v>
      </c>
      <c r="D41" s="64" t="s">
        <v>9</v>
      </c>
      <c r="E41" s="47" t="s">
        <v>2</v>
      </c>
      <c r="F41" s="47" t="s">
        <v>3</v>
      </c>
      <c r="G41" s="76" t="s">
        <v>37</v>
      </c>
      <c r="H41" s="15" t="s">
        <v>4</v>
      </c>
      <c r="I41" s="48" t="s">
        <v>5</v>
      </c>
    </row>
    <row r="42" spans="1:9" ht="18" customHeight="1">
      <c r="A42" s="32">
        <v>1</v>
      </c>
      <c r="B42" s="20" t="s">
        <v>550</v>
      </c>
      <c r="C42" s="22" t="s">
        <v>551</v>
      </c>
      <c r="D42" s="57" t="s">
        <v>552</v>
      </c>
      <c r="E42" s="24" t="s">
        <v>42</v>
      </c>
      <c r="F42" s="24" t="s">
        <v>98</v>
      </c>
      <c r="G42" s="24"/>
      <c r="H42" s="74" t="s">
        <v>188</v>
      </c>
      <c r="I42" s="23" t="s">
        <v>59</v>
      </c>
    </row>
    <row r="43" spans="1:9" ht="18" customHeight="1">
      <c r="A43" s="32">
        <v>2</v>
      </c>
      <c r="B43" s="80" t="s">
        <v>395</v>
      </c>
      <c r="C43" s="90" t="s">
        <v>394</v>
      </c>
      <c r="D43" s="81">
        <v>36805</v>
      </c>
      <c r="E43" s="82" t="s">
        <v>400</v>
      </c>
      <c r="F43" s="82" t="s">
        <v>401</v>
      </c>
      <c r="G43" s="82"/>
      <c r="H43" s="74">
        <v>33.82</v>
      </c>
      <c r="I43" s="83" t="s">
        <v>398</v>
      </c>
    </row>
    <row r="44" spans="1:9" ht="18" customHeight="1">
      <c r="A44" s="32">
        <v>3</v>
      </c>
      <c r="B44" s="20" t="s">
        <v>507</v>
      </c>
      <c r="C44" s="22" t="s">
        <v>508</v>
      </c>
      <c r="D44" s="57" t="s">
        <v>509</v>
      </c>
      <c r="E44" s="24" t="s">
        <v>499</v>
      </c>
      <c r="F44" s="24" t="s">
        <v>500</v>
      </c>
      <c r="G44" s="24"/>
      <c r="H44" s="74">
        <v>33.6</v>
      </c>
      <c r="I44" s="23" t="s">
        <v>502</v>
      </c>
    </row>
    <row r="45" spans="1:9" ht="18" customHeight="1">
      <c r="A45" s="32">
        <v>4</v>
      </c>
      <c r="B45" s="20" t="s">
        <v>150</v>
      </c>
      <c r="C45" s="22" t="s">
        <v>468</v>
      </c>
      <c r="D45" s="57" t="s">
        <v>489</v>
      </c>
      <c r="E45" s="24" t="s">
        <v>488</v>
      </c>
      <c r="F45" s="24"/>
      <c r="G45" s="24" t="s">
        <v>469</v>
      </c>
      <c r="H45" s="74">
        <v>31.33</v>
      </c>
      <c r="I45" s="23" t="s">
        <v>470</v>
      </c>
    </row>
    <row r="46" spans="2:8" s="36" customFormat="1" ht="16.5" thickBot="1">
      <c r="B46" s="37">
        <v>7</v>
      </c>
      <c r="C46" s="27" t="s">
        <v>642</v>
      </c>
      <c r="D46" s="60"/>
      <c r="E46" s="42"/>
      <c r="F46" s="42"/>
      <c r="G46" s="39"/>
      <c r="H46" s="41"/>
    </row>
    <row r="47" spans="1:9" s="16" customFormat="1" ht="18" customHeight="1" thickBot="1">
      <c r="A47" s="12" t="s">
        <v>641</v>
      </c>
      <c r="B47" s="13" t="s">
        <v>0</v>
      </c>
      <c r="C47" s="14" t="s">
        <v>1</v>
      </c>
      <c r="D47" s="64" t="s">
        <v>9</v>
      </c>
      <c r="E47" s="47" t="s">
        <v>2</v>
      </c>
      <c r="F47" s="47" t="s">
        <v>3</v>
      </c>
      <c r="G47" s="76" t="s">
        <v>37</v>
      </c>
      <c r="H47" s="15" t="s">
        <v>4</v>
      </c>
      <c r="I47" s="48" t="s">
        <v>5</v>
      </c>
    </row>
    <row r="48" spans="1:9" ht="18" customHeight="1">
      <c r="A48" s="32">
        <v>1</v>
      </c>
      <c r="B48" s="20" t="s">
        <v>68</v>
      </c>
      <c r="C48" s="22" t="s">
        <v>180</v>
      </c>
      <c r="D48" s="57">
        <v>36691</v>
      </c>
      <c r="E48" s="24" t="s">
        <v>45</v>
      </c>
      <c r="F48" s="24" t="s">
        <v>48</v>
      </c>
      <c r="G48" s="24"/>
      <c r="H48" s="74">
        <v>34.75</v>
      </c>
      <c r="I48" s="23" t="s">
        <v>62</v>
      </c>
    </row>
    <row r="49" spans="1:9" ht="18" customHeight="1">
      <c r="A49" s="32">
        <v>2</v>
      </c>
      <c r="B49" s="80" t="s">
        <v>357</v>
      </c>
      <c r="C49" s="90" t="s">
        <v>409</v>
      </c>
      <c r="D49" s="81" t="s">
        <v>410</v>
      </c>
      <c r="E49" s="82" t="s">
        <v>75</v>
      </c>
      <c r="F49" s="82" t="s">
        <v>76</v>
      </c>
      <c r="G49" s="82"/>
      <c r="H49" s="74">
        <v>32.63</v>
      </c>
      <c r="I49" s="83" t="s">
        <v>402</v>
      </c>
    </row>
    <row r="50" spans="1:9" ht="18" customHeight="1">
      <c r="A50" s="32">
        <v>3</v>
      </c>
      <c r="B50" s="20" t="s">
        <v>115</v>
      </c>
      <c r="C50" s="22" t="s">
        <v>524</v>
      </c>
      <c r="D50" s="57" t="s">
        <v>525</v>
      </c>
      <c r="E50" s="24" t="s">
        <v>499</v>
      </c>
      <c r="F50" s="24" t="s">
        <v>500</v>
      </c>
      <c r="G50" s="24"/>
      <c r="H50" s="74">
        <v>31.88</v>
      </c>
      <c r="I50" s="23" t="s">
        <v>519</v>
      </c>
    </row>
    <row r="51" spans="1:9" ht="18" customHeight="1">
      <c r="A51" s="32">
        <v>4</v>
      </c>
      <c r="B51" s="20" t="s">
        <v>38</v>
      </c>
      <c r="C51" s="22" t="s">
        <v>517</v>
      </c>
      <c r="D51" s="57" t="s">
        <v>520</v>
      </c>
      <c r="E51" s="24" t="s">
        <v>499</v>
      </c>
      <c r="F51" s="24" t="s">
        <v>500</v>
      </c>
      <c r="G51" s="24"/>
      <c r="H51" s="74">
        <v>36.79</v>
      </c>
      <c r="I51" s="23" t="s">
        <v>519</v>
      </c>
    </row>
    <row r="52" spans="2:8" s="36" customFormat="1" ht="16.5" thickBot="1">
      <c r="B52" s="37">
        <v>8</v>
      </c>
      <c r="C52" s="27" t="s">
        <v>642</v>
      </c>
      <c r="D52" s="60"/>
      <c r="E52" s="42"/>
      <c r="F52" s="42"/>
      <c r="G52" s="39"/>
      <c r="H52" s="41"/>
    </row>
    <row r="53" spans="1:9" s="16" customFormat="1" ht="18" customHeight="1" thickBot="1">
      <c r="A53" s="12" t="s">
        <v>641</v>
      </c>
      <c r="B53" s="13" t="s">
        <v>0</v>
      </c>
      <c r="C53" s="14" t="s">
        <v>1</v>
      </c>
      <c r="D53" s="64" t="s">
        <v>9</v>
      </c>
      <c r="E53" s="47" t="s">
        <v>2</v>
      </c>
      <c r="F53" s="47" t="s">
        <v>3</v>
      </c>
      <c r="G53" s="76" t="s">
        <v>37</v>
      </c>
      <c r="H53" s="15" t="s">
        <v>4</v>
      </c>
      <c r="I53" s="48" t="s">
        <v>5</v>
      </c>
    </row>
    <row r="54" spans="1:9" ht="18" customHeight="1">
      <c r="A54" s="32">
        <v>1</v>
      </c>
      <c r="B54" s="20" t="s">
        <v>135</v>
      </c>
      <c r="C54" s="22" t="s">
        <v>141</v>
      </c>
      <c r="D54" s="57" t="s">
        <v>506</v>
      </c>
      <c r="E54" s="24" t="s">
        <v>499</v>
      </c>
      <c r="F54" s="24" t="s">
        <v>500</v>
      </c>
      <c r="G54" s="24"/>
      <c r="H54" s="74">
        <v>34.34</v>
      </c>
      <c r="I54" s="23" t="s">
        <v>502</v>
      </c>
    </row>
    <row r="55" spans="1:9" ht="18" customHeight="1">
      <c r="A55" s="32">
        <v>2</v>
      </c>
      <c r="B55" s="20" t="s">
        <v>105</v>
      </c>
      <c r="C55" s="22" t="s">
        <v>309</v>
      </c>
      <c r="D55" s="57" t="s">
        <v>310</v>
      </c>
      <c r="E55" s="24" t="s">
        <v>53</v>
      </c>
      <c r="F55" s="24" t="s">
        <v>54</v>
      </c>
      <c r="G55" s="24" t="s">
        <v>282</v>
      </c>
      <c r="H55" s="74">
        <v>32.78</v>
      </c>
      <c r="I55" s="23" t="s">
        <v>118</v>
      </c>
    </row>
    <row r="56" spans="1:9" ht="18" customHeight="1">
      <c r="A56" s="32">
        <v>3</v>
      </c>
      <c r="B56" s="20" t="s">
        <v>131</v>
      </c>
      <c r="C56" s="22" t="s">
        <v>633</v>
      </c>
      <c r="D56" s="57">
        <v>36619</v>
      </c>
      <c r="E56" s="24" t="s">
        <v>94</v>
      </c>
      <c r="F56" s="24" t="s">
        <v>95</v>
      </c>
      <c r="G56" s="24"/>
      <c r="H56" s="74">
        <v>38.29</v>
      </c>
      <c r="I56" s="23" t="s">
        <v>96</v>
      </c>
    </row>
    <row r="57" spans="1:9" ht="18" customHeight="1">
      <c r="A57" s="32">
        <v>4</v>
      </c>
      <c r="B57" s="20" t="s">
        <v>503</v>
      </c>
      <c r="C57" s="22" t="s">
        <v>504</v>
      </c>
      <c r="D57" s="57" t="s">
        <v>505</v>
      </c>
      <c r="E57" s="24" t="s">
        <v>499</v>
      </c>
      <c r="F57" s="24" t="s">
        <v>500</v>
      </c>
      <c r="G57" s="24"/>
      <c r="H57" s="74">
        <v>31.26</v>
      </c>
      <c r="I57" s="23" t="s">
        <v>519</v>
      </c>
    </row>
    <row r="58" spans="2:8" s="36" customFormat="1" ht="16.5" thickBot="1">
      <c r="B58" s="37">
        <v>9</v>
      </c>
      <c r="C58" s="27" t="s">
        <v>642</v>
      </c>
      <c r="D58" s="60"/>
      <c r="E58" s="42"/>
      <c r="F58" s="42"/>
      <c r="G58" s="39"/>
      <c r="H58" s="41"/>
    </row>
    <row r="59" spans="1:9" s="16" customFormat="1" ht="18" customHeight="1" thickBot="1">
      <c r="A59" s="12" t="s">
        <v>641</v>
      </c>
      <c r="B59" s="13" t="s">
        <v>0</v>
      </c>
      <c r="C59" s="14" t="s">
        <v>1</v>
      </c>
      <c r="D59" s="64" t="s">
        <v>9</v>
      </c>
      <c r="E59" s="47" t="s">
        <v>2</v>
      </c>
      <c r="F59" s="47" t="s">
        <v>3</v>
      </c>
      <c r="G59" s="76" t="s">
        <v>37</v>
      </c>
      <c r="H59" s="15" t="s">
        <v>4</v>
      </c>
      <c r="I59" s="48" t="s">
        <v>5</v>
      </c>
    </row>
    <row r="60" spans="1:9" ht="18" customHeight="1">
      <c r="A60" s="32">
        <v>1</v>
      </c>
      <c r="B60" s="20" t="s">
        <v>350</v>
      </c>
      <c r="C60" s="22" t="s">
        <v>351</v>
      </c>
      <c r="D60" s="57">
        <v>36594</v>
      </c>
      <c r="E60" s="24" t="s">
        <v>348</v>
      </c>
      <c r="F60" s="24"/>
      <c r="G60" s="24"/>
      <c r="H60" s="74" t="s">
        <v>188</v>
      </c>
      <c r="I60" s="23" t="s">
        <v>185</v>
      </c>
    </row>
    <row r="61" spans="1:9" ht="18" customHeight="1">
      <c r="A61" s="32">
        <v>2</v>
      </c>
      <c r="B61" s="80" t="s">
        <v>397</v>
      </c>
      <c r="C61" s="90" t="s">
        <v>396</v>
      </c>
      <c r="D61" s="81">
        <v>36591</v>
      </c>
      <c r="E61" s="82" t="s">
        <v>400</v>
      </c>
      <c r="F61" s="82" t="s">
        <v>401</v>
      </c>
      <c r="G61" s="82"/>
      <c r="H61" s="74">
        <v>30.47</v>
      </c>
      <c r="I61" s="83" t="s">
        <v>398</v>
      </c>
    </row>
    <row r="62" spans="1:9" ht="18" customHeight="1">
      <c r="A62" s="32">
        <v>3</v>
      </c>
      <c r="B62" s="20" t="s">
        <v>126</v>
      </c>
      <c r="C62" s="22" t="s">
        <v>52</v>
      </c>
      <c r="D62" s="57">
        <v>36585</v>
      </c>
      <c r="E62" s="24" t="s">
        <v>127</v>
      </c>
      <c r="F62" s="24" t="s">
        <v>268</v>
      </c>
      <c r="G62" s="24"/>
      <c r="H62" s="74">
        <v>28.8</v>
      </c>
      <c r="I62" s="23" t="s">
        <v>269</v>
      </c>
    </row>
    <row r="63" spans="1:9" ht="18" customHeight="1">
      <c r="A63" s="32">
        <v>4</v>
      </c>
      <c r="B63" s="20" t="s">
        <v>106</v>
      </c>
      <c r="C63" s="22" t="s">
        <v>181</v>
      </c>
      <c r="D63" s="57">
        <v>36581</v>
      </c>
      <c r="E63" s="24" t="s">
        <v>45</v>
      </c>
      <c r="F63" s="24" t="s">
        <v>48</v>
      </c>
      <c r="G63" s="24"/>
      <c r="H63" s="74">
        <v>32.66</v>
      </c>
      <c r="I63" s="23" t="s">
        <v>62</v>
      </c>
    </row>
    <row r="64" spans="1:9" ht="18" customHeight="1">
      <c r="A64" s="111"/>
      <c r="B64" s="112"/>
      <c r="C64" s="113"/>
      <c r="D64" s="114"/>
      <c r="E64" s="115"/>
      <c r="F64" s="115"/>
      <c r="G64" s="115"/>
      <c r="H64" s="123"/>
      <c r="I64" s="124"/>
    </row>
    <row r="65" spans="1:9" ht="18" customHeight="1">
      <c r="A65" s="111"/>
      <c r="B65" s="112"/>
      <c r="C65" s="113"/>
      <c r="D65" s="114"/>
      <c r="E65" s="115"/>
      <c r="F65" s="115"/>
      <c r="G65" s="115"/>
      <c r="H65" s="123"/>
      <c r="I65" s="124"/>
    </row>
    <row r="66" spans="2:8" s="36" customFormat="1" ht="16.5" thickBot="1">
      <c r="B66" s="37">
        <v>10</v>
      </c>
      <c r="C66" s="27" t="s">
        <v>642</v>
      </c>
      <c r="D66" s="60"/>
      <c r="E66" s="42"/>
      <c r="F66" s="42"/>
      <c r="G66" s="39"/>
      <c r="H66" s="41"/>
    </row>
    <row r="67" spans="1:9" s="16" customFormat="1" ht="18" customHeight="1" thickBot="1">
      <c r="A67" s="12" t="s">
        <v>641</v>
      </c>
      <c r="B67" s="13" t="s">
        <v>0</v>
      </c>
      <c r="C67" s="14" t="s">
        <v>1</v>
      </c>
      <c r="D67" s="64" t="s">
        <v>9</v>
      </c>
      <c r="E67" s="47" t="s">
        <v>2</v>
      </c>
      <c r="F67" s="47" t="s">
        <v>3</v>
      </c>
      <c r="G67" s="76" t="s">
        <v>37</v>
      </c>
      <c r="H67" s="15" t="s">
        <v>4</v>
      </c>
      <c r="I67" s="48" t="s">
        <v>5</v>
      </c>
    </row>
    <row r="68" spans="1:9" ht="18" customHeight="1">
      <c r="A68" s="32">
        <v>1</v>
      </c>
      <c r="B68" s="80" t="s">
        <v>120</v>
      </c>
      <c r="C68" s="90" t="s">
        <v>419</v>
      </c>
      <c r="D68" s="81" t="s">
        <v>420</v>
      </c>
      <c r="E68" s="82" t="s">
        <v>53</v>
      </c>
      <c r="F68" s="82" t="s">
        <v>54</v>
      </c>
      <c r="G68" s="82" t="s">
        <v>413</v>
      </c>
      <c r="H68" s="74">
        <v>35.36</v>
      </c>
      <c r="I68" s="83" t="s">
        <v>67</v>
      </c>
    </row>
    <row r="69" spans="1:9" ht="18" customHeight="1">
      <c r="A69" s="32">
        <v>2</v>
      </c>
      <c r="B69" s="20" t="s">
        <v>129</v>
      </c>
      <c r="C69" s="22" t="s">
        <v>130</v>
      </c>
      <c r="D69" s="57">
        <v>36565</v>
      </c>
      <c r="E69" s="24" t="s">
        <v>94</v>
      </c>
      <c r="F69" s="24" t="s">
        <v>95</v>
      </c>
      <c r="G69" s="24"/>
      <c r="H69" s="74">
        <v>34.63</v>
      </c>
      <c r="I69" s="23" t="s">
        <v>96</v>
      </c>
    </row>
    <row r="70" spans="1:9" ht="18" customHeight="1">
      <c r="A70" s="32">
        <v>3</v>
      </c>
      <c r="B70" s="80" t="s">
        <v>105</v>
      </c>
      <c r="C70" s="90" t="s">
        <v>411</v>
      </c>
      <c r="D70" s="81" t="s">
        <v>412</v>
      </c>
      <c r="E70" s="82" t="s">
        <v>75</v>
      </c>
      <c r="F70" s="82" t="s">
        <v>76</v>
      </c>
      <c r="G70" s="82"/>
      <c r="H70" s="74">
        <v>33.61</v>
      </c>
      <c r="I70" s="83" t="s">
        <v>402</v>
      </c>
    </row>
    <row r="71" spans="1:9" ht="18" customHeight="1">
      <c r="A71" s="32">
        <v>4</v>
      </c>
      <c r="B71" s="20" t="s">
        <v>135</v>
      </c>
      <c r="C71" s="22" t="s">
        <v>352</v>
      </c>
      <c r="D71" s="57">
        <v>36534</v>
      </c>
      <c r="E71" s="24" t="s">
        <v>348</v>
      </c>
      <c r="F71" s="24"/>
      <c r="G71" s="24"/>
      <c r="H71" s="74" t="s">
        <v>188</v>
      </c>
      <c r="I71" s="23" t="s">
        <v>185</v>
      </c>
    </row>
  </sheetData>
  <sheetProtection/>
  <printOptions horizontalCentered="1"/>
  <pageMargins left="0.3937007874015748" right="0.3937007874015748" top="0.3" bottom="0.23" header="0.22" footer="0.3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13.00390625" style="26" customWidth="1"/>
    <col min="3" max="3" width="13.28125" style="26" customWidth="1"/>
    <col min="4" max="4" width="10.7109375" style="62" customWidth="1"/>
    <col min="5" max="5" width="13.00390625" style="44" customWidth="1"/>
    <col min="6" max="6" width="15.00390625" style="44" customWidth="1"/>
    <col min="7" max="7" width="15.7109375" style="44" bestFit="1" customWidth="1"/>
    <col min="8" max="8" width="9.140625" style="34" customWidth="1"/>
    <col min="9" max="9" width="5.7109375" style="29" customWidth="1"/>
    <col min="10" max="10" width="12.7109375" style="28" bestFit="1" customWidth="1"/>
    <col min="11" max="16384" width="9.140625" style="26" customWidth="1"/>
  </cols>
  <sheetData>
    <row r="1" spans="1:10" s="37" customFormat="1" ht="15.75">
      <c r="A1" s="102" t="s">
        <v>198</v>
      </c>
      <c r="C1" s="42"/>
      <c r="D1" s="60"/>
      <c r="E1" s="53"/>
      <c r="F1" s="53"/>
      <c r="G1" s="54"/>
      <c r="H1" s="69"/>
      <c r="I1" s="69"/>
      <c r="J1" s="41"/>
    </row>
    <row r="2" spans="1:13" s="37" customFormat="1" ht="15.75">
      <c r="A2" s="37" t="s">
        <v>199</v>
      </c>
      <c r="C2" s="42"/>
      <c r="D2" s="60"/>
      <c r="E2" s="53"/>
      <c r="F2" s="54"/>
      <c r="G2" s="54"/>
      <c r="H2" s="69"/>
      <c r="I2" s="69"/>
      <c r="J2" s="41"/>
      <c r="K2" s="41"/>
      <c r="L2" s="41"/>
      <c r="M2" s="55"/>
    </row>
    <row r="3" spans="1:9" s="28" customFormat="1" ht="12" customHeight="1">
      <c r="A3" s="26"/>
      <c r="B3" s="26"/>
      <c r="C3" s="27"/>
      <c r="D3" s="61"/>
      <c r="E3" s="33"/>
      <c r="F3" s="33"/>
      <c r="G3" s="33"/>
      <c r="H3" s="34"/>
      <c r="I3" s="34"/>
    </row>
    <row r="4" spans="2:10" ht="12.75">
      <c r="B4" s="27"/>
      <c r="J4" s="26"/>
    </row>
    <row r="5" spans="2:9" s="36" customFormat="1" ht="15.75">
      <c r="B5" s="37" t="s">
        <v>18</v>
      </c>
      <c r="C5" s="37"/>
      <c r="D5" s="61"/>
      <c r="E5" s="63" t="s">
        <v>671</v>
      </c>
      <c r="F5" s="46"/>
      <c r="G5" s="44"/>
      <c r="H5" s="34"/>
      <c r="I5" s="29"/>
    </row>
    <row r="6" spans="2:9" s="36" customFormat="1" ht="16.5" thickBot="1">
      <c r="B6" s="37"/>
      <c r="C6" s="27"/>
      <c r="D6" s="60"/>
      <c r="E6" s="42"/>
      <c r="F6" s="42"/>
      <c r="G6" s="39"/>
      <c r="H6" s="41"/>
      <c r="I6" s="45"/>
    </row>
    <row r="7" spans="1:10" s="16" customFormat="1" ht="18" customHeight="1" thickBot="1">
      <c r="A7" s="12" t="s">
        <v>189</v>
      </c>
      <c r="B7" s="13" t="s">
        <v>0</v>
      </c>
      <c r="C7" s="14" t="s">
        <v>1</v>
      </c>
      <c r="D7" s="64" t="s">
        <v>9</v>
      </c>
      <c r="E7" s="47" t="s">
        <v>2</v>
      </c>
      <c r="F7" s="47" t="s">
        <v>3</v>
      </c>
      <c r="G7" s="76" t="s">
        <v>37</v>
      </c>
      <c r="H7" s="15" t="s">
        <v>4</v>
      </c>
      <c r="I7" s="59" t="s">
        <v>30</v>
      </c>
      <c r="J7" s="48" t="s">
        <v>5</v>
      </c>
    </row>
    <row r="8" spans="1:11" ht="18" customHeight="1">
      <c r="A8" s="32">
        <v>1</v>
      </c>
      <c r="B8" s="20" t="s">
        <v>126</v>
      </c>
      <c r="C8" s="22" t="s">
        <v>52</v>
      </c>
      <c r="D8" s="57">
        <v>36585</v>
      </c>
      <c r="E8" s="24" t="s">
        <v>127</v>
      </c>
      <c r="F8" s="24" t="s">
        <v>268</v>
      </c>
      <c r="G8" s="24"/>
      <c r="H8" s="74">
        <v>28.8</v>
      </c>
      <c r="I8" s="78" t="str">
        <f aca="true" t="shared" si="0" ref="I8:I34">IF(ISBLANK(H8),"",IF(H8&lt;=29,"II A",IF(H8&lt;=31.74,"III A",IF(H8&lt;=33.74,"I JA",IF(H8&lt;=35.44,"II JA",IF(H8&lt;=36.74,"III JA"))))))</f>
        <v>II A</v>
      </c>
      <c r="J8" s="23" t="s">
        <v>269</v>
      </c>
      <c r="K8" s="79" t="s">
        <v>669</v>
      </c>
    </row>
    <row r="9" spans="1:10" ht="18" customHeight="1">
      <c r="A9" s="32">
        <v>2</v>
      </c>
      <c r="B9" s="80" t="s">
        <v>397</v>
      </c>
      <c r="C9" s="90" t="s">
        <v>396</v>
      </c>
      <c r="D9" s="81">
        <v>36591</v>
      </c>
      <c r="E9" s="82" t="s">
        <v>400</v>
      </c>
      <c r="F9" s="82" t="s">
        <v>401</v>
      </c>
      <c r="G9" s="82"/>
      <c r="H9" s="74">
        <v>30.47</v>
      </c>
      <c r="I9" s="78" t="str">
        <f t="shared" si="0"/>
        <v>III A</v>
      </c>
      <c r="J9" s="83" t="s">
        <v>398</v>
      </c>
    </row>
    <row r="10" spans="1:10" ht="18" customHeight="1">
      <c r="A10" s="32">
        <v>3</v>
      </c>
      <c r="B10" s="20" t="s">
        <v>474</v>
      </c>
      <c r="C10" s="22" t="s">
        <v>475</v>
      </c>
      <c r="D10" s="57" t="s">
        <v>491</v>
      </c>
      <c r="E10" s="24" t="s">
        <v>488</v>
      </c>
      <c r="F10" s="24"/>
      <c r="G10" s="24" t="s">
        <v>469</v>
      </c>
      <c r="H10" s="74">
        <v>31.09</v>
      </c>
      <c r="I10" s="78" t="str">
        <f t="shared" si="0"/>
        <v>III A</v>
      </c>
      <c r="J10" s="23" t="s">
        <v>470</v>
      </c>
    </row>
    <row r="11" spans="1:10" ht="18" customHeight="1">
      <c r="A11" s="32">
        <v>4</v>
      </c>
      <c r="B11" s="20" t="s">
        <v>503</v>
      </c>
      <c r="C11" s="22" t="s">
        <v>504</v>
      </c>
      <c r="D11" s="57" t="s">
        <v>505</v>
      </c>
      <c r="E11" s="24" t="s">
        <v>499</v>
      </c>
      <c r="F11" s="24" t="s">
        <v>500</v>
      </c>
      <c r="G11" s="24"/>
      <c r="H11" s="74">
        <v>31.26</v>
      </c>
      <c r="I11" s="78" t="str">
        <f t="shared" si="0"/>
        <v>III A</v>
      </c>
      <c r="J11" s="23" t="s">
        <v>519</v>
      </c>
    </row>
    <row r="12" spans="1:10" ht="18" customHeight="1">
      <c r="A12" s="32">
        <v>5</v>
      </c>
      <c r="B12" s="80" t="s">
        <v>64</v>
      </c>
      <c r="C12" s="90" t="s">
        <v>85</v>
      </c>
      <c r="D12" s="81" t="s">
        <v>86</v>
      </c>
      <c r="E12" s="82" t="s">
        <v>75</v>
      </c>
      <c r="F12" s="82" t="s">
        <v>76</v>
      </c>
      <c r="G12" s="82"/>
      <c r="H12" s="74">
        <v>31.33</v>
      </c>
      <c r="I12" s="78" t="str">
        <f t="shared" si="0"/>
        <v>III A</v>
      </c>
      <c r="J12" s="83" t="s">
        <v>402</v>
      </c>
    </row>
    <row r="13" spans="1:10" ht="18" customHeight="1">
      <c r="A13" s="32">
        <v>5</v>
      </c>
      <c r="B13" s="20" t="s">
        <v>150</v>
      </c>
      <c r="C13" s="22" t="s">
        <v>468</v>
      </c>
      <c r="D13" s="57" t="s">
        <v>489</v>
      </c>
      <c r="E13" s="24" t="s">
        <v>488</v>
      </c>
      <c r="F13" s="24"/>
      <c r="G13" s="24" t="s">
        <v>469</v>
      </c>
      <c r="H13" s="74">
        <v>31.33</v>
      </c>
      <c r="I13" s="78" t="str">
        <f t="shared" si="0"/>
        <v>III A</v>
      </c>
      <c r="J13" s="23" t="s">
        <v>470</v>
      </c>
    </row>
    <row r="14" spans="1:10" ht="18" customHeight="1">
      <c r="A14" s="32">
        <v>7</v>
      </c>
      <c r="B14" s="20" t="s">
        <v>140</v>
      </c>
      <c r="C14" s="22" t="s">
        <v>235</v>
      </c>
      <c r="D14" s="57" t="s">
        <v>234</v>
      </c>
      <c r="E14" s="24" t="s">
        <v>346</v>
      </c>
      <c r="F14" s="24" t="s">
        <v>347</v>
      </c>
      <c r="G14" s="24" t="s">
        <v>222</v>
      </c>
      <c r="H14" s="74">
        <v>31.36</v>
      </c>
      <c r="I14" s="78" t="str">
        <f t="shared" si="0"/>
        <v>III A</v>
      </c>
      <c r="J14" s="23" t="s">
        <v>233</v>
      </c>
    </row>
    <row r="15" spans="1:10" ht="18" customHeight="1">
      <c r="A15" s="32">
        <v>8</v>
      </c>
      <c r="B15" s="20" t="s">
        <v>115</v>
      </c>
      <c r="C15" s="22" t="s">
        <v>524</v>
      </c>
      <c r="D15" s="57" t="s">
        <v>525</v>
      </c>
      <c r="E15" s="24" t="s">
        <v>499</v>
      </c>
      <c r="F15" s="24" t="s">
        <v>500</v>
      </c>
      <c r="G15" s="24"/>
      <c r="H15" s="74">
        <v>31.88</v>
      </c>
      <c r="I15" s="78" t="str">
        <f t="shared" si="0"/>
        <v>I JA</v>
      </c>
      <c r="J15" s="23" t="s">
        <v>519</v>
      </c>
    </row>
    <row r="16" spans="1:10" ht="18" customHeight="1">
      <c r="A16" s="32">
        <v>9</v>
      </c>
      <c r="B16" s="20" t="s">
        <v>120</v>
      </c>
      <c r="C16" s="22" t="s">
        <v>299</v>
      </c>
      <c r="D16" s="57" t="s">
        <v>300</v>
      </c>
      <c r="E16" s="24" t="s">
        <v>53</v>
      </c>
      <c r="F16" s="24" t="s">
        <v>54</v>
      </c>
      <c r="G16" s="24" t="s">
        <v>282</v>
      </c>
      <c r="H16" s="74">
        <v>32.51</v>
      </c>
      <c r="I16" s="78" t="str">
        <f t="shared" si="0"/>
        <v>I JA</v>
      </c>
      <c r="J16" s="23" t="s">
        <v>283</v>
      </c>
    </row>
    <row r="17" spans="1:10" ht="18" customHeight="1">
      <c r="A17" s="32">
        <v>10</v>
      </c>
      <c r="B17" s="20" t="s">
        <v>236</v>
      </c>
      <c r="C17" s="22" t="s">
        <v>235</v>
      </c>
      <c r="D17" s="57" t="s">
        <v>234</v>
      </c>
      <c r="E17" s="24" t="s">
        <v>346</v>
      </c>
      <c r="F17" s="24" t="s">
        <v>347</v>
      </c>
      <c r="G17" s="24" t="s">
        <v>222</v>
      </c>
      <c r="H17" s="74">
        <v>32.63</v>
      </c>
      <c r="I17" s="78" t="str">
        <f t="shared" si="0"/>
        <v>I JA</v>
      </c>
      <c r="J17" s="23" t="s">
        <v>233</v>
      </c>
    </row>
    <row r="18" spans="1:10" ht="18" customHeight="1">
      <c r="A18" s="32">
        <v>10</v>
      </c>
      <c r="B18" s="80" t="s">
        <v>357</v>
      </c>
      <c r="C18" s="90" t="s">
        <v>409</v>
      </c>
      <c r="D18" s="81" t="s">
        <v>410</v>
      </c>
      <c r="E18" s="82" t="s">
        <v>75</v>
      </c>
      <c r="F18" s="82" t="s">
        <v>76</v>
      </c>
      <c r="G18" s="82"/>
      <c r="H18" s="74">
        <v>32.63</v>
      </c>
      <c r="I18" s="78" t="str">
        <f t="shared" si="0"/>
        <v>I JA</v>
      </c>
      <c r="J18" s="83" t="s">
        <v>402</v>
      </c>
    </row>
    <row r="19" spans="1:10" ht="18" customHeight="1">
      <c r="A19" s="32">
        <v>12</v>
      </c>
      <c r="B19" s="20" t="s">
        <v>106</v>
      </c>
      <c r="C19" s="22" t="s">
        <v>181</v>
      </c>
      <c r="D19" s="57">
        <v>36581</v>
      </c>
      <c r="E19" s="24" t="s">
        <v>45</v>
      </c>
      <c r="F19" s="24" t="s">
        <v>48</v>
      </c>
      <c r="G19" s="24"/>
      <c r="H19" s="74">
        <v>32.66</v>
      </c>
      <c r="I19" s="78" t="str">
        <f t="shared" si="0"/>
        <v>I JA</v>
      </c>
      <c r="J19" s="23" t="s">
        <v>62</v>
      </c>
    </row>
    <row r="20" spans="1:10" ht="18" customHeight="1">
      <c r="A20" s="32">
        <v>13</v>
      </c>
      <c r="B20" s="20" t="s">
        <v>105</v>
      </c>
      <c r="C20" s="22" t="s">
        <v>309</v>
      </c>
      <c r="D20" s="57" t="s">
        <v>310</v>
      </c>
      <c r="E20" s="24" t="s">
        <v>53</v>
      </c>
      <c r="F20" s="24" t="s">
        <v>54</v>
      </c>
      <c r="G20" s="24" t="s">
        <v>282</v>
      </c>
      <c r="H20" s="74">
        <v>32.78</v>
      </c>
      <c r="I20" s="78" t="str">
        <f t="shared" si="0"/>
        <v>I JA</v>
      </c>
      <c r="J20" s="23" t="s">
        <v>118</v>
      </c>
    </row>
    <row r="21" spans="1:10" ht="18" customHeight="1">
      <c r="A21" s="32">
        <v>14</v>
      </c>
      <c r="B21" s="80" t="s">
        <v>393</v>
      </c>
      <c r="C21" s="90" t="s">
        <v>392</v>
      </c>
      <c r="D21" s="81">
        <v>36885</v>
      </c>
      <c r="E21" s="82" t="s">
        <v>400</v>
      </c>
      <c r="F21" s="82" t="s">
        <v>401</v>
      </c>
      <c r="G21" s="82"/>
      <c r="H21" s="74">
        <v>32.85</v>
      </c>
      <c r="I21" s="78" t="str">
        <f t="shared" si="0"/>
        <v>I JA</v>
      </c>
      <c r="J21" s="83" t="s">
        <v>369</v>
      </c>
    </row>
    <row r="22" spans="1:10" ht="18" customHeight="1">
      <c r="A22" s="32">
        <v>15</v>
      </c>
      <c r="B22" s="20" t="s">
        <v>507</v>
      </c>
      <c r="C22" s="22" t="s">
        <v>508</v>
      </c>
      <c r="D22" s="57" t="s">
        <v>509</v>
      </c>
      <c r="E22" s="24" t="s">
        <v>499</v>
      </c>
      <c r="F22" s="24" t="s">
        <v>500</v>
      </c>
      <c r="G22" s="24"/>
      <c r="H22" s="74">
        <v>33.6</v>
      </c>
      <c r="I22" s="78" t="str">
        <f t="shared" si="0"/>
        <v>I JA</v>
      </c>
      <c r="J22" s="23" t="s">
        <v>502</v>
      </c>
    </row>
    <row r="23" spans="1:10" ht="18" customHeight="1">
      <c r="A23" s="32">
        <v>16</v>
      </c>
      <c r="B23" s="80" t="s">
        <v>105</v>
      </c>
      <c r="C23" s="90" t="s">
        <v>411</v>
      </c>
      <c r="D23" s="81" t="s">
        <v>412</v>
      </c>
      <c r="E23" s="82" t="s">
        <v>75</v>
      </c>
      <c r="F23" s="82" t="s">
        <v>76</v>
      </c>
      <c r="G23" s="82"/>
      <c r="H23" s="74">
        <v>33.61</v>
      </c>
      <c r="I23" s="78" t="str">
        <f t="shared" si="0"/>
        <v>I JA</v>
      </c>
      <c r="J23" s="83" t="s">
        <v>402</v>
      </c>
    </row>
    <row r="24" spans="1:10" ht="18" customHeight="1">
      <c r="A24" s="32">
        <v>17</v>
      </c>
      <c r="B24" s="20" t="s">
        <v>298</v>
      </c>
      <c r="C24" s="22" t="s">
        <v>137</v>
      </c>
      <c r="D24" s="57" t="s">
        <v>156</v>
      </c>
      <c r="E24" s="24" t="s">
        <v>53</v>
      </c>
      <c r="F24" s="24" t="s">
        <v>54</v>
      </c>
      <c r="G24" s="24" t="s">
        <v>282</v>
      </c>
      <c r="H24" s="74">
        <v>33.66</v>
      </c>
      <c r="I24" s="78" t="str">
        <f t="shared" si="0"/>
        <v>I JA</v>
      </c>
      <c r="J24" s="23" t="s">
        <v>147</v>
      </c>
    </row>
    <row r="25" spans="1:10" ht="18" customHeight="1">
      <c r="A25" s="32">
        <v>18</v>
      </c>
      <c r="B25" s="80" t="s">
        <v>395</v>
      </c>
      <c r="C25" s="90" t="s">
        <v>394</v>
      </c>
      <c r="D25" s="81">
        <v>36805</v>
      </c>
      <c r="E25" s="82" t="s">
        <v>400</v>
      </c>
      <c r="F25" s="82" t="s">
        <v>401</v>
      </c>
      <c r="G25" s="82"/>
      <c r="H25" s="74">
        <v>33.82</v>
      </c>
      <c r="I25" s="78" t="str">
        <f t="shared" si="0"/>
        <v>II JA</v>
      </c>
      <c r="J25" s="83" t="s">
        <v>398</v>
      </c>
    </row>
    <row r="26" spans="1:10" ht="18" customHeight="1">
      <c r="A26" s="32">
        <v>19</v>
      </c>
      <c r="B26" s="20" t="s">
        <v>103</v>
      </c>
      <c r="C26" s="22" t="s">
        <v>526</v>
      </c>
      <c r="D26" s="57" t="s">
        <v>527</v>
      </c>
      <c r="E26" s="24" t="s">
        <v>499</v>
      </c>
      <c r="F26" s="24" t="s">
        <v>500</v>
      </c>
      <c r="G26" s="24"/>
      <c r="H26" s="74">
        <v>33.99</v>
      </c>
      <c r="I26" s="78" t="str">
        <f t="shared" si="0"/>
        <v>II JA</v>
      </c>
      <c r="J26" s="23" t="s">
        <v>519</v>
      </c>
    </row>
    <row r="27" spans="1:10" ht="18" customHeight="1">
      <c r="A27" s="32">
        <v>20</v>
      </c>
      <c r="B27" s="20" t="s">
        <v>478</v>
      </c>
      <c r="C27" s="22" t="s">
        <v>479</v>
      </c>
      <c r="D27" s="57" t="s">
        <v>429</v>
      </c>
      <c r="E27" s="24" t="s">
        <v>488</v>
      </c>
      <c r="F27" s="24"/>
      <c r="G27" s="24" t="s">
        <v>469</v>
      </c>
      <c r="H27" s="74">
        <v>34.27</v>
      </c>
      <c r="I27" s="78" t="str">
        <f t="shared" si="0"/>
        <v>II JA</v>
      </c>
      <c r="J27" s="23" t="s">
        <v>470</v>
      </c>
    </row>
    <row r="28" spans="1:10" ht="18" customHeight="1">
      <c r="A28" s="32">
        <v>21</v>
      </c>
      <c r="B28" s="20" t="s">
        <v>135</v>
      </c>
      <c r="C28" s="22" t="s">
        <v>141</v>
      </c>
      <c r="D28" s="57" t="s">
        <v>506</v>
      </c>
      <c r="E28" s="24" t="s">
        <v>499</v>
      </c>
      <c r="F28" s="24" t="s">
        <v>500</v>
      </c>
      <c r="G28" s="24"/>
      <c r="H28" s="74">
        <v>34.34</v>
      </c>
      <c r="I28" s="78" t="str">
        <f t="shared" si="0"/>
        <v>II JA</v>
      </c>
      <c r="J28" s="23" t="s">
        <v>502</v>
      </c>
    </row>
    <row r="29" spans="1:10" ht="18" customHeight="1">
      <c r="A29" s="32">
        <v>22</v>
      </c>
      <c r="B29" s="20" t="s">
        <v>129</v>
      </c>
      <c r="C29" s="22" t="s">
        <v>130</v>
      </c>
      <c r="D29" s="57">
        <v>36565</v>
      </c>
      <c r="E29" s="24" t="s">
        <v>94</v>
      </c>
      <c r="F29" s="24" t="s">
        <v>95</v>
      </c>
      <c r="G29" s="24"/>
      <c r="H29" s="74">
        <v>34.63</v>
      </c>
      <c r="I29" s="78" t="str">
        <f t="shared" si="0"/>
        <v>II JA</v>
      </c>
      <c r="J29" s="23" t="s">
        <v>96</v>
      </c>
    </row>
    <row r="30" spans="1:10" ht="18" customHeight="1">
      <c r="A30" s="32">
        <v>23</v>
      </c>
      <c r="B30" s="20" t="s">
        <v>68</v>
      </c>
      <c r="C30" s="22" t="s">
        <v>180</v>
      </c>
      <c r="D30" s="57">
        <v>36691</v>
      </c>
      <c r="E30" s="24" t="s">
        <v>45</v>
      </c>
      <c r="F30" s="24" t="s">
        <v>48</v>
      </c>
      <c r="G30" s="24"/>
      <c r="H30" s="74">
        <v>34.75</v>
      </c>
      <c r="I30" s="78" t="str">
        <f t="shared" si="0"/>
        <v>II JA</v>
      </c>
      <c r="J30" s="23" t="s">
        <v>62</v>
      </c>
    </row>
    <row r="31" spans="1:10" ht="18" customHeight="1">
      <c r="A31" s="32">
        <v>24</v>
      </c>
      <c r="B31" s="20" t="s">
        <v>553</v>
      </c>
      <c r="C31" s="22" t="s">
        <v>554</v>
      </c>
      <c r="D31" s="57" t="s">
        <v>555</v>
      </c>
      <c r="E31" s="24" t="s">
        <v>42</v>
      </c>
      <c r="F31" s="24" t="s">
        <v>98</v>
      </c>
      <c r="G31" s="24"/>
      <c r="H31" s="74">
        <v>35.14</v>
      </c>
      <c r="I31" s="78" t="str">
        <f t="shared" si="0"/>
        <v>II JA</v>
      </c>
      <c r="J31" s="23" t="s">
        <v>59</v>
      </c>
    </row>
    <row r="32" spans="1:10" ht="18" customHeight="1">
      <c r="A32" s="32">
        <v>25</v>
      </c>
      <c r="B32" s="80" t="s">
        <v>120</v>
      </c>
      <c r="C32" s="90" t="s">
        <v>419</v>
      </c>
      <c r="D32" s="81" t="s">
        <v>420</v>
      </c>
      <c r="E32" s="82" t="s">
        <v>53</v>
      </c>
      <c r="F32" s="82" t="s">
        <v>54</v>
      </c>
      <c r="G32" s="82" t="s">
        <v>413</v>
      </c>
      <c r="H32" s="74">
        <v>35.36</v>
      </c>
      <c r="I32" s="78" t="str">
        <f t="shared" si="0"/>
        <v>II JA</v>
      </c>
      <c r="J32" s="83" t="s">
        <v>67</v>
      </c>
    </row>
    <row r="33" spans="1:10" ht="18" customHeight="1">
      <c r="A33" s="32">
        <v>26</v>
      </c>
      <c r="B33" s="20" t="s">
        <v>645</v>
      </c>
      <c r="C33" s="22" t="s">
        <v>472</v>
      </c>
      <c r="D33" s="57" t="s">
        <v>490</v>
      </c>
      <c r="E33" s="24" t="s">
        <v>488</v>
      </c>
      <c r="F33" s="24"/>
      <c r="G33" s="24" t="s">
        <v>469</v>
      </c>
      <c r="H33" s="74">
        <v>35.73</v>
      </c>
      <c r="I33" s="78" t="str">
        <f t="shared" si="0"/>
        <v>III JA</v>
      </c>
      <c r="J33" s="23" t="s">
        <v>470</v>
      </c>
    </row>
    <row r="34" spans="1:10" ht="18" customHeight="1">
      <c r="A34" s="19">
        <v>27</v>
      </c>
      <c r="B34" s="20" t="s">
        <v>105</v>
      </c>
      <c r="C34" s="22" t="s">
        <v>480</v>
      </c>
      <c r="D34" s="57" t="s">
        <v>492</v>
      </c>
      <c r="E34" s="24" t="s">
        <v>488</v>
      </c>
      <c r="F34" s="24"/>
      <c r="G34" s="24" t="s">
        <v>469</v>
      </c>
      <c r="H34" s="74">
        <v>36.29</v>
      </c>
      <c r="I34" s="78" t="str">
        <f t="shared" si="0"/>
        <v>III JA</v>
      </c>
      <c r="J34" s="23" t="s">
        <v>481</v>
      </c>
    </row>
    <row r="35" spans="1:10" ht="18" customHeight="1">
      <c r="A35" s="32">
        <v>28</v>
      </c>
      <c r="B35" s="20" t="s">
        <v>38</v>
      </c>
      <c r="C35" s="22" t="s">
        <v>517</v>
      </c>
      <c r="D35" s="57" t="s">
        <v>520</v>
      </c>
      <c r="E35" s="24" t="s">
        <v>499</v>
      </c>
      <c r="F35" s="24" t="s">
        <v>500</v>
      </c>
      <c r="G35" s="24"/>
      <c r="H35" s="74">
        <v>36.79</v>
      </c>
      <c r="I35" s="78"/>
      <c r="J35" s="23" t="s">
        <v>519</v>
      </c>
    </row>
    <row r="36" spans="1:10" ht="18" customHeight="1">
      <c r="A36" s="32">
        <v>29</v>
      </c>
      <c r="B36" s="20" t="s">
        <v>354</v>
      </c>
      <c r="C36" s="22" t="s">
        <v>355</v>
      </c>
      <c r="D36" s="57" t="s">
        <v>356</v>
      </c>
      <c r="E36" s="24" t="s">
        <v>366</v>
      </c>
      <c r="F36" s="24" t="s">
        <v>367</v>
      </c>
      <c r="G36" s="24"/>
      <c r="H36" s="74">
        <v>37.01</v>
      </c>
      <c r="I36" s="78"/>
      <c r="J36" s="23" t="s">
        <v>368</v>
      </c>
    </row>
    <row r="37" spans="1:10" ht="18" customHeight="1">
      <c r="A37" s="32">
        <v>30</v>
      </c>
      <c r="B37" s="20" t="s">
        <v>476</v>
      </c>
      <c r="C37" s="22" t="s">
        <v>477</v>
      </c>
      <c r="D37" s="57" t="s">
        <v>165</v>
      </c>
      <c r="E37" s="24" t="s">
        <v>488</v>
      </c>
      <c r="F37" s="24"/>
      <c r="G37" s="24" t="s">
        <v>469</v>
      </c>
      <c r="H37" s="74">
        <v>37.16</v>
      </c>
      <c r="I37" s="78"/>
      <c r="J37" s="23" t="s">
        <v>470</v>
      </c>
    </row>
    <row r="38" spans="1:10" ht="18" customHeight="1">
      <c r="A38" s="32">
        <v>31</v>
      </c>
      <c r="B38" s="20" t="s">
        <v>483</v>
      </c>
      <c r="C38" s="22" t="s">
        <v>484</v>
      </c>
      <c r="D38" s="57" t="s">
        <v>494</v>
      </c>
      <c r="E38" s="24" t="s">
        <v>488</v>
      </c>
      <c r="F38" s="24"/>
      <c r="G38" s="24" t="s">
        <v>469</v>
      </c>
      <c r="H38" s="74">
        <v>37.77</v>
      </c>
      <c r="I38" s="78"/>
      <c r="J38" s="23" t="s">
        <v>481</v>
      </c>
    </row>
    <row r="39" spans="1:10" ht="18" customHeight="1">
      <c r="A39" s="32">
        <v>32</v>
      </c>
      <c r="B39" s="20" t="s">
        <v>236</v>
      </c>
      <c r="C39" s="22" t="s">
        <v>458</v>
      </c>
      <c r="D39" s="57">
        <v>37699</v>
      </c>
      <c r="E39" s="24" t="s">
        <v>53</v>
      </c>
      <c r="F39" s="24" t="s">
        <v>54</v>
      </c>
      <c r="G39" s="24" t="s">
        <v>467</v>
      </c>
      <c r="H39" s="74">
        <v>38.25</v>
      </c>
      <c r="I39" s="78"/>
      <c r="J39" s="23" t="s">
        <v>55</v>
      </c>
    </row>
    <row r="40" spans="1:10" ht="18" customHeight="1">
      <c r="A40" s="32">
        <v>33</v>
      </c>
      <c r="B40" s="20" t="s">
        <v>131</v>
      </c>
      <c r="C40" s="22" t="s">
        <v>633</v>
      </c>
      <c r="D40" s="57">
        <v>36619</v>
      </c>
      <c r="E40" s="24" t="s">
        <v>94</v>
      </c>
      <c r="F40" s="24" t="s">
        <v>95</v>
      </c>
      <c r="G40" s="24"/>
      <c r="H40" s="74">
        <v>38.29</v>
      </c>
      <c r="I40" s="78"/>
      <c r="J40" s="23" t="s">
        <v>96</v>
      </c>
    </row>
    <row r="41" spans="1:10" ht="18" customHeight="1">
      <c r="A41" s="32">
        <v>34</v>
      </c>
      <c r="B41" s="20" t="s">
        <v>360</v>
      </c>
      <c r="C41" s="22" t="s">
        <v>361</v>
      </c>
      <c r="D41" s="57" t="s">
        <v>362</v>
      </c>
      <c r="E41" s="24" t="s">
        <v>366</v>
      </c>
      <c r="F41" s="24" t="s">
        <v>367</v>
      </c>
      <c r="G41" s="24"/>
      <c r="H41" s="74">
        <v>40.67</v>
      </c>
      <c r="I41" s="78"/>
      <c r="J41" s="23" t="s">
        <v>368</v>
      </c>
    </row>
    <row r="42" spans="1:10" ht="18" customHeight="1">
      <c r="A42" s="32">
        <v>35</v>
      </c>
      <c r="B42" s="20" t="s">
        <v>179</v>
      </c>
      <c r="C42" s="22" t="s">
        <v>330</v>
      </c>
      <c r="D42" s="57" t="s">
        <v>318</v>
      </c>
      <c r="E42" s="24" t="s">
        <v>94</v>
      </c>
      <c r="F42" s="24" t="s">
        <v>95</v>
      </c>
      <c r="G42" s="24"/>
      <c r="H42" s="74">
        <v>41</v>
      </c>
      <c r="I42" s="78"/>
      <c r="J42" s="23" t="s">
        <v>96</v>
      </c>
    </row>
    <row r="43" spans="1:10" ht="18" customHeight="1">
      <c r="A43" s="32">
        <v>36</v>
      </c>
      <c r="B43" s="20" t="s">
        <v>574</v>
      </c>
      <c r="C43" s="22" t="s">
        <v>575</v>
      </c>
      <c r="D43" s="57">
        <v>37928</v>
      </c>
      <c r="E43" s="24" t="s">
        <v>45</v>
      </c>
      <c r="F43" s="24" t="s">
        <v>48</v>
      </c>
      <c r="G43" s="24"/>
      <c r="H43" s="74">
        <v>42.83</v>
      </c>
      <c r="I43" s="78"/>
      <c r="J43" s="23" t="s">
        <v>62</v>
      </c>
    </row>
    <row r="44" spans="1:10" ht="18" customHeight="1">
      <c r="A44" s="32"/>
      <c r="B44" s="80" t="s">
        <v>179</v>
      </c>
      <c r="C44" s="90" t="s">
        <v>453</v>
      </c>
      <c r="D44" s="81">
        <v>37832</v>
      </c>
      <c r="E44" s="82" t="s">
        <v>53</v>
      </c>
      <c r="F44" s="82" t="s">
        <v>54</v>
      </c>
      <c r="G44" s="82" t="s">
        <v>413</v>
      </c>
      <c r="H44" s="74" t="s">
        <v>188</v>
      </c>
      <c r="I44" s="78"/>
      <c r="J44" s="83" t="s">
        <v>443</v>
      </c>
    </row>
    <row r="45" spans="1:10" ht="18" customHeight="1">
      <c r="A45" s="32"/>
      <c r="B45" s="20" t="s">
        <v>550</v>
      </c>
      <c r="C45" s="22" t="s">
        <v>551</v>
      </c>
      <c r="D45" s="57" t="s">
        <v>552</v>
      </c>
      <c r="E45" s="24" t="s">
        <v>42</v>
      </c>
      <c r="F45" s="24" t="s">
        <v>98</v>
      </c>
      <c r="G45" s="24"/>
      <c r="H45" s="74" t="s">
        <v>188</v>
      </c>
      <c r="I45" s="78"/>
      <c r="J45" s="23" t="s">
        <v>59</v>
      </c>
    </row>
    <row r="46" spans="1:10" ht="18" customHeight="1">
      <c r="A46" s="32"/>
      <c r="B46" s="20" t="s">
        <v>350</v>
      </c>
      <c r="C46" s="22" t="s">
        <v>351</v>
      </c>
      <c r="D46" s="57">
        <v>36594</v>
      </c>
      <c r="E46" s="24" t="s">
        <v>348</v>
      </c>
      <c r="F46" s="24"/>
      <c r="G46" s="24"/>
      <c r="H46" s="74" t="s">
        <v>188</v>
      </c>
      <c r="I46" s="78"/>
      <c r="J46" s="23" t="s">
        <v>185</v>
      </c>
    </row>
    <row r="47" spans="1:10" ht="18" customHeight="1">
      <c r="A47" s="32"/>
      <c r="B47" s="20" t="s">
        <v>135</v>
      </c>
      <c r="C47" s="22" t="s">
        <v>352</v>
      </c>
      <c r="D47" s="57">
        <v>36534</v>
      </c>
      <c r="E47" s="24" t="s">
        <v>348</v>
      </c>
      <c r="F47" s="24"/>
      <c r="G47" s="24"/>
      <c r="H47" s="74" t="s">
        <v>188</v>
      </c>
      <c r="I47" s="78"/>
      <c r="J47" s="23" t="s">
        <v>185</v>
      </c>
    </row>
    <row r="49" ht="15.75">
      <c r="B49" s="37" t="s">
        <v>670</v>
      </c>
    </row>
  </sheetData>
  <sheetProtection/>
  <printOptions horizontalCentered="1"/>
  <pageMargins left="0.3937007874015748" right="0.3937007874015748" top="0.3" bottom="0.23" header="0.22" footer="0.3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11.140625" style="26" customWidth="1"/>
    <col min="3" max="3" width="12.00390625" style="26" customWidth="1"/>
    <col min="4" max="4" width="10.7109375" style="62" customWidth="1"/>
    <col min="5" max="6" width="15.00390625" style="44" customWidth="1"/>
    <col min="7" max="7" width="15.7109375" style="44" bestFit="1" customWidth="1"/>
    <col min="8" max="8" width="9.140625" style="34" customWidth="1"/>
    <col min="9" max="9" width="21.8515625" style="56" customWidth="1"/>
    <col min="10" max="16384" width="9.140625" style="26" customWidth="1"/>
  </cols>
  <sheetData>
    <row r="1" spans="1:9" s="37" customFormat="1" ht="16.5" customHeight="1">
      <c r="A1" s="102" t="s">
        <v>198</v>
      </c>
      <c r="C1" s="42"/>
      <c r="D1" s="60"/>
      <c r="E1" s="53"/>
      <c r="F1" s="53"/>
      <c r="G1" s="54"/>
      <c r="H1" s="69"/>
      <c r="I1" s="41"/>
    </row>
    <row r="2" spans="1:12" s="37" customFormat="1" ht="15.75">
      <c r="A2" s="37" t="s">
        <v>199</v>
      </c>
      <c r="C2" s="42"/>
      <c r="D2" s="60"/>
      <c r="E2" s="53"/>
      <c r="F2" s="54"/>
      <c r="G2" s="54"/>
      <c r="H2" s="69"/>
      <c r="I2" s="41"/>
      <c r="J2" s="41"/>
      <c r="K2" s="41"/>
      <c r="L2" s="55"/>
    </row>
    <row r="3" spans="1:8" s="28" customFormat="1" ht="12" customHeight="1">
      <c r="A3" s="26"/>
      <c r="B3" s="26"/>
      <c r="C3" s="27"/>
      <c r="D3" s="61"/>
      <c r="E3" s="33"/>
      <c r="F3" s="33"/>
      <c r="G3" s="33"/>
      <c r="H3" s="34"/>
    </row>
    <row r="4" spans="2:9" ht="12.75">
      <c r="B4" s="27"/>
      <c r="I4" s="26"/>
    </row>
    <row r="5" spans="2:8" s="36" customFormat="1" ht="15.75">
      <c r="B5" s="37" t="s">
        <v>19</v>
      </c>
      <c r="C5" s="37"/>
      <c r="D5" s="61"/>
      <c r="E5" s="63" t="s">
        <v>80</v>
      </c>
      <c r="F5" s="46"/>
      <c r="G5" s="44"/>
      <c r="H5" s="34"/>
    </row>
    <row r="6" spans="2:9" s="36" customFormat="1" ht="16.5" thickBot="1">
      <c r="B6" s="37">
        <v>1</v>
      </c>
      <c r="C6" s="27" t="s">
        <v>642</v>
      </c>
      <c r="D6" s="60"/>
      <c r="E6" s="42"/>
      <c r="F6" s="42"/>
      <c r="G6" s="39"/>
      <c r="H6" s="41"/>
      <c r="I6" s="41"/>
    </row>
    <row r="7" spans="1:9" s="16" customFormat="1" ht="18" customHeight="1" thickBot="1">
      <c r="A7" s="12" t="s">
        <v>641</v>
      </c>
      <c r="B7" s="13" t="s">
        <v>0</v>
      </c>
      <c r="C7" s="14" t="s">
        <v>1</v>
      </c>
      <c r="D7" s="64" t="s">
        <v>9</v>
      </c>
      <c r="E7" s="47" t="s">
        <v>2</v>
      </c>
      <c r="F7" s="47" t="s">
        <v>3</v>
      </c>
      <c r="G7" s="76" t="s">
        <v>37</v>
      </c>
      <c r="H7" s="15" t="s">
        <v>4</v>
      </c>
      <c r="I7" s="48" t="s">
        <v>5</v>
      </c>
    </row>
    <row r="8" spans="1:9" ht="18" customHeight="1">
      <c r="A8" s="19">
        <v>1</v>
      </c>
      <c r="B8" s="20" t="s">
        <v>272</v>
      </c>
      <c r="C8" s="22" t="s">
        <v>273</v>
      </c>
      <c r="D8" s="57">
        <v>38243</v>
      </c>
      <c r="E8" s="24" t="s">
        <v>53</v>
      </c>
      <c r="F8" s="24" t="s">
        <v>54</v>
      </c>
      <c r="G8" s="24"/>
      <c r="H8" s="74">
        <v>37.54</v>
      </c>
      <c r="I8" s="23" t="s">
        <v>271</v>
      </c>
    </row>
    <row r="9" spans="1:9" ht="18" customHeight="1">
      <c r="A9" s="19">
        <v>2</v>
      </c>
      <c r="B9" s="20" t="s">
        <v>102</v>
      </c>
      <c r="C9" s="22" t="s">
        <v>256</v>
      </c>
      <c r="D9" s="57">
        <v>37990</v>
      </c>
      <c r="E9" s="24" t="s">
        <v>127</v>
      </c>
      <c r="F9" s="24" t="s">
        <v>268</v>
      </c>
      <c r="G9" s="24"/>
      <c r="H9" s="74">
        <v>33.53</v>
      </c>
      <c r="I9" s="23" t="s">
        <v>269</v>
      </c>
    </row>
    <row r="10" spans="1:9" ht="18" customHeight="1">
      <c r="A10" s="19">
        <v>3</v>
      </c>
      <c r="B10" s="80" t="s">
        <v>447</v>
      </c>
      <c r="C10" s="90" t="s">
        <v>448</v>
      </c>
      <c r="D10" s="81">
        <v>37928</v>
      </c>
      <c r="E10" s="82" t="s">
        <v>53</v>
      </c>
      <c r="F10" s="82" t="s">
        <v>54</v>
      </c>
      <c r="G10" s="82" t="s">
        <v>413</v>
      </c>
      <c r="H10" s="74">
        <v>40.97</v>
      </c>
      <c r="I10" s="83" t="s">
        <v>443</v>
      </c>
    </row>
    <row r="11" spans="1:9" ht="18" customHeight="1">
      <c r="A11" s="19">
        <v>4</v>
      </c>
      <c r="B11" s="20" t="s">
        <v>274</v>
      </c>
      <c r="C11" s="22" t="s">
        <v>275</v>
      </c>
      <c r="D11" s="57">
        <v>37670</v>
      </c>
      <c r="E11" s="24" t="s">
        <v>53</v>
      </c>
      <c r="F11" s="24" t="s">
        <v>54</v>
      </c>
      <c r="G11" s="24"/>
      <c r="H11" s="74">
        <v>35.66</v>
      </c>
      <c r="I11" s="23" t="s">
        <v>271</v>
      </c>
    </row>
    <row r="12" spans="2:9" s="36" customFormat="1" ht="16.5" thickBot="1">
      <c r="B12" s="37">
        <v>2</v>
      </c>
      <c r="C12" s="27" t="s">
        <v>642</v>
      </c>
      <c r="D12" s="60"/>
      <c r="E12" s="42"/>
      <c r="F12" s="42"/>
      <c r="G12" s="39"/>
      <c r="H12" s="41"/>
      <c r="I12" s="41"/>
    </row>
    <row r="13" spans="1:9" s="16" customFormat="1" ht="18" customHeight="1" thickBot="1">
      <c r="A13" s="12" t="s">
        <v>641</v>
      </c>
      <c r="B13" s="13" t="s">
        <v>0</v>
      </c>
      <c r="C13" s="14" t="s">
        <v>1</v>
      </c>
      <c r="D13" s="64" t="s">
        <v>9</v>
      </c>
      <c r="E13" s="47" t="s">
        <v>2</v>
      </c>
      <c r="F13" s="47" t="s">
        <v>3</v>
      </c>
      <c r="G13" s="76" t="s">
        <v>37</v>
      </c>
      <c r="H13" s="15" t="s">
        <v>4</v>
      </c>
      <c r="I13" s="48" t="s">
        <v>5</v>
      </c>
    </row>
    <row r="14" spans="1:9" ht="18" customHeight="1">
      <c r="A14" s="19">
        <v>1</v>
      </c>
      <c r="B14" s="80" t="s">
        <v>41</v>
      </c>
      <c r="C14" s="90" t="s">
        <v>449</v>
      </c>
      <c r="D14" s="81">
        <v>37641</v>
      </c>
      <c r="E14" s="82" t="s">
        <v>53</v>
      </c>
      <c r="F14" s="82" t="s">
        <v>54</v>
      </c>
      <c r="G14" s="82" t="s">
        <v>413</v>
      </c>
      <c r="H14" s="74">
        <v>43.98</v>
      </c>
      <c r="I14" s="83" t="s">
        <v>443</v>
      </c>
    </row>
    <row r="15" spans="1:9" ht="18" customHeight="1">
      <c r="A15" s="19">
        <v>2</v>
      </c>
      <c r="B15" s="80" t="s">
        <v>119</v>
      </c>
      <c r="C15" s="90" t="s">
        <v>446</v>
      </c>
      <c r="D15" s="81">
        <v>37633</v>
      </c>
      <c r="E15" s="82" t="s">
        <v>53</v>
      </c>
      <c r="F15" s="82" t="s">
        <v>54</v>
      </c>
      <c r="G15" s="82" t="s">
        <v>413</v>
      </c>
      <c r="H15" s="74">
        <v>36.71</v>
      </c>
      <c r="I15" s="83" t="s">
        <v>443</v>
      </c>
    </row>
    <row r="16" spans="1:9" ht="18" customHeight="1">
      <c r="A16" s="19">
        <v>3</v>
      </c>
      <c r="B16" s="80" t="s">
        <v>444</v>
      </c>
      <c r="C16" s="90" t="s">
        <v>445</v>
      </c>
      <c r="D16" s="81">
        <v>37540</v>
      </c>
      <c r="E16" s="82" t="s">
        <v>53</v>
      </c>
      <c r="F16" s="82" t="s">
        <v>54</v>
      </c>
      <c r="G16" s="82" t="s">
        <v>413</v>
      </c>
      <c r="H16" s="74">
        <v>35.23</v>
      </c>
      <c r="I16" s="83" t="s">
        <v>443</v>
      </c>
    </row>
    <row r="17" spans="1:9" ht="18" customHeight="1">
      <c r="A17" s="19">
        <v>4</v>
      </c>
      <c r="B17" s="20" t="s">
        <v>327</v>
      </c>
      <c r="C17" s="22" t="s">
        <v>328</v>
      </c>
      <c r="D17" s="57" t="s">
        <v>291</v>
      </c>
      <c r="E17" s="24" t="s">
        <v>94</v>
      </c>
      <c r="F17" s="24" t="s">
        <v>95</v>
      </c>
      <c r="G17" s="24"/>
      <c r="H17" s="74">
        <v>35.11</v>
      </c>
      <c r="I17" s="23" t="s">
        <v>97</v>
      </c>
    </row>
    <row r="18" spans="2:9" s="36" customFormat="1" ht="16.5" thickBot="1">
      <c r="B18" s="37">
        <v>3</v>
      </c>
      <c r="C18" s="27" t="s">
        <v>642</v>
      </c>
      <c r="D18" s="60"/>
      <c r="E18" s="42"/>
      <c r="F18" s="42"/>
      <c r="G18" s="39"/>
      <c r="H18" s="41"/>
      <c r="I18" s="41"/>
    </row>
    <row r="19" spans="1:9" s="16" customFormat="1" ht="18" customHeight="1" thickBot="1">
      <c r="A19" s="12" t="s">
        <v>641</v>
      </c>
      <c r="B19" s="13" t="s">
        <v>0</v>
      </c>
      <c r="C19" s="14" t="s">
        <v>1</v>
      </c>
      <c r="D19" s="64" t="s">
        <v>9</v>
      </c>
      <c r="E19" s="47" t="s">
        <v>2</v>
      </c>
      <c r="F19" s="47" t="s">
        <v>3</v>
      </c>
      <c r="G19" s="76" t="s">
        <v>37</v>
      </c>
      <c r="H19" s="15" t="s">
        <v>4</v>
      </c>
      <c r="I19" s="48" t="s">
        <v>5</v>
      </c>
    </row>
    <row r="20" spans="1:9" ht="18" customHeight="1">
      <c r="A20" s="19">
        <v>1</v>
      </c>
      <c r="B20" s="80" t="s">
        <v>66</v>
      </c>
      <c r="C20" s="90" t="s">
        <v>425</v>
      </c>
      <c r="D20" s="81" t="s">
        <v>426</v>
      </c>
      <c r="E20" s="82" t="s">
        <v>53</v>
      </c>
      <c r="F20" s="82" t="s">
        <v>54</v>
      </c>
      <c r="G20" s="82" t="s">
        <v>413</v>
      </c>
      <c r="H20" s="74">
        <v>37</v>
      </c>
      <c r="I20" s="83" t="s">
        <v>67</v>
      </c>
    </row>
    <row r="21" spans="1:12" ht="18" customHeight="1">
      <c r="A21" s="19">
        <v>2</v>
      </c>
      <c r="B21" s="20" t="s">
        <v>51</v>
      </c>
      <c r="C21" s="22" t="s">
        <v>321</v>
      </c>
      <c r="D21" s="57" t="s">
        <v>168</v>
      </c>
      <c r="E21" s="24" t="s">
        <v>94</v>
      </c>
      <c r="F21" s="24" t="s">
        <v>95</v>
      </c>
      <c r="G21" s="24"/>
      <c r="H21" s="74">
        <v>37.97</v>
      </c>
      <c r="I21" s="23" t="s">
        <v>97</v>
      </c>
      <c r="J21" s="21"/>
      <c r="K21" s="21"/>
      <c r="L21" s="21"/>
    </row>
    <row r="22" spans="1:9" ht="18" customHeight="1">
      <c r="A22" s="19">
        <v>3</v>
      </c>
      <c r="B22" s="80" t="s">
        <v>44</v>
      </c>
      <c r="C22" s="90" t="s">
        <v>63</v>
      </c>
      <c r="D22" s="81">
        <v>37112</v>
      </c>
      <c r="E22" s="82" t="s">
        <v>45</v>
      </c>
      <c r="F22" s="82" t="s">
        <v>48</v>
      </c>
      <c r="G22" s="82"/>
      <c r="H22" s="74">
        <v>33.65</v>
      </c>
      <c r="I22" s="83" t="s">
        <v>62</v>
      </c>
    </row>
    <row r="23" spans="1:9" ht="18" customHeight="1">
      <c r="A23" s="19">
        <v>4</v>
      </c>
      <c r="B23" s="80" t="s">
        <v>572</v>
      </c>
      <c r="C23" s="90" t="s">
        <v>573</v>
      </c>
      <c r="D23" s="81">
        <v>37112</v>
      </c>
      <c r="E23" s="82" t="s">
        <v>45</v>
      </c>
      <c r="F23" s="82" t="s">
        <v>48</v>
      </c>
      <c r="G23" s="82"/>
      <c r="H23" s="74" t="s">
        <v>647</v>
      </c>
      <c r="I23" s="83" t="s">
        <v>62</v>
      </c>
    </row>
    <row r="24" spans="2:9" s="36" customFormat="1" ht="16.5" thickBot="1">
      <c r="B24" s="37">
        <v>4</v>
      </c>
      <c r="C24" s="27" t="s">
        <v>642</v>
      </c>
      <c r="D24" s="60"/>
      <c r="E24" s="42"/>
      <c r="F24" s="42"/>
      <c r="G24" s="39"/>
      <c r="H24" s="41"/>
      <c r="I24" s="41"/>
    </row>
    <row r="25" spans="1:9" s="16" customFormat="1" ht="18" customHeight="1" thickBot="1">
      <c r="A25" s="12" t="s">
        <v>641</v>
      </c>
      <c r="B25" s="13" t="s">
        <v>0</v>
      </c>
      <c r="C25" s="14" t="s">
        <v>1</v>
      </c>
      <c r="D25" s="64" t="s">
        <v>9</v>
      </c>
      <c r="E25" s="47" t="s">
        <v>2</v>
      </c>
      <c r="F25" s="47" t="s">
        <v>3</v>
      </c>
      <c r="G25" s="76" t="s">
        <v>37</v>
      </c>
      <c r="H25" s="15" t="s">
        <v>4</v>
      </c>
      <c r="I25" s="48" t="s">
        <v>5</v>
      </c>
    </row>
    <row r="26" spans="1:12" s="21" customFormat="1" ht="18" customHeight="1">
      <c r="A26" s="19">
        <v>1</v>
      </c>
      <c r="B26" s="80" t="s">
        <v>386</v>
      </c>
      <c r="C26" s="90" t="s">
        <v>385</v>
      </c>
      <c r="D26" s="81">
        <v>37110</v>
      </c>
      <c r="E26" s="82" t="s">
        <v>400</v>
      </c>
      <c r="F26" s="82" t="s">
        <v>401</v>
      </c>
      <c r="G26" s="82"/>
      <c r="H26" s="74">
        <v>35.78</v>
      </c>
      <c r="I26" s="83" t="s">
        <v>399</v>
      </c>
      <c r="J26" s="26"/>
      <c r="K26" s="26"/>
      <c r="L26" s="26"/>
    </row>
    <row r="27" spans="1:9" ht="18" customHeight="1">
      <c r="A27" s="19">
        <v>2</v>
      </c>
      <c r="B27" s="80" t="s">
        <v>82</v>
      </c>
      <c r="C27" s="90" t="s">
        <v>169</v>
      </c>
      <c r="D27" s="81">
        <v>37088</v>
      </c>
      <c r="E27" s="82" t="s">
        <v>53</v>
      </c>
      <c r="F27" s="82" t="s">
        <v>54</v>
      </c>
      <c r="G27" s="82"/>
      <c r="H27" s="74">
        <v>34.28</v>
      </c>
      <c r="I27" s="83" t="s">
        <v>108</v>
      </c>
    </row>
    <row r="28" spans="1:9" ht="18" customHeight="1">
      <c r="A28" s="19">
        <v>3</v>
      </c>
      <c r="B28" s="80" t="s">
        <v>513</v>
      </c>
      <c r="C28" s="90" t="s">
        <v>559</v>
      </c>
      <c r="D28" s="81">
        <v>37058</v>
      </c>
      <c r="E28" s="82" t="s">
        <v>45</v>
      </c>
      <c r="F28" s="82" t="s">
        <v>48</v>
      </c>
      <c r="G28" s="82" t="s">
        <v>61</v>
      </c>
      <c r="H28" s="74">
        <v>34.92</v>
      </c>
      <c r="I28" s="83" t="s">
        <v>173</v>
      </c>
    </row>
    <row r="29" spans="1:9" ht="18" customHeight="1">
      <c r="A29" s="19">
        <v>4</v>
      </c>
      <c r="B29" s="20" t="s">
        <v>335</v>
      </c>
      <c r="C29" s="22" t="s">
        <v>336</v>
      </c>
      <c r="D29" s="57">
        <v>37023</v>
      </c>
      <c r="E29" s="24" t="s">
        <v>94</v>
      </c>
      <c r="F29" s="24" t="s">
        <v>95</v>
      </c>
      <c r="G29" s="24"/>
      <c r="H29" s="74">
        <v>32.04</v>
      </c>
      <c r="I29" s="23" t="s">
        <v>96</v>
      </c>
    </row>
    <row r="30" spans="1:9" ht="18" customHeight="1">
      <c r="A30" s="111"/>
      <c r="B30" s="112"/>
      <c r="C30" s="113"/>
      <c r="D30" s="114"/>
      <c r="E30" s="115"/>
      <c r="F30" s="115"/>
      <c r="G30" s="115"/>
      <c r="H30" s="123"/>
      <c r="I30" s="124"/>
    </row>
    <row r="31" spans="1:9" ht="18" customHeight="1">
      <c r="A31" s="111"/>
      <c r="B31" s="112"/>
      <c r="C31" s="113"/>
      <c r="D31" s="114"/>
      <c r="E31" s="115"/>
      <c r="F31" s="115"/>
      <c r="G31" s="115"/>
      <c r="H31" s="123"/>
      <c r="I31" s="124"/>
    </row>
    <row r="32" spans="1:9" ht="18" customHeight="1">
      <c r="A32" s="111"/>
      <c r="B32" s="112"/>
      <c r="C32" s="113"/>
      <c r="D32" s="114"/>
      <c r="E32" s="115"/>
      <c r="F32" s="115"/>
      <c r="G32" s="115"/>
      <c r="H32" s="123"/>
      <c r="I32" s="124"/>
    </row>
    <row r="33" spans="2:9" s="36" customFormat="1" ht="16.5" thickBot="1">
      <c r="B33" s="37">
        <v>5</v>
      </c>
      <c r="C33" s="27" t="s">
        <v>642</v>
      </c>
      <c r="D33" s="60"/>
      <c r="E33" s="42"/>
      <c r="F33" s="42"/>
      <c r="G33" s="39"/>
      <c r="H33" s="41"/>
      <c r="I33" s="41"/>
    </row>
    <row r="34" spans="1:9" s="16" customFormat="1" ht="18" customHeight="1" thickBot="1">
      <c r="A34" s="12" t="s">
        <v>641</v>
      </c>
      <c r="B34" s="13" t="s">
        <v>0</v>
      </c>
      <c r="C34" s="14" t="s">
        <v>1</v>
      </c>
      <c r="D34" s="64" t="s">
        <v>9</v>
      </c>
      <c r="E34" s="47" t="s">
        <v>2</v>
      </c>
      <c r="F34" s="47" t="s">
        <v>3</v>
      </c>
      <c r="G34" s="76" t="s">
        <v>37</v>
      </c>
      <c r="H34" s="15" t="s">
        <v>4</v>
      </c>
      <c r="I34" s="48" t="s">
        <v>5</v>
      </c>
    </row>
    <row r="35" spans="1:9" ht="18" customHeight="1">
      <c r="A35" s="19">
        <v>1</v>
      </c>
      <c r="B35" s="80" t="s">
        <v>486</v>
      </c>
      <c r="C35" s="90" t="s">
        <v>487</v>
      </c>
      <c r="D35" s="81" t="s">
        <v>495</v>
      </c>
      <c r="E35" s="82" t="s">
        <v>488</v>
      </c>
      <c r="F35" s="82"/>
      <c r="G35" s="82" t="s">
        <v>469</v>
      </c>
      <c r="H35" s="74">
        <v>34.88</v>
      </c>
      <c r="I35" s="83" t="s">
        <v>481</v>
      </c>
    </row>
    <row r="36" spans="1:9" ht="18" customHeight="1">
      <c r="A36" s="19">
        <v>2</v>
      </c>
      <c r="B36" s="20" t="s">
        <v>631</v>
      </c>
      <c r="C36" s="22" t="s">
        <v>632</v>
      </c>
      <c r="D36" s="57">
        <v>37015</v>
      </c>
      <c r="E36" s="24" t="s">
        <v>94</v>
      </c>
      <c r="F36" s="24" t="s">
        <v>95</v>
      </c>
      <c r="G36" s="24"/>
      <c r="H36" s="74">
        <v>32.88</v>
      </c>
      <c r="I36" s="23" t="s">
        <v>96</v>
      </c>
    </row>
    <row r="37" spans="1:9" ht="18" customHeight="1">
      <c r="A37" s="19">
        <v>3</v>
      </c>
      <c r="B37" s="80" t="s">
        <v>380</v>
      </c>
      <c r="C37" s="90" t="s">
        <v>379</v>
      </c>
      <c r="D37" s="81">
        <v>37013</v>
      </c>
      <c r="E37" s="82" t="s">
        <v>400</v>
      </c>
      <c r="F37" s="82" t="s">
        <v>401</v>
      </c>
      <c r="G37" s="82"/>
      <c r="H37" s="74">
        <v>34.98</v>
      </c>
      <c r="I37" s="83" t="s">
        <v>398</v>
      </c>
    </row>
    <row r="38" spans="1:9" ht="18" customHeight="1">
      <c r="A38" s="19">
        <v>4</v>
      </c>
      <c r="B38" s="80" t="s">
        <v>375</v>
      </c>
      <c r="C38" s="90" t="s">
        <v>376</v>
      </c>
      <c r="D38" s="81">
        <v>36975</v>
      </c>
      <c r="E38" s="82" t="s">
        <v>400</v>
      </c>
      <c r="F38" s="82" t="s">
        <v>401</v>
      </c>
      <c r="G38" s="82"/>
      <c r="H38" s="74">
        <v>31.29</v>
      </c>
      <c r="I38" s="83" t="s">
        <v>398</v>
      </c>
    </row>
    <row r="39" spans="2:9" s="36" customFormat="1" ht="16.5" thickBot="1">
      <c r="B39" s="37">
        <v>6</v>
      </c>
      <c r="C39" s="27" t="s">
        <v>642</v>
      </c>
      <c r="D39" s="60"/>
      <c r="E39" s="42"/>
      <c r="F39" s="42"/>
      <c r="G39" s="39"/>
      <c r="H39" s="41"/>
      <c r="I39" s="41"/>
    </row>
    <row r="40" spans="1:9" s="16" customFormat="1" ht="18" customHeight="1" thickBot="1">
      <c r="A40" s="12" t="s">
        <v>641</v>
      </c>
      <c r="B40" s="13" t="s">
        <v>0</v>
      </c>
      <c r="C40" s="14" t="s">
        <v>1</v>
      </c>
      <c r="D40" s="64" t="s">
        <v>9</v>
      </c>
      <c r="E40" s="47" t="s">
        <v>2</v>
      </c>
      <c r="F40" s="47" t="s">
        <v>3</v>
      </c>
      <c r="G40" s="76" t="s">
        <v>37</v>
      </c>
      <c r="H40" s="15" t="s">
        <v>4</v>
      </c>
      <c r="I40" s="48" t="s">
        <v>5</v>
      </c>
    </row>
    <row r="41" spans="1:9" ht="18" customHeight="1">
      <c r="A41" s="19">
        <v>1</v>
      </c>
      <c r="B41" s="80" t="s">
        <v>251</v>
      </c>
      <c r="C41" s="90" t="s">
        <v>635</v>
      </c>
      <c r="D41" s="81">
        <v>36974</v>
      </c>
      <c r="E41" s="82" t="s">
        <v>53</v>
      </c>
      <c r="F41" s="82" t="s">
        <v>54</v>
      </c>
      <c r="G41" s="82" t="s">
        <v>413</v>
      </c>
      <c r="H41" s="74">
        <v>41.2</v>
      </c>
      <c r="I41" s="83" t="s">
        <v>67</v>
      </c>
    </row>
    <row r="42" spans="1:9" ht="18" customHeight="1">
      <c r="A42" s="19">
        <v>2</v>
      </c>
      <c r="B42" s="20" t="s">
        <v>40</v>
      </c>
      <c r="C42" s="22" t="s">
        <v>326</v>
      </c>
      <c r="D42" s="57" t="s">
        <v>316</v>
      </c>
      <c r="E42" s="24" t="s">
        <v>94</v>
      </c>
      <c r="F42" s="24" t="s">
        <v>95</v>
      </c>
      <c r="G42" s="24"/>
      <c r="H42" s="74">
        <v>38.06</v>
      </c>
      <c r="I42" s="23" t="s">
        <v>97</v>
      </c>
    </row>
    <row r="43" spans="1:9" ht="18" customHeight="1">
      <c r="A43" s="19">
        <v>3</v>
      </c>
      <c r="B43" s="20" t="s">
        <v>259</v>
      </c>
      <c r="C43" s="22" t="s">
        <v>260</v>
      </c>
      <c r="D43" s="57">
        <v>36950</v>
      </c>
      <c r="E43" s="24" t="s">
        <v>127</v>
      </c>
      <c r="F43" s="24" t="s">
        <v>268</v>
      </c>
      <c r="G43" s="24"/>
      <c r="H43" s="74">
        <v>31.51</v>
      </c>
      <c r="I43" s="23" t="s">
        <v>269</v>
      </c>
    </row>
    <row r="44" spans="1:9" ht="18" customHeight="1">
      <c r="A44" s="19">
        <v>4</v>
      </c>
      <c r="B44" s="80" t="s">
        <v>496</v>
      </c>
      <c r="C44" s="90" t="s">
        <v>497</v>
      </c>
      <c r="D44" s="81" t="s">
        <v>498</v>
      </c>
      <c r="E44" s="82" t="s">
        <v>499</v>
      </c>
      <c r="F44" s="82" t="s">
        <v>500</v>
      </c>
      <c r="G44" s="82"/>
      <c r="H44" s="74">
        <v>29.44</v>
      </c>
      <c r="I44" s="83" t="s">
        <v>538</v>
      </c>
    </row>
    <row r="45" spans="2:9" s="36" customFormat="1" ht="16.5" thickBot="1">
      <c r="B45" s="37">
        <v>7</v>
      </c>
      <c r="C45" s="27" t="s">
        <v>642</v>
      </c>
      <c r="D45" s="60"/>
      <c r="E45" s="42"/>
      <c r="F45" s="42"/>
      <c r="G45" s="39"/>
      <c r="H45" s="41"/>
      <c r="I45" s="41"/>
    </row>
    <row r="46" spans="1:9" s="16" customFormat="1" ht="18" customHeight="1" thickBot="1">
      <c r="A46" s="12" t="s">
        <v>641</v>
      </c>
      <c r="B46" s="13" t="s">
        <v>0</v>
      </c>
      <c r="C46" s="14" t="s">
        <v>1</v>
      </c>
      <c r="D46" s="64" t="s">
        <v>9</v>
      </c>
      <c r="E46" s="47" t="s">
        <v>2</v>
      </c>
      <c r="F46" s="47" t="s">
        <v>3</v>
      </c>
      <c r="G46" s="76" t="s">
        <v>37</v>
      </c>
      <c r="H46" s="15" t="s">
        <v>4</v>
      </c>
      <c r="I46" s="48" t="s">
        <v>5</v>
      </c>
    </row>
    <row r="47" spans="1:9" ht="18" customHeight="1">
      <c r="A47" s="19">
        <v>1</v>
      </c>
      <c r="B47" s="80" t="s">
        <v>373</v>
      </c>
      <c r="C47" s="90" t="s">
        <v>372</v>
      </c>
      <c r="D47" s="81">
        <v>36896</v>
      </c>
      <c r="E47" s="82" t="s">
        <v>400</v>
      </c>
      <c r="F47" s="82" t="s">
        <v>401</v>
      </c>
      <c r="G47" s="82"/>
      <c r="H47" s="74">
        <v>30.93</v>
      </c>
      <c r="I47" s="83" t="s">
        <v>369</v>
      </c>
    </row>
    <row r="48" spans="1:9" ht="18" customHeight="1">
      <c r="A48" s="19">
        <v>2</v>
      </c>
      <c r="B48" s="80" t="s">
        <v>66</v>
      </c>
      <c r="C48" s="90" t="s">
        <v>482</v>
      </c>
      <c r="D48" s="81" t="s">
        <v>493</v>
      </c>
      <c r="E48" s="82" t="s">
        <v>488</v>
      </c>
      <c r="F48" s="82"/>
      <c r="G48" s="82" t="s">
        <v>469</v>
      </c>
      <c r="H48" s="74">
        <v>35.03</v>
      </c>
      <c r="I48" s="83" t="s">
        <v>481</v>
      </c>
    </row>
    <row r="49" spans="1:9" ht="18" customHeight="1">
      <c r="A49" s="19">
        <v>3</v>
      </c>
      <c r="B49" s="20" t="s">
        <v>220</v>
      </c>
      <c r="C49" s="22" t="s">
        <v>221</v>
      </c>
      <c r="D49" s="57" t="s">
        <v>224</v>
      </c>
      <c r="E49" s="24" t="s">
        <v>346</v>
      </c>
      <c r="F49" s="24" t="s">
        <v>347</v>
      </c>
      <c r="G49" s="24" t="s">
        <v>222</v>
      </c>
      <c r="H49" s="74">
        <v>28.77</v>
      </c>
      <c r="I49" s="23" t="s">
        <v>223</v>
      </c>
    </row>
    <row r="50" spans="1:9" ht="18" customHeight="1">
      <c r="A50" s="19">
        <v>4</v>
      </c>
      <c r="B50" s="80" t="s">
        <v>93</v>
      </c>
      <c r="C50" s="90" t="s">
        <v>473</v>
      </c>
      <c r="D50" s="81" t="s">
        <v>224</v>
      </c>
      <c r="E50" s="82" t="s">
        <v>488</v>
      </c>
      <c r="F50" s="82"/>
      <c r="G50" s="82" t="s">
        <v>469</v>
      </c>
      <c r="H50" s="74">
        <v>31.28</v>
      </c>
      <c r="I50" s="83" t="s">
        <v>470</v>
      </c>
    </row>
    <row r="51" spans="2:9" s="36" customFormat="1" ht="16.5" thickBot="1">
      <c r="B51" s="37">
        <v>8</v>
      </c>
      <c r="C51" s="27" t="s">
        <v>642</v>
      </c>
      <c r="D51" s="60"/>
      <c r="E51" s="42"/>
      <c r="F51" s="42"/>
      <c r="G51" s="39"/>
      <c r="H51" s="41"/>
      <c r="I51" s="41"/>
    </row>
    <row r="52" spans="1:9" s="16" customFormat="1" ht="18" customHeight="1" thickBot="1">
      <c r="A52" s="12" t="s">
        <v>641</v>
      </c>
      <c r="B52" s="13" t="s">
        <v>0</v>
      </c>
      <c r="C52" s="14" t="s">
        <v>1</v>
      </c>
      <c r="D52" s="64" t="s">
        <v>9</v>
      </c>
      <c r="E52" s="47" t="s">
        <v>2</v>
      </c>
      <c r="F52" s="47" t="s">
        <v>3</v>
      </c>
      <c r="G52" s="76" t="s">
        <v>37</v>
      </c>
      <c r="H52" s="15" t="s">
        <v>4</v>
      </c>
      <c r="I52" s="48" t="s">
        <v>5</v>
      </c>
    </row>
    <row r="53" spans="1:9" ht="18" customHeight="1">
      <c r="A53" s="19">
        <v>1</v>
      </c>
      <c r="B53" s="80" t="s">
        <v>47</v>
      </c>
      <c r="C53" s="90" t="s">
        <v>134</v>
      </c>
      <c r="D53" s="81">
        <v>36768</v>
      </c>
      <c r="E53" s="82" t="s">
        <v>53</v>
      </c>
      <c r="F53" s="82" t="s">
        <v>54</v>
      </c>
      <c r="G53" s="82" t="s">
        <v>413</v>
      </c>
      <c r="H53" s="74" t="s">
        <v>188</v>
      </c>
      <c r="I53" s="83" t="s">
        <v>414</v>
      </c>
    </row>
    <row r="54" spans="1:9" ht="18" customHeight="1">
      <c r="A54" s="19">
        <v>2</v>
      </c>
      <c r="B54" s="80" t="s">
        <v>51</v>
      </c>
      <c r="C54" s="90" t="s">
        <v>132</v>
      </c>
      <c r="D54" s="81">
        <v>36760</v>
      </c>
      <c r="E54" s="82" t="s">
        <v>89</v>
      </c>
      <c r="F54" s="82" t="s">
        <v>90</v>
      </c>
      <c r="G54" s="82"/>
      <c r="H54" s="74">
        <v>31.04</v>
      </c>
      <c r="I54" s="83" t="s">
        <v>91</v>
      </c>
    </row>
    <row r="55" spans="1:9" ht="18" customHeight="1">
      <c r="A55" s="19">
        <v>3</v>
      </c>
      <c r="B55" s="20" t="s">
        <v>217</v>
      </c>
      <c r="C55" s="22" t="s">
        <v>218</v>
      </c>
      <c r="D55" s="57" t="s">
        <v>92</v>
      </c>
      <c r="E55" s="24" t="s">
        <v>42</v>
      </c>
      <c r="F55" s="24" t="s">
        <v>98</v>
      </c>
      <c r="G55" s="24" t="s">
        <v>203</v>
      </c>
      <c r="H55" s="74">
        <v>33.42</v>
      </c>
      <c r="I55" s="23" t="s">
        <v>219</v>
      </c>
    </row>
    <row r="56" spans="1:9" ht="18" customHeight="1">
      <c r="A56" s="19">
        <v>4</v>
      </c>
      <c r="B56" s="80" t="s">
        <v>114</v>
      </c>
      <c r="C56" s="90" t="s">
        <v>421</v>
      </c>
      <c r="D56" s="81" t="s">
        <v>422</v>
      </c>
      <c r="E56" s="82" t="s">
        <v>53</v>
      </c>
      <c r="F56" s="82" t="s">
        <v>54</v>
      </c>
      <c r="G56" s="82" t="s">
        <v>413</v>
      </c>
      <c r="H56" s="74">
        <v>32.31</v>
      </c>
      <c r="I56" s="83" t="s">
        <v>67</v>
      </c>
    </row>
    <row r="57" spans="2:9" s="36" customFormat="1" ht="16.5" thickBot="1">
      <c r="B57" s="37">
        <v>9</v>
      </c>
      <c r="C57" s="27" t="s">
        <v>642</v>
      </c>
      <c r="D57" s="60"/>
      <c r="E57" s="42"/>
      <c r="F57" s="42"/>
      <c r="G57" s="39"/>
      <c r="H57" s="41"/>
      <c r="I57" s="41"/>
    </row>
    <row r="58" spans="1:9" s="16" customFormat="1" ht="18" customHeight="1" thickBot="1">
      <c r="A58" s="12" t="s">
        <v>641</v>
      </c>
      <c r="B58" s="13" t="s">
        <v>0</v>
      </c>
      <c r="C58" s="14" t="s">
        <v>1</v>
      </c>
      <c r="D58" s="64" t="s">
        <v>9</v>
      </c>
      <c r="E58" s="47" t="s">
        <v>2</v>
      </c>
      <c r="F58" s="47" t="s">
        <v>3</v>
      </c>
      <c r="G58" s="76" t="s">
        <v>37</v>
      </c>
      <c r="H58" s="15" t="s">
        <v>4</v>
      </c>
      <c r="I58" s="48" t="s">
        <v>5</v>
      </c>
    </row>
    <row r="59" spans="1:9" ht="18" customHeight="1">
      <c r="A59" s="19">
        <v>1</v>
      </c>
      <c r="B59" s="80" t="s">
        <v>510</v>
      </c>
      <c r="C59" s="90" t="s">
        <v>511</v>
      </c>
      <c r="D59" s="81" t="s">
        <v>512</v>
      </c>
      <c r="E59" s="82" t="s">
        <v>499</v>
      </c>
      <c r="F59" s="82" t="s">
        <v>500</v>
      </c>
      <c r="G59" s="82"/>
      <c r="H59" s="74">
        <v>31</v>
      </c>
      <c r="I59" s="83" t="s">
        <v>502</v>
      </c>
    </row>
    <row r="60" spans="1:9" ht="18" customHeight="1">
      <c r="A60" s="19">
        <v>2</v>
      </c>
      <c r="B60" s="80" t="s">
        <v>178</v>
      </c>
      <c r="C60" s="90" t="s">
        <v>407</v>
      </c>
      <c r="D60" s="81" t="s">
        <v>408</v>
      </c>
      <c r="E60" s="82" t="s">
        <v>75</v>
      </c>
      <c r="F60" s="82" t="s">
        <v>76</v>
      </c>
      <c r="G60" s="82"/>
      <c r="H60" s="74">
        <v>29.9</v>
      </c>
      <c r="I60" s="83" t="s">
        <v>402</v>
      </c>
    </row>
    <row r="61" spans="1:9" ht="18" customHeight="1">
      <c r="A61" s="19">
        <v>3</v>
      </c>
      <c r="B61" s="80" t="s">
        <v>123</v>
      </c>
      <c r="C61" s="90" t="s">
        <v>567</v>
      </c>
      <c r="D61" s="81">
        <v>36663</v>
      </c>
      <c r="E61" s="82" t="s">
        <v>45</v>
      </c>
      <c r="F61" s="82" t="s">
        <v>48</v>
      </c>
      <c r="G61" s="82" t="s">
        <v>61</v>
      </c>
      <c r="H61" s="74">
        <v>35.25</v>
      </c>
      <c r="I61" s="83" t="s">
        <v>173</v>
      </c>
    </row>
    <row r="62" spans="1:9" ht="18" customHeight="1">
      <c r="A62" s="19">
        <v>4</v>
      </c>
      <c r="B62" s="80" t="s">
        <v>370</v>
      </c>
      <c r="C62" s="90" t="s">
        <v>371</v>
      </c>
      <c r="D62" s="81">
        <v>36619</v>
      </c>
      <c r="E62" s="82" t="s">
        <v>400</v>
      </c>
      <c r="F62" s="82" t="s">
        <v>401</v>
      </c>
      <c r="G62" s="82"/>
      <c r="H62" s="74">
        <v>29.99</v>
      </c>
      <c r="I62" s="83" t="s">
        <v>369</v>
      </c>
    </row>
    <row r="63" spans="1:9" ht="18" customHeight="1">
      <c r="A63" s="111"/>
      <c r="B63" s="118"/>
      <c r="C63" s="119"/>
      <c r="D63" s="120"/>
      <c r="E63" s="121"/>
      <c r="F63" s="121"/>
      <c r="G63" s="121"/>
      <c r="H63" s="123"/>
      <c r="I63" s="116"/>
    </row>
    <row r="64" spans="2:9" s="36" customFormat="1" ht="16.5" thickBot="1">
      <c r="B64" s="37">
        <v>10</v>
      </c>
      <c r="C64" s="27" t="s">
        <v>642</v>
      </c>
      <c r="D64" s="60"/>
      <c r="E64" s="42"/>
      <c r="F64" s="42"/>
      <c r="G64" s="39"/>
      <c r="H64" s="41"/>
      <c r="I64" s="41"/>
    </row>
    <row r="65" spans="1:9" s="16" customFormat="1" ht="18" customHeight="1" thickBot="1">
      <c r="A65" s="12" t="s">
        <v>641</v>
      </c>
      <c r="B65" s="13" t="s">
        <v>0</v>
      </c>
      <c r="C65" s="14" t="s">
        <v>1</v>
      </c>
      <c r="D65" s="64" t="s">
        <v>9</v>
      </c>
      <c r="E65" s="47" t="s">
        <v>2</v>
      </c>
      <c r="F65" s="47" t="s">
        <v>3</v>
      </c>
      <c r="G65" s="76" t="s">
        <v>37</v>
      </c>
      <c r="H65" s="15" t="s">
        <v>4</v>
      </c>
      <c r="I65" s="48" t="s">
        <v>5</v>
      </c>
    </row>
    <row r="66" spans="1:9" ht="18" customHeight="1">
      <c r="A66" s="19">
        <v>1</v>
      </c>
      <c r="B66" s="80"/>
      <c r="C66" s="90"/>
      <c r="D66" s="81"/>
      <c r="E66" s="82"/>
      <c r="F66" s="82"/>
      <c r="G66" s="82"/>
      <c r="H66" s="74"/>
      <c r="I66" s="83"/>
    </row>
    <row r="67" spans="1:9" ht="18" customHeight="1">
      <c r="A67" s="19">
        <v>2</v>
      </c>
      <c r="B67" s="80" t="s">
        <v>375</v>
      </c>
      <c r="C67" s="90" t="s">
        <v>374</v>
      </c>
      <c r="D67" s="81">
        <v>36612</v>
      </c>
      <c r="E67" s="82" t="s">
        <v>400</v>
      </c>
      <c r="F67" s="82" t="s">
        <v>401</v>
      </c>
      <c r="G67" s="82"/>
      <c r="H67" s="74">
        <v>34.2</v>
      </c>
      <c r="I67" s="83" t="s">
        <v>369</v>
      </c>
    </row>
    <row r="68" spans="1:9" ht="18" customHeight="1">
      <c r="A68" s="19">
        <v>3</v>
      </c>
      <c r="B68" s="80" t="s">
        <v>382</v>
      </c>
      <c r="C68" s="90" t="s">
        <v>381</v>
      </c>
      <c r="D68" s="81">
        <v>36535</v>
      </c>
      <c r="E68" s="82" t="s">
        <v>400</v>
      </c>
      <c r="F68" s="82" t="s">
        <v>401</v>
      </c>
      <c r="G68" s="82"/>
      <c r="H68" s="74">
        <v>33.26</v>
      </c>
      <c r="I68" s="83" t="s">
        <v>399</v>
      </c>
    </row>
    <row r="69" spans="1:9" ht="18" customHeight="1">
      <c r="A69" s="19">
        <v>4</v>
      </c>
      <c r="B69" s="20" t="s">
        <v>109</v>
      </c>
      <c r="C69" s="22" t="s">
        <v>270</v>
      </c>
      <c r="D69" s="57">
        <v>36527</v>
      </c>
      <c r="E69" s="24" t="s">
        <v>53</v>
      </c>
      <c r="F69" s="24" t="s">
        <v>54</v>
      </c>
      <c r="G69" s="24"/>
      <c r="H69" s="74">
        <v>28.02</v>
      </c>
      <c r="I69" s="23" t="s">
        <v>271</v>
      </c>
    </row>
  </sheetData>
  <sheetProtection/>
  <printOptions horizontalCentered="1"/>
  <pageMargins left="0.3937007874015748" right="0.3937007874015748" top="0.29" bottom="0.36" header="0.17" footer="0.3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6" customWidth="1"/>
    <col min="2" max="2" width="11.140625" style="26" customWidth="1"/>
    <col min="3" max="3" width="12.00390625" style="26" customWidth="1"/>
    <col min="4" max="4" width="10.7109375" style="62" customWidth="1"/>
    <col min="5" max="6" width="15.00390625" style="44" customWidth="1"/>
    <col min="7" max="7" width="15.7109375" style="44" bestFit="1" customWidth="1"/>
    <col min="8" max="8" width="9.140625" style="34" customWidth="1"/>
    <col min="9" max="9" width="6.421875" style="29" bestFit="1" customWidth="1"/>
    <col min="10" max="10" width="21.8515625" style="56" customWidth="1"/>
    <col min="11" max="16384" width="9.140625" style="26" customWidth="1"/>
  </cols>
  <sheetData>
    <row r="1" spans="1:10" s="37" customFormat="1" ht="16.5" customHeight="1">
      <c r="A1" s="102" t="s">
        <v>198</v>
      </c>
      <c r="C1" s="42"/>
      <c r="D1" s="60"/>
      <c r="E1" s="53"/>
      <c r="F1" s="53"/>
      <c r="G1" s="54"/>
      <c r="H1" s="69"/>
      <c r="I1" s="69"/>
      <c r="J1" s="41"/>
    </row>
    <row r="2" spans="1:13" s="37" customFormat="1" ht="15.75">
      <c r="A2" s="37" t="s">
        <v>199</v>
      </c>
      <c r="C2" s="42"/>
      <c r="D2" s="60"/>
      <c r="E2" s="53"/>
      <c r="F2" s="54"/>
      <c r="G2" s="54"/>
      <c r="H2" s="69"/>
      <c r="I2" s="69"/>
      <c r="J2" s="41"/>
      <c r="K2" s="41"/>
      <c r="L2" s="41"/>
      <c r="M2" s="55"/>
    </row>
    <row r="3" spans="1:9" s="28" customFormat="1" ht="12" customHeight="1">
      <c r="A3" s="26"/>
      <c r="B3" s="26"/>
      <c r="C3" s="27"/>
      <c r="D3" s="61"/>
      <c r="E3" s="33"/>
      <c r="F3" s="33"/>
      <c r="G3" s="33"/>
      <c r="H3" s="34"/>
      <c r="I3" s="34"/>
    </row>
    <row r="4" spans="2:10" ht="12.75">
      <c r="B4" s="27"/>
      <c r="J4" s="26"/>
    </row>
    <row r="5" spans="2:9" s="36" customFormat="1" ht="15.75">
      <c r="B5" s="37" t="s">
        <v>19</v>
      </c>
      <c r="C5" s="37"/>
      <c r="D5" s="61"/>
      <c r="E5" s="63" t="s">
        <v>80</v>
      </c>
      <c r="F5" s="46"/>
      <c r="G5" s="44"/>
      <c r="H5" s="34"/>
      <c r="I5" s="29"/>
    </row>
    <row r="6" spans="2:10" s="36" customFormat="1" ht="16.5" thickBot="1">
      <c r="B6" s="37"/>
      <c r="C6" s="27"/>
      <c r="D6" s="60"/>
      <c r="E6" s="42"/>
      <c r="F6" s="42"/>
      <c r="G6" s="39"/>
      <c r="H6" s="41"/>
      <c r="I6" s="45"/>
      <c r="J6" s="41"/>
    </row>
    <row r="7" spans="1:10" s="16" customFormat="1" ht="18" customHeight="1" thickBot="1">
      <c r="A7" s="12" t="s">
        <v>189</v>
      </c>
      <c r="B7" s="13" t="s">
        <v>0</v>
      </c>
      <c r="C7" s="14" t="s">
        <v>1</v>
      </c>
      <c r="D7" s="64" t="s">
        <v>9</v>
      </c>
      <c r="E7" s="47" t="s">
        <v>2</v>
      </c>
      <c r="F7" s="47" t="s">
        <v>3</v>
      </c>
      <c r="G7" s="76" t="s">
        <v>37</v>
      </c>
      <c r="H7" s="15" t="s">
        <v>4</v>
      </c>
      <c r="I7" s="76" t="s">
        <v>30</v>
      </c>
      <c r="J7" s="48" t="s">
        <v>5</v>
      </c>
    </row>
    <row r="8" spans="1:10" ht="18" customHeight="1">
      <c r="A8" s="19">
        <v>1</v>
      </c>
      <c r="B8" s="20" t="s">
        <v>109</v>
      </c>
      <c r="C8" s="22" t="s">
        <v>270</v>
      </c>
      <c r="D8" s="57">
        <v>36527</v>
      </c>
      <c r="E8" s="24" t="s">
        <v>53</v>
      </c>
      <c r="F8" s="24" t="s">
        <v>54</v>
      </c>
      <c r="G8" s="24"/>
      <c r="H8" s="74">
        <v>28.02</v>
      </c>
      <c r="I8" s="78" t="str">
        <f aca="true" t="shared" si="0" ref="I8:I15">IF(ISBLANK(H8),"",IF(H8&lt;=24.84,"II A",IF(H8&lt;=26.64,"III A",IF(H8&lt;=28.34,"I JA",IF(H8&lt;=29.84,"II JA",IF(H8&lt;=31.24,"III JA"))))))</f>
        <v>I JA</v>
      </c>
      <c r="J8" s="23" t="s">
        <v>271</v>
      </c>
    </row>
    <row r="9" spans="1:10" ht="18" customHeight="1">
      <c r="A9" s="19">
        <v>2</v>
      </c>
      <c r="B9" s="20" t="s">
        <v>220</v>
      </c>
      <c r="C9" s="22" t="s">
        <v>221</v>
      </c>
      <c r="D9" s="57" t="s">
        <v>224</v>
      </c>
      <c r="E9" s="24" t="s">
        <v>346</v>
      </c>
      <c r="F9" s="24" t="s">
        <v>347</v>
      </c>
      <c r="G9" s="24" t="s">
        <v>222</v>
      </c>
      <c r="H9" s="74">
        <v>28.77</v>
      </c>
      <c r="I9" s="78" t="str">
        <f t="shared" si="0"/>
        <v>II JA</v>
      </c>
      <c r="J9" s="23" t="s">
        <v>223</v>
      </c>
    </row>
    <row r="10" spans="1:10" ht="18" customHeight="1">
      <c r="A10" s="19">
        <v>3</v>
      </c>
      <c r="B10" s="80" t="s">
        <v>496</v>
      </c>
      <c r="C10" s="90" t="s">
        <v>497</v>
      </c>
      <c r="D10" s="81" t="s">
        <v>498</v>
      </c>
      <c r="E10" s="82" t="s">
        <v>499</v>
      </c>
      <c r="F10" s="82" t="s">
        <v>500</v>
      </c>
      <c r="G10" s="82"/>
      <c r="H10" s="74">
        <v>29.44</v>
      </c>
      <c r="I10" s="78" t="str">
        <f t="shared" si="0"/>
        <v>II JA</v>
      </c>
      <c r="J10" s="83" t="s">
        <v>538</v>
      </c>
    </row>
    <row r="11" spans="1:10" ht="18" customHeight="1">
      <c r="A11" s="19">
        <v>4</v>
      </c>
      <c r="B11" s="80" t="s">
        <v>178</v>
      </c>
      <c r="C11" s="90" t="s">
        <v>407</v>
      </c>
      <c r="D11" s="81" t="s">
        <v>408</v>
      </c>
      <c r="E11" s="82" t="s">
        <v>75</v>
      </c>
      <c r="F11" s="82" t="s">
        <v>76</v>
      </c>
      <c r="G11" s="82"/>
      <c r="H11" s="74">
        <v>29.9</v>
      </c>
      <c r="I11" s="78" t="str">
        <f t="shared" si="0"/>
        <v>III JA</v>
      </c>
      <c r="J11" s="83" t="s">
        <v>402</v>
      </c>
    </row>
    <row r="12" spans="1:10" ht="18" customHeight="1">
      <c r="A12" s="19">
        <v>5</v>
      </c>
      <c r="B12" s="80" t="s">
        <v>370</v>
      </c>
      <c r="C12" s="90" t="s">
        <v>371</v>
      </c>
      <c r="D12" s="81">
        <v>36619</v>
      </c>
      <c r="E12" s="82" t="s">
        <v>400</v>
      </c>
      <c r="F12" s="82" t="s">
        <v>401</v>
      </c>
      <c r="G12" s="82"/>
      <c r="H12" s="74">
        <v>29.99</v>
      </c>
      <c r="I12" s="78" t="str">
        <f t="shared" si="0"/>
        <v>III JA</v>
      </c>
      <c r="J12" s="83" t="s">
        <v>369</v>
      </c>
    </row>
    <row r="13" spans="1:10" ht="18" customHeight="1">
      <c r="A13" s="19">
        <v>6</v>
      </c>
      <c r="B13" s="80" t="s">
        <v>373</v>
      </c>
      <c r="C13" s="90" t="s">
        <v>372</v>
      </c>
      <c r="D13" s="81">
        <v>36896</v>
      </c>
      <c r="E13" s="82" t="s">
        <v>400</v>
      </c>
      <c r="F13" s="82" t="s">
        <v>401</v>
      </c>
      <c r="G13" s="82"/>
      <c r="H13" s="74">
        <v>30.93</v>
      </c>
      <c r="I13" s="78" t="str">
        <f t="shared" si="0"/>
        <v>III JA</v>
      </c>
      <c r="J13" s="83" t="s">
        <v>369</v>
      </c>
    </row>
    <row r="14" spans="1:10" ht="18" customHeight="1">
      <c r="A14" s="19">
        <v>7</v>
      </c>
      <c r="B14" s="80" t="s">
        <v>510</v>
      </c>
      <c r="C14" s="90" t="s">
        <v>511</v>
      </c>
      <c r="D14" s="81" t="s">
        <v>512</v>
      </c>
      <c r="E14" s="82" t="s">
        <v>499</v>
      </c>
      <c r="F14" s="82" t="s">
        <v>500</v>
      </c>
      <c r="G14" s="82"/>
      <c r="H14" s="74">
        <v>31</v>
      </c>
      <c r="I14" s="78" t="str">
        <f t="shared" si="0"/>
        <v>III JA</v>
      </c>
      <c r="J14" s="83" t="s">
        <v>502</v>
      </c>
    </row>
    <row r="15" spans="1:10" ht="18" customHeight="1">
      <c r="A15" s="19">
        <v>8</v>
      </c>
      <c r="B15" s="80" t="s">
        <v>51</v>
      </c>
      <c r="C15" s="90" t="s">
        <v>132</v>
      </c>
      <c r="D15" s="81">
        <v>36760</v>
      </c>
      <c r="E15" s="82" t="s">
        <v>89</v>
      </c>
      <c r="F15" s="82" t="s">
        <v>90</v>
      </c>
      <c r="G15" s="82"/>
      <c r="H15" s="74">
        <v>31.04</v>
      </c>
      <c r="I15" s="78" t="str">
        <f t="shared" si="0"/>
        <v>III JA</v>
      </c>
      <c r="J15" s="83" t="s">
        <v>91</v>
      </c>
    </row>
    <row r="16" spans="1:10" ht="18" customHeight="1">
      <c r="A16" s="19">
        <v>9</v>
      </c>
      <c r="B16" s="80" t="s">
        <v>93</v>
      </c>
      <c r="C16" s="90" t="s">
        <v>473</v>
      </c>
      <c r="D16" s="81" t="s">
        <v>224</v>
      </c>
      <c r="E16" s="82" t="s">
        <v>488</v>
      </c>
      <c r="F16" s="82"/>
      <c r="G16" s="82" t="s">
        <v>469</v>
      </c>
      <c r="H16" s="74">
        <v>31.28</v>
      </c>
      <c r="I16" s="78"/>
      <c r="J16" s="83" t="s">
        <v>470</v>
      </c>
    </row>
    <row r="17" spans="1:10" ht="18" customHeight="1">
      <c r="A17" s="19">
        <v>10</v>
      </c>
      <c r="B17" s="80" t="s">
        <v>375</v>
      </c>
      <c r="C17" s="90" t="s">
        <v>376</v>
      </c>
      <c r="D17" s="81">
        <v>36975</v>
      </c>
      <c r="E17" s="82" t="s">
        <v>400</v>
      </c>
      <c r="F17" s="82" t="s">
        <v>401</v>
      </c>
      <c r="G17" s="82"/>
      <c r="H17" s="74">
        <v>31.29</v>
      </c>
      <c r="I17" s="78"/>
      <c r="J17" s="83" t="s">
        <v>398</v>
      </c>
    </row>
    <row r="18" spans="1:10" ht="18" customHeight="1">
      <c r="A18" s="19">
        <v>11</v>
      </c>
      <c r="B18" s="20" t="s">
        <v>259</v>
      </c>
      <c r="C18" s="22" t="s">
        <v>260</v>
      </c>
      <c r="D18" s="57">
        <v>36950</v>
      </c>
      <c r="E18" s="24" t="s">
        <v>127</v>
      </c>
      <c r="F18" s="24" t="s">
        <v>268</v>
      </c>
      <c r="G18" s="24"/>
      <c r="H18" s="74">
        <v>31.51</v>
      </c>
      <c r="I18" s="78"/>
      <c r="J18" s="23" t="s">
        <v>269</v>
      </c>
    </row>
    <row r="19" spans="1:10" ht="18" customHeight="1">
      <c r="A19" s="19">
        <v>12</v>
      </c>
      <c r="B19" s="20" t="s">
        <v>335</v>
      </c>
      <c r="C19" s="22" t="s">
        <v>336</v>
      </c>
      <c r="D19" s="57">
        <v>37023</v>
      </c>
      <c r="E19" s="24" t="s">
        <v>94</v>
      </c>
      <c r="F19" s="24" t="s">
        <v>95</v>
      </c>
      <c r="G19" s="24"/>
      <c r="H19" s="74">
        <v>32.04</v>
      </c>
      <c r="I19" s="78"/>
      <c r="J19" s="23" t="s">
        <v>96</v>
      </c>
    </row>
    <row r="20" spans="1:13" s="21" customFormat="1" ht="18" customHeight="1">
      <c r="A20" s="19">
        <v>13</v>
      </c>
      <c r="B20" s="80" t="s">
        <v>114</v>
      </c>
      <c r="C20" s="90" t="s">
        <v>421</v>
      </c>
      <c r="D20" s="81" t="s">
        <v>422</v>
      </c>
      <c r="E20" s="82" t="s">
        <v>53</v>
      </c>
      <c r="F20" s="82" t="s">
        <v>54</v>
      </c>
      <c r="G20" s="82" t="s">
        <v>413</v>
      </c>
      <c r="H20" s="74">
        <v>32.31</v>
      </c>
      <c r="I20" s="78"/>
      <c r="J20" s="83" t="s">
        <v>67</v>
      </c>
      <c r="K20" s="26"/>
      <c r="L20" s="26"/>
      <c r="M20" s="26"/>
    </row>
    <row r="21" spans="1:10" ht="18" customHeight="1">
      <c r="A21" s="19">
        <v>14</v>
      </c>
      <c r="B21" s="20" t="s">
        <v>631</v>
      </c>
      <c r="C21" s="22" t="s">
        <v>632</v>
      </c>
      <c r="D21" s="57">
        <v>37015</v>
      </c>
      <c r="E21" s="24" t="s">
        <v>94</v>
      </c>
      <c r="F21" s="24" t="s">
        <v>95</v>
      </c>
      <c r="G21" s="24"/>
      <c r="H21" s="74">
        <v>32.88</v>
      </c>
      <c r="I21" s="78"/>
      <c r="J21" s="23" t="s">
        <v>96</v>
      </c>
    </row>
    <row r="22" spans="1:10" ht="18" customHeight="1">
      <c r="A22" s="19">
        <v>15</v>
      </c>
      <c r="B22" s="80" t="s">
        <v>382</v>
      </c>
      <c r="C22" s="90" t="s">
        <v>381</v>
      </c>
      <c r="D22" s="81">
        <v>36535</v>
      </c>
      <c r="E22" s="82" t="s">
        <v>400</v>
      </c>
      <c r="F22" s="82" t="s">
        <v>401</v>
      </c>
      <c r="G22" s="82"/>
      <c r="H22" s="74">
        <v>33.26</v>
      </c>
      <c r="I22" s="78"/>
      <c r="J22" s="83" t="s">
        <v>399</v>
      </c>
    </row>
    <row r="23" spans="1:10" ht="18" customHeight="1">
      <c r="A23" s="19">
        <v>16</v>
      </c>
      <c r="B23" s="20" t="s">
        <v>217</v>
      </c>
      <c r="C23" s="22" t="s">
        <v>218</v>
      </c>
      <c r="D23" s="57" t="s">
        <v>92</v>
      </c>
      <c r="E23" s="24" t="s">
        <v>42</v>
      </c>
      <c r="F23" s="24" t="s">
        <v>98</v>
      </c>
      <c r="G23" s="24" t="s">
        <v>203</v>
      </c>
      <c r="H23" s="74">
        <v>33.42</v>
      </c>
      <c r="I23" s="78"/>
      <c r="J23" s="23" t="s">
        <v>219</v>
      </c>
    </row>
    <row r="24" spans="1:10" ht="18" customHeight="1">
      <c r="A24" s="19">
        <v>17</v>
      </c>
      <c r="B24" s="20" t="s">
        <v>102</v>
      </c>
      <c r="C24" s="22" t="s">
        <v>256</v>
      </c>
      <c r="D24" s="57">
        <v>37990</v>
      </c>
      <c r="E24" s="24" t="s">
        <v>127</v>
      </c>
      <c r="F24" s="24" t="s">
        <v>268</v>
      </c>
      <c r="G24" s="24"/>
      <c r="H24" s="74">
        <v>33.53</v>
      </c>
      <c r="I24" s="78"/>
      <c r="J24" s="23" t="s">
        <v>269</v>
      </c>
    </row>
    <row r="25" spans="1:10" ht="18" customHeight="1">
      <c r="A25" s="19">
        <v>18</v>
      </c>
      <c r="B25" s="80" t="s">
        <v>44</v>
      </c>
      <c r="C25" s="90" t="s">
        <v>63</v>
      </c>
      <c r="D25" s="81">
        <v>37112</v>
      </c>
      <c r="E25" s="82" t="s">
        <v>45</v>
      </c>
      <c r="F25" s="82" t="s">
        <v>48</v>
      </c>
      <c r="G25" s="82"/>
      <c r="H25" s="74">
        <v>33.65</v>
      </c>
      <c r="I25" s="78"/>
      <c r="J25" s="83" t="s">
        <v>62</v>
      </c>
    </row>
    <row r="26" spans="1:10" ht="18" customHeight="1">
      <c r="A26" s="19">
        <v>19</v>
      </c>
      <c r="B26" s="80" t="s">
        <v>375</v>
      </c>
      <c r="C26" s="90" t="s">
        <v>374</v>
      </c>
      <c r="D26" s="81">
        <v>36612</v>
      </c>
      <c r="E26" s="82" t="s">
        <v>400</v>
      </c>
      <c r="F26" s="82" t="s">
        <v>401</v>
      </c>
      <c r="G26" s="82"/>
      <c r="H26" s="74">
        <v>34.2</v>
      </c>
      <c r="I26" s="78"/>
      <c r="J26" s="83" t="s">
        <v>369</v>
      </c>
    </row>
    <row r="27" spans="1:10" ht="18" customHeight="1">
      <c r="A27" s="19">
        <v>20</v>
      </c>
      <c r="B27" s="80" t="s">
        <v>82</v>
      </c>
      <c r="C27" s="90" t="s">
        <v>169</v>
      </c>
      <c r="D27" s="81">
        <v>37088</v>
      </c>
      <c r="E27" s="82" t="s">
        <v>53</v>
      </c>
      <c r="F27" s="82" t="s">
        <v>54</v>
      </c>
      <c r="G27" s="82"/>
      <c r="H27" s="74">
        <v>34.28</v>
      </c>
      <c r="I27" s="78"/>
      <c r="J27" s="83" t="s">
        <v>108</v>
      </c>
    </row>
    <row r="28" spans="1:10" ht="18" customHeight="1">
      <c r="A28" s="19">
        <v>21</v>
      </c>
      <c r="B28" s="80" t="s">
        <v>486</v>
      </c>
      <c r="C28" s="90" t="s">
        <v>487</v>
      </c>
      <c r="D28" s="81" t="s">
        <v>495</v>
      </c>
      <c r="E28" s="82" t="s">
        <v>488</v>
      </c>
      <c r="F28" s="82"/>
      <c r="G28" s="82" t="s">
        <v>469</v>
      </c>
      <c r="H28" s="74">
        <v>34.88</v>
      </c>
      <c r="I28" s="78"/>
      <c r="J28" s="83" t="s">
        <v>481</v>
      </c>
    </row>
    <row r="29" spans="1:10" ht="18" customHeight="1">
      <c r="A29" s="19">
        <v>22</v>
      </c>
      <c r="B29" s="80" t="s">
        <v>513</v>
      </c>
      <c r="C29" s="90" t="s">
        <v>559</v>
      </c>
      <c r="D29" s="81">
        <v>37058</v>
      </c>
      <c r="E29" s="82" t="s">
        <v>45</v>
      </c>
      <c r="F29" s="82" t="s">
        <v>48</v>
      </c>
      <c r="G29" s="82" t="s">
        <v>61</v>
      </c>
      <c r="H29" s="74">
        <v>34.92</v>
      </c>
      <c r="I29" s="78"/>
      <c r="J29" s="83" t="s">
        <v>173</v>
      </c>
    </row>
    <row r="30" spans="1:10" ht="18" customHeight="1">
      <c r="A30" s="19">
        <v>23</v>
      </c>
      <c r="B30" s="80" t="s">
        <v>380</v>
      </c>
      <c r="C30" s="90" t="s">
        <v>379</v>
      </c>
      <c r="D30" s="81">
        <v>37013</v>
      </c>
      <c r="E30" s="82" t="s">
        <v>400</v>
      </c>
      <c r="F30" s="82" t="s">
        <v>401</v>
      </c>
      <c r="G30" s="82"/>
      <c r="H30" s="74">
        <v>34.98</v>
      </c>
      <c r="I30" s="78"/>
      <c r="J30" s="83" t="s">
        <v>398</v>
      </c>
    </row>
    <row r="31" spans="1:10" ht="18" customHeight="1">
      <c r="A31" s="19">
        <v>24</v>
      </c>
      <c r="B31" s="80" t="s">
        <v>66</v>
      </c>
      <c r="C31" s="90" t="s">
        <v>482</v>
      </c>
      <c r="D31" s="81" t="s">
        <v>493</v>
      </c>
      <c r="E31" s="82" t="s">
        <v>488</v>
      </c>
      <c r="F31" s="82"/>
      <c r="G31" s="82" t="s">
        <v>469</v>
      </c>
      <c r="H31" s="74">
        <v>35.03</v>
      </c>
      <c r="I31" s="78"/>
      <c r="J31" s="83" t="s">
        <v>481</v>
      </c>
    </row>
    <row r="32" spans="1:10" ht="18" customHeight="1">
      <c r="A32" s="19">
        <v>25</v>
      </c>
      <c r="B32" s="20" t="s">
        <v>327</v>
      </c>
      <c r="C32" s="22" t="s">
        <v>328</v>
      </c>
      <c r="D32" s="57" t="s">
        <v>291</v>
      </c>
      <c r="E32" s="24" t="s">
        <v>94</v>
      </c>
      <c r="F32" s="24" t="s">
        <v>95</v>
      </c>
      <c r="G32" s="24"/>
      <c r="H32" s="74">
        <v>35.11</v>
      </c>
      <c r="I32" s="78"/>
      <c r="J32" s="23" t="s">
        <v>97</v>
      </c>
    </row>
    <row r="33" spans="1:10" ht="18" customHeight="1">
      <c r="A33" s="19">
        <v>26</v>
      </c>
      <c r="B33" s="80" t="s">
        <v>444</v>
      </c>
      <c r="C33" s="90" t="s">
        <v>445</v>
      </c>
      <c r="D33" s="81">
        <v>37540</v>
      </c>
      <c r="E33" s="82" t="s">
        <v>53</v>
      </c>
      <c r="F33" s="82" t="s">
        <v>54</v>
      </c>
      <c r="G33" s="82" t="s">
        <v>413</v>
      </c>
      <c r="H33" s="74">
        <v>35.23</v>
      </c>
      <c r="I33" s="78"/>
      <c r="J33" s="83" t="s">
        <v>443</v>
      </c>
    </row>
    <row r="34" spans="1:10" ht="18" customHeight="1">
      <c r="A34" s="19">
        <v>27</v>
      </c>
      <c r="B34" s="80" t="s">
        <v>123</v>
      </c>
      <c r="C34" s="90" t="s">
        <v>567</v>
      </c>
      <c r="D34" s="81">
        <v>36663</v>
      </c>
      <c r="E34" s="82" t="s">
        <v>45</v>
      </c>
      <c r="F34" s="82" t="s">
        <v>48</v>
      </c>
      <c r="G34" s="82" t="s">
        <v>61</v>
      </c>
      <c r="H34" s="74">
        <v>35.25</v>
      </c>
      <c r="I34" s="78"/>
      <c r="J34" s="83" t="s">
        <v>173</v>
      </c>
    </row>
    <row r="35" spans="1:10" ht="18" customHeight="1">
      <c r="A35" s="19">
        <v>28</v>
      </c>
      <c r="B35" s="20" t="s">
        <v>274</v>
      </c>
      <c r="C35" s="22" t="s">
        <v>275</v>
      </c>
      <c r="D35" s="57">
        <v>37670</v>
      </c>
      <c r="E35" s="24" t="s">
        <v>53</v>
      </c>
      <c r="F35" s="24" t="s">
        <v>54</v>
      </c>
      <c r="G35" s="24"/>
      <c r="H35" s="74">
        <v>35.66</v>
      </c>
      <c r="I35" s="78"/>
      <c r="J35" s="23" t="s">
        <v>271</v>
      </c>
    </row>
    <row r="36" spans="1:10" ht="18" customHeight="1">
      <c r="A36" s="19">
        <v>29</v>
      </c>
      <c r="B36" s="80" t="s">
        <v>386</v>
      </c>
      <c r="C36" s="90" t="s">
        <v>385</v>
      </c>
      <c r="D36" s="81">
        <v>37110</v>
      </c>
      <c r="E36" s="82" t="s">
        <v>400</v>
      </c>
      <c r="F36" s="82" t="s">
        <v>401</v>
      </c>
      <c r="G36" s="82"/>
      <c r="H36" s="74">
        <v>35.78</v>
      </c>
      <c r="I36" s="78"/>
      <c r="J36" s="83" t="s">
        <v>399</v>
      </c>
    </row>
    <row r="37" spans="1:10" ht="18" customHeight="1">
      <c r="A37" s="19">
        <v>30</v>
      </c>
      <c r="B37" s="80" t="s">
        <v>119</v>
      </c>
      <c r="C37" s="90" t="s">
        <v>446</v>
      </c>
      <c r="D37" s="81">
        <v>37633</v>
      </c>
      <c r="E37" s="82" t="s">
        <v>53</v>
      </c>
      <c r="F37" s="82" t="s">
        <v>54</v>
      </c>
      <c r="G37" s="82" t="s">
        <v>413</v>
      </c>
      <c r="H37" s="74">
        <v>36.71</v>
      </c>
      <c r="I37" s="78"/>
      <c r="J37" s="83" t="s">
        <v>443</v>
      </c>
    </row>
    <row r="38" spans="1:10" ht="18" customHeight="1">
      <c r="A38" s="19">
        <v>31</v>
      </c>
      <c r="B38" s="80" t="s">
        <v>66</v>
      </c>
      <c r="C38" s="90" t="s">
        <v>425</v>
      </c>
      <c r="D38" s="81" t="s">
        <v>426</v>
      </c>
      <c r="E38" s="82" t="s">
        <v>53</v>
      </c>
      <c r="F38" s="82" t="s">
        <v>54</v>
      </c>
      <c r="G38" s="82" t="s">
        <v>413</v>
      </c>
      <c r="H38" s="74">
        <v>37</v>
      </c>
      <c r="I38" s="78"/>
      <c r="J38" s="83" t="s">
        <v>67</v>
      </c>
    </row>
    <row r="39" spans="1:10" ht="18" customHeight="1">
      <c r="A39" s="19">
        <v>32</v>
      </c>
      <c r="B39" s="20" t="s">
        <v>272</v>
      </c>
      <c r="C39" s="22" t="s">
        <v>273</v>
      </c>
      <c r="D39" s="57">
        <v>38243</v>
      </c>
      <c r="E39" s="24" t="s">
        <v>53</v>
      </c>
      <c r="F39" s="24" t="s">
        <v>54</v>
      </c>
      <c r="G39" s="24"/>
      <c r="H39" s="74">
        <v>37.54</v>
      </c>
      <c r="I39" s="78"/>
      <c r="J39" s="23" t="s">
        <v>271</v>
      </c>
    </row>
    <row r="40" spans="1:13" ht="18" customHeight="1">
      <c r="A40" s="19">
        <v>33</v>
      </c>
      <c r="B40" s="20" t="s">
        <v>51</v>
      </c>
      <c r="C40" s="22" t="s">
        <v>321</v>
      </c>
      <c r="D40" s="57" t="s">
        <v>168</v>
      </c>
      <c r="E40" s="24" t="s">
        <v>94</v>
      </c>
      <c r="F40" s="24" t="s">
        <v>95</v>
      </c>
      <c r="G40" s="24"/>
      <c r="H40" s="74">
        <v>37.97</v>
      </c>
      <c r="I40" s="78"/>
      <c r="J40" s="23" t="s">
        <v>97</v>
      </c>
      <c r="K40" s="21"/>
      <c r="L40" s="21"/>
      <c r="M40" s="21"/>
    </row>
    <row r="41" spans="1:10" ht="18" customHeight="1">
      <c r="A41" s="19">
        <v>34</v>
      </c>
      <c r="B41" s="20" t="s">
        <v>40</v>
      </c>
      <c r="C41" s="22" t="s">
        <v>326</v>
      </c>
      <c r="D41" s="57" t="s">
        <v>316</v>
      </c>
      <c r="E41" s="24" t="s">
        <v>94</v>
      </c>
      <c r="F41" s="24" t="s">
        <v>95</v>
      </c>
      <c r="G41" s="24"/>
      <c r="H41" s="74">
        <v>38.06</v>
      </c>
      <c r="I41" s="78"/>
      <c r="J41" s="23" t="s">
        <v>97</v>
      </c>
    </row>
    <row r="42" spans="1:10" ht="18" customHeight="1">
      <c r="A42" s="19">
        <v>35</v>
      </c>
      <c r="B42" s="80" t="s">
        <v>447</v>
      </c>
      <c r="C42" s="90" t="s">
        <v>448</v>
      </c>
      <c r="D42" s="81">
        <v>37928</v>
      </c>
      <c r="E42" s="82" t="s">
        <v>53</v>
      </c>
      <c r="F42" s="82" t="s">
        <v>54</v>
      </c>
      <c r="G42" s="82" t="s">
        <v>413</v>
      </c>
      <c r="H42" s="74">
        <v>40.97</v>
      </c>
      <c r="I42" s="78"/>
      <c r="J42" s="83" t="s">
        <v>443</v>
      </c>
    </row>
    <row r="43" spans="1:10" ht="18" customHeight="1">
      <c r="A43" s="19">
        <v>36</v>
      </c>
      <c r="B43" s="80" t="s">
        <v>251</v>
      </c>
      <c r="C43" s="90" t="s">
        <v>635</v>
      </c>
      <c r="D43" s="81">
        <v>36974</v>
      </c>
      <c r="E43" s="82" t="s">
        <v>53</v>
      </c>
      <c r="F43" s="82" t="s">
        <v>54</v>
      </c>
      <c r="G43" s="82" t="s">
        <v>413</v>
      </c>
      <c r="H43" s="74">
        <v>41.2</v>
      </c>
      <c r="I43" s="78"/>
      <c r="J43" s="83" t="s">
        <v>67</v>
      </c>
    </row>
    <row r="44" spans="1:10" ht="18" customHeight="1">
      <c r="A44" s="19">
        <v>37</v>
      </c>
      <c r="B44" s="80" t="s">
        <v>41</v>
      </c>
      <c r="C44" s="90" t="s">
        <v>449</v>
      </c>
      <c r="D44" s="81">
        <v>37641</v>
      </c>
      <c r="E44" s="82" t="s">
        <v>53</v>
      </c>
      <c r="F44" s="82" t="s">
        <v>54</v>
      </c>
      <c r="G44" s="82" t="s">
        <v>413</v>
      </c>
      <c r="H44" s="74">
        <v>43.98</v>
      </c>
      <c r="I44" s="78"/>
      <c r="J44" s="83" t="s">
        <v>443</v>
      </c>
    </row>
    <row r="45" spans="1:10" ht="18" customHeight="1">
      <c r="A45" s="19"/>
      <c r="B45" s="80" t="s">
        <v>572</v>
      </c>
      <c r="C45" s="90" t="s">
        <v>573</v>
      </c>
      <c r="D45" s="81">
        <v>37112</v>
      </c>
      <c r="E45" s="82" t="s">
        <v>45</v>
      </c>
      <c r="F45" s="82" t="s">
        <v>48</v>
      </c>
      <c r="G45" s="82"/>
      <c r="H45" s="74" t="s">
        <v>647</v>
      </c>
      <c r="I45" s="78"/>
      <c r="J45" s="83" t="s">
        <v>62</v>
      </c>
    </row>
    <row r="46" spans="1:10" ht="18" customHeight="1">
      <c r="A46" s="19"/>
      <c r="B46" s="80" t="s">
        <v>47</v>
      </c>
      <c r="C46" s="90" t="s">
        <v>134</v>
      </c>
      <c r="D46" s="81">
        <v>36768</v>
      </c>
      <c r="E46" s="82" t="s">
        <v>53</v>
      </c>
      <c r="F46" s="82" t="s">
        <v>54</v>
      </c>
      <c r="G46" s="82" t="s">
        <v>413</v>
      </c>
      <c r="H46" s="74" t="s">
        <v>188</v>
      </c>
      <c r="I46" s="78"/>
      <c r="J46" s="83" t="s">
        <v>656</v>
      </c>
    </row>
  </sheetData>
  <sheetProtection/>
  <printOptions horizontalCentered="1"/>
  <pageMargins left="0.3937007874015748" right="0.3937007874015748" top="0.29" bottom="0.36" header="0.17" footer="0.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Steponas</cp:lastModifiedBy>
  <cp:lastPrinted>2013-02-21T18:00:03Z</cp:lastPrinted>
  <dcterms:created xsi:type="dcterms:W3CDTF">2006-02-17T17:28:41Z</dcterms:created>
  <dcterms:modified xsi:type="dcterms:W3CDTF">2013-02-21T18:09:44Z</dcterms:modified>
  <cp:category/>
  <cp:version/>
  <cp:contentType/>
  <cp:contentStatus/>
</cp:coreProperties>
</file>