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3"/>
  </bookViews>
  <sheets>
    <sheet name="tasku_lentele" sheetId="1" state="hidden" r:id="rId1"/>
    <sheet name="asm" sheetId="2" r:id="rId2"/>
    <sheet name="protokolas" sheetId="3" r:id="rId3"/>
    <sheet name="komandinis" sheetId="4" r:id="rId4"/>
  </sheets>
  <definedNames/>
  <calcPr fullCalcOnLoad="1"/>
</workbook>
</file>

<file path=xl/comments1.xml><?xml version="1.0" encoding="utf-8"?>
<comments xmlns="http://schemas.openxmlformats.org/spreadsheetml/2006/main">
  <authors>
    <author>Kestutis</author>
  </authors>
  <commentList>
    <comment ref="I179" authorId="0">
      <text>
        <r>
          <rPr>
            <b/>
            <sz val="8"/>
            <rFont val="Tahoma"/>
            <family val="0"/>
          </rPr>
          <t>Kestutis:</t>
        </r>
        <r>
          <rPr>
            <sz val="8"/>
            <rFont val="Tahoma"/>
            <family val="0"/>
          </rPr>
          <t xml:space="preserve">
nedalyvavo,nesekmė</t>
        </r>
      </text>
    </comment>
  </commentList>
</comments>
</file>

<file path=xl/comments3.xml><?xml version="1.0" encoding="utf-8"?>
<comments xmlns="http://schemas.openxmlformats.org/spreadsheetml/2006/main">
  <authors>
    <author>Kestutis</author>
  </authors>
  <commentList>
    <comment ref="B1" authorId="0">
      <text>
        <r>
          <rPr>
            <b/>
            <sz val="12"/>
            <color indexed="10"/>
            <rFont val="Tahoma"/>
            <family val="2"/>
          </rPr>
          <t>Prašom pildyti tik spalvtus laukelius!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<sst xmlns="http://schemas.openxmlformats.org/spreadsheetml/2006/main" count="355" uniqueCount="116">
  <si>
    <t>Lengvosios atletikos keturkovės taškų skaičiavimo lentelė</t>
  </si>
  <si>
    <t>Merginos</t>
  </si>
  <si>
    <t>Taškai</t>
  </si>
  <si>
    <t>Kamuoliuko metimas</t>
  </si>
  <si>
    <t>Šuolis į tolį</t>
  </si>
  <si>
    <t>60 m bėgimas</t>
  </si>
  <si>
    <t>500 m bėgimas</t>
  </si>
  <si>
    <t>Komanda</t>
  </si>
  <si>
    <t>Pavardė, vardas</t>
  </si>
  <si>
    <t>Gim. metai</t>
  </si>
  <si>
    <t>Kamuoliuko m.</t>
  </si>
  <si>
    <t>Taškų suma</t>
  </si>
  <si>
    <t>Rezultatas</t>
  </si>
  <si>
    <t>5 geriausių rezultatų suma</t>
  </si>
  <si>
    <t>Komandiniai rezultatai</t>
  </si>
  <si>
    <t>Eil. Nr.</t>
  </si>
  <si>
    <t>Vieta</t>
  </si>
  <si>
    <t>n</t>
  </si>
  <si>
    <t>K O M A N D A</t>
  </si>
  <si>
    <t>Asmeniniai rezultatai</t>
  </si>
  <si>
    <t>Gim. data</t>
  </si>
  <si>
    <t>5 geriausių rezultatų suma:</t>
  </si>
  <si>
    <t>Vardas, Pavardė</t>
  </si>
  <si>
    <t>Lietuvos mokinių olimpinio festivalio lengvosios atletikos keturkovės tarpzoninės  varžybos. Pasvalys.</t>
  </si>
  <si>
    <t>Mergaitės</t>
  </si>
  <si>
    <r>
      <t>Kęstutis Mačėnas /</t>
    </r>
    <r>
      <rPr>
        <i/>
        <sz val="10"/>
        <rFont val="Arial"/>
        <family val="2"/>
      </rPr>
      <t>nacionalinė kategorija</t>
    </r>
    <r>
      <rPr>
        <b/>
        <i/>
        <sz val="12"/>
        <rFont val="Arial"/>
        <family val="2"/>
      </rPr>
      <t>/</t>
    </r>
  </si>
  <si>
    <t>Pasvalys</t>
  </si>
  <si>
    <t>Biržų "Atžalyno" vidurinė mokykla</t>
  </si>
  <si>
    <t>Biržai</t>
  </si>
  <si>
    <t>Švenčionių Pabradės "Žeimenos" gimnazija</t>
  </si>
  <si>
    <t>Švenčion.</t>
  </si>
  <si>
    <t>Utenos Krašuonos pagrindinė mokykla</t>
  </si>
  <si>
    <t>Utena</t>
  </si>
  <si>
    <t>Molėtų pagrindinė mokykla</t>
  </si>
  <si>
    <t>Molėtai</t>
  </si>
  <si>
    <t>Rokiškis</t>
  </si>
  <si>
    <t>Visaginas</t>
  </si>
  <si>
    <t>Panevėžys</t>
  </si>
  <si>
    <t>Individualistai</t>
  </si>
  <si>
    <t xml:space="preserve"> Viktorija Balčiūnaitė </t>
  </si>
  <si>
    <t xml:space="preserve"> Dainora Laiconaitė   </t>
  </si>
  <si>
    <t xml:space="preserve"> Raminta Vaidinauskaitė </t>
  </si>
  <si>
    <t xml:space="preserve"> Radvilė Šimaitė         </t>
  </si>
  <si>
    <t xml:space="preserve">Andželika Morkūnaitė     </t>
  </si>
  <si>
    <t xml:space="preserve"> Karolina Šomkaitė           </t>
  </si>
  <si>
    <t xml:space="preserve">Pasvalio rajono Saločių vidurinė mokykla </t>
  </si>
  <si>
    <t>Paulaitė Živilė</t>
  </si>
  <si>
    <t>Antončikaitė Deimantė</t>
  </si>
  <si>
    <t>Šarkiūnaitė Žydrė</t>
  </si>
  <si>
    <t>Kaupaitė Justina</t>
  </si>
  <si>
    <t>Gabija Mechovič</t>
  </si>
  <si>
    <t>Viktorija Čagajeva</t>
  </si>
  <si>
    <t>Gabrielė Andrukianec</t>
  </si>
  <si>
    <t>Julija Chromova</t>
  </si>
  <si>
    <t>Inga Šilkinytė</t>
  </si>
  <si>
    <t>Laura Šilkinytė</t>
  </si>
  <si>
    <t>Panevėžio Vyturio progimnazija</t>
  </si>
  <si>
    <t>Laura Balčiūnaitė</t>
  </si>
  <si>
    <t>Unė Narkūnaitė</t>
  </si>
  <si>
    <t>Viltė Narkūnaitė</t>
  </si>
  <si>
    <t>Asta Strumbilaitė</t>
  </si>
  <si>
    <t>Gabija Strelčiūnaitė</t>
  </si>
  <si>
    <t>Vaida Padimanskaitė</t>
  </si>
  <si>
    <t>Rokiškio J.Tūbelio progimnazija</t>
  </si>
  <si>
    <t>Kamilė Bajoraitė</t>
  </si>
  <si>
    <t>Martina Šiaučiūnaitė</t>
  </si>
  <si>
    <t>Ugnė Pečiūraitė</t>
  </si>
  <si>
    <t>Evelina Šeršniovaitė</t>
  </si>
  <si>
    <t>Julija Stepanova</t>
  </si>
  <si>
    <t>Eglė Kastanauskaitė</t>
  </si>
  <si>
    <t>Deimantė Katinaitė</t>
  </si>
  <si>
    <t>Marija Šyvytė</t>
  </si>
  <si>
    <t>Aistė Morkvėnaitė</t>
  </si>
  <si>
    <t>Meda Žigelytė</t>
  </si>
  <si>
    <t>Indrė Tapulionytė</t>
  </si>
  <si>
    <t>Kamilė Savickaitė</t>
  </si>
  <si>
    <t>1999-04-o8</t>
  </si>
  <si>
    <t>Visagino "Verdenės" gimnazija</t>
  </si>
  <si>
    <t>Dovilė Bareckaitė</t>
  </si>
  <si>
    <t>Gustė Burneikaitė</t>
  </si>
  <si>
    <t>Dovilė Bertašiūtė</t>
  </si>
  <si>
    <t>Gabrielė Darulytė</t>
  </si>
  <si>
    <t>Kamilė Gabrilaitė</t>
  </si>
  <si>
    <t>Ema Ruseckaitė</t>
  </si>
  <si>
    <t>Sintija ŠADRINCEVAITĖ</t>
  </si>
  <si>
    <t>Aleksandra Samozvanova</t>
  </si>
  <si>
    <t>Lina Kuliešytė</t>
  </si>
  <si>
    <t>Akvilė Pakalnytė</t>
  </si>
  <si>
    <t>Viktorija Jančionytė</t>
  </si>
  <si>
    <t>Gintarė Petrauskaitė</t>
  </si>
  <si>
    <t>Jovita Šimėnaitė</t>
  </si>
  <si>
    <t>Erika Urbonavičiūtė</t>
  </si>
  <si>
    <t>1999-19-30</t>
  </si>
  <si>
    <t>Kupiškio Povilo Matulionio progimnazija</t>
  </si>
  <si>
    <t>Kupiškis</t>
  </si>
  <si>
    <t>Austėja Jonušytė</t>
  </si>
  <si>
    <t>Joana Pekarskaitė</t>
  </si>
  <si>
    <t>Martina Karniauskaitė</t>
  </si>
  <si>
    <t>Kamilė Baltrūnaitė</t>
  </si>
  <si>
    <t>Viktorija Žiukaitė</t>
  </si>
  <si>
    <t>Kotryna Mikšytė</t>
  </si>
  <si>
    <t>Raminta Sarapaitė</t>
  </si>
  <si>
    <t>Gabija Puodžiūnaitė</t>
  </si>
  <si>
    <t>Gustė Lekaitė</t>
  </si>
  <si>
    <t>Dovilė Banytė</t>
  </si>
  <si>
    <t>Monika Divizinskaitė</t>
  </si>
  <si>
    <t>Greta Morkūnaiė</t>
  </si>
  <si>
    <t>9,8</t>
  </si>
  <si>
    <t>9,6</t>
  </si>
  <si>
    <t>10,3</t>
  </si>
  <si>
    <t>Virginija Paštuolytė</t>
  </si>
  <si>
    <t xml:space="preserve"> Varžybu vyr. sekretorius</t>
  </si>
  <si>
    <t>Varžybų vyr. teisėjas</t>
  </si>
  <si>
    <t>Visag.ind.</t>
  </si>
  <si>
    <t>Kupiškis ind.</t>
  </si>
  <si>
    <t>Pasvalys ind.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</si>
</sst>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:ss.0"/>
    <numFmt numFmtId="165" formatCode="m:ss.00"/>
    <numFmt numFmtId="166" formatCode="yy/mm/dd"/>
    <numFmt numFmtId="167" formatCode="0.0"/>
    <numFmt numFmtId="168" formatCode="[$-427]yyyy\ &quot;m.&quot;\ mmmm\ d\ &quot;d.&quot;"/>
    <numFmt numFmtId="169" formatCode="yyyy\-mm\-dd;@"/>
    <numFmt numFmtId="170" formatCode="[$-F400]h:mm:ss\ AM/PM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12"/>
      <color indexed="10"/>
      <name val="Tahoma"/>
      <family val="2"/>
    </font>
    <font>
      <b/>
      <i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2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/>
      <protection hidden="1"/>
    </xf>
    <xf numFmtId="1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1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center" vertical="center"/>
      <protection hidden="1"/>
    </xf>
    <xf numFmtId="1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indent="15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>
      <alignment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 indent="1"/>
      <protection locked="0"/>
    </xf>
    <xf numFmtId="16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4" fontId="1" fillId="0" borderId="27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8" fillId="0" borderId="0" xfId="0" applyFont="1" applyFill="1" applyAlignment="1" applyProtection="1">
      <alignment horizontal="left" vertical="center" indent="15"/>
      <protection hidden="1"/>
    </xf>
    <xf numFmtId="49" fontId="8" fillId="0" borderId="0" xfId="0" applyNumberFormat="1" applyFont="1" applyFill="1" applyAlignment="1" applyProtection="1">
      <alignment horizontal="center" vertical="center"/>
      <protection hidden="1"/>
    </xf>
    <xf numFmtId="169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1" fontId="8" fillId="0" borderId="0" xfId="0" applyNumberFormat="1" applyFont="1" applyFill="1" applyAlignment="1" applyProtection="1">
      <alignment horizontal="center" vertical="center"/>
      <protection hidden="1"/>
    </xf>
    <xf numFmtId="164" fontId="8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169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center" vertical="center"/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/>
      <protection locked="0"/>
    </xf>
    <xf numFmtId="0" fontId="0" fillId="0" borderId="23" xfId="0" applyFill="1" applyBorder="1" applyAlignment="1">
      <alignment horizontal="left"/>
    </xf>
    <xf numFmtId="14" fontId="21" fillId="0" borderId="10" xfId="0" applyNumberFormat="1" applyFont="1" applyFill="1" applyBorder="1" applyAlignment="1" applyProtection="1">
      <alignment horizontal="center"/>
      <protection hidden="1"/>
    </xf>
    <xf numFmtId="167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/>
      <protection locked="0"/>
    </xf>
    <xf numFmtId="167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NumberFormat="1" applyFont="1" applyFill="1" applyBorder="1" applyAlignment="1" applyProtection="1">
      <alignment horizontal="center" vertical="center"/>
      <protection locked="0"/>
    </xf>
    <xf numFmtId="164" fontId="1" fillId="0" borderId="34" xfId="0" applyNumberFormat="1" applyFont="1" applyFill="1" applyBorder="1" applyAlignment="1" applyProtection="1">
      <alignment horizontal="center" vertical="center"/>
      <protection locked="0"/>
    </xf>
    <xf numFmtId="14" fontId="21" fillId="0" borderId="10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/>
      <protection locked="0"/>
    </xf>
    <xf numFmtId="167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36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169" fontId="0" fillId="0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167" fontId="1" fillId="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164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/>
    </xf>
    <xf numFmtId="169" fontId="22" fillId="0" borderId="10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164" fontId="1" fillId="0" borderId="40" xfId="0" applyNumberFormat="1" applyFont="1" applyFill="1" applyBorder="1" applyAlignment="1" applyProtection="1">
      <alignment horizontal="center" vertical="center"/>
      <protection locked="0"/>
    </xf>
    <xf numFmtId="167" fontId="1" fillId="0" borderId="30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>
      <alignment horizontal="left"/>
    </xf>
    <xf numFmtId="167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left"/>
    </xf>
    <xf numFmtId="169" fontId="21" fillId="0" borderId="16" xfId="0" applyNumberFormat="1" applyFont="1" applyFill="1" applyBorder="1" applyAlignment="1">
      <alignment horizontal="center"/>
    </xf>
    <xf numFmtId="167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/>
    </xf>
    <xf numFmtId="169" fontId="21" fillId="0" borderId="21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169" fontId="21" fillId="0" borderId="41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167" fontId="1" fillId="0" borderId="34" xfId="0" applyNumberFormat="1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>
      <alignment vertical="top"/>
    </xf>
    <xf numFmtId="0" fontId="19" fillId="0" borderId="19" xfId="0" applyFont="1" applyFill="1" applyBorder="1" applyAlignment="1">
      <alignment vertical="top" wrapText="1"/>
    </xf>
    <xf numFmtId="167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42" xfId="0" applyNumberFormat="1" applyFont="1" applyFill="1" applyBorder="1" applyAlignment="1" applyProtection="1">
      <alignment vertical="center"/>
      <protection locked="0"/>
    </xf>
    <xf numFmtId="49" fontId="1" fillId="0" borderId="43" xfId="0" applyNumberFormat="1" applyFont="1" applyFill="1" applyBorder="1" applyAlignment="1" applyProtection="1">
      <alignment vertical="center"/>
      <protection locked="0"/>
    </xf>
    <xf numFmtId="49" fontId="1" fillId="0" borderId="44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 indent="1"/>
      <protection locked="0"/>
    </xf>
    <xf numFmtId="49" fontId="1" fillId="0" borderId="18" xfId="0" applyNumberFormat="1" applyFont="1" applyFill="1" applyBorder="1" applyAlignment="1" applyProtection="1">
      <alignment horizontal="left" vertical="center" indent="1"/>
      <protection locked="0"/>
    </xf>
    <xf numFmtId="49" fontId="1" fillId="0" borderId="19" xfId="0" applyNumberFormat="1" applyFont="1" applyFill="1" applyBorder="1" applyAlignment="1" applyProtection="1">
      <alignment horizontal="left" vertical="center" indent="1"/>
      <protection locked="0"/>
    </xf>
    <xf numFmtId="49" fontId="1" fillId="0" borderId="16" xfId="0" applyNumberFormat="1" applyFont="1" applyFill="1" applyBorder="1" applyAlignment="1" applyProtection="1">
      <alignment horizontal="left" vertical="center" indent="1"/>
      <protection locked="0"/>
    </xf>
    <xf numFmtId="49" fontId="1" fillId="0" borderId="18" xfId="0" applyNumberFormat="1" applyFont="1" applyFill="1" applyBorder="1" applyAlignment="1" applyProtection="1">
      <alignment horizontal="left" vertical="center" indent="1"/>
      <protection locked="0"/>
    </xf>
    <xf numFmtId="49" fontId="1" fillId="0" borderId="19" xfId="0" applyNumberFormat="1" applyFont="1" applyFill="1" applyBorder="1" applyAlignment="1" applyProtection="1">
      <alignment horizontal="left" vertical="center" indent="1"/>
      <protection locked="0"/>
    </xf>
    <xf numFmtId="167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/>
      <protection hidden="1"/>
    </xf>
    <xf numFmtId="169" fontId="5" fillId="0" borderId="0" xfId="0" applyNumberFormat="1" applyFont="1" applyFill="1" applyAlignment="1" applyProtection="1">
      <alignment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169" fontId="5" fillId="0" borderId="4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164" fontId="1" fillId="0" borderId="48" xfId="0" applyNumberFormat="1" applyFont="1" applyFill="1" applyBorder="1" applyAlignment="1" applyProtection="1">
      <alignment horizontal="center" vertical="center"/>
      <protection hidden="1"/>
    </xf>
    <xf numFmtId="164" fontId="1" fillId="0" borderId="49" xfId="0" applyNumberFormat="1" applyFont="1" applyFill="1" applyBorder="1" applyAlignment="1" applyProtection="1">
      <alignment horizontal="center" vertical="center"/>
      <protection hidden="1"/>
    </xf>
    <xf numFmtId="164" fontId="1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NumberFormat="1" applyFill="1" applyBorder="1" applyAlignment="1" applyProtection="1">
      <alignment horizontal="center" vertical="center"/>
      <protection hidden="1"/>
    </xf>
    <xf numFmtId="0" fontId="0" fillId="0" borderId="41" xfId="0" applyNumberForma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49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2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46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51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49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4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/>
      <protection hidden="1"/>
    </xf>
    <xf numFmtId="169" fontId="13" fillId="0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60" xfId="0" applyNumberFormat="1" applyFont="1" applyFill="1" applyBorder="1" applyAlignment="1" applyProtection="1">
      <alignment horizontal="center" vertical="center"/>
      <protection hidden="1"/>
    </xf>
    <xf numFmtId="164" fontId="1" fillId="0" borderId="61" xfId="0" applyNumberFormat="1" applyFont="1" applyFill="1" applyBorder="1" applyAlignment="1" applyProtection="1">
      <alignment horizontal="center" vertical="center"/>
      <protection hidden="1"/>
    </xf>
    <xf numFmtId="164" fontId="1" fillId="0" borderId="62" xfId="0" applyNumberFormat="1" applyFont="1" applyFill="1" applyBorder="1" applyAlignment="1" applyProtection="1">
      <alignment horizontal="center" vertical="center"/>
      <protection hidden="1"/>
    </xf>
    <xf numFmtId="164" fontId="1" fillId="0" borderId="63" xfId="0" applyNumberFormat="1" applyFont="1" applyFill="1" applyBorder="1" applyAlignment="1" applyProtection="1">
      <alignment horizontal="center" vertical="center"/>
      <protection hidden="1"/>
    </xf>
    <xf numFmtId="0" fontId="0" fillId="0" borderId="26" xfId="0" applyNumberFormat="1" applyFill="1" applyBorder="1" applyAlignment="1" applyProtection="1">
      <alignment horizontal="center" vertical="center"/>
      <protection hidden="1"/>
    </xf>
    <xf numFmtId="0" fontId="0" fillId="0" borderId="49" xfId="0" applyNumberFormat="1" applyFill="1" applyBorder="1" applyAlignment="1" applyProtection="1">
      <alignment horizontal="center" vertical="center"/>
      <protection hidden="1"/>
    </xf>
    <xf numFmtId="0" fontId="1" fillId="0" borderId="64" xfId="0" applyNumberFormat="1" applyFont="1" applyFill="1" applyBorder="1" applyAlignment="1" applyProtection="1">
      <alignment horizontal="center" vertical="center"/>
      <protection hidden="1"/>
    </xf>
    <xf numFmtId="0" fontId="1" fillId="0" borderId="49" xfId="0" applyNumberFormat="1" applyFont="1" applyFill="1" applyBorder="1" applyAlignment="1" applyProtection="1">
      <alignment horizontal="center" vertical="center"/>
      <protection hidden="1"/>
    </xf>
    <xf numFmtId="49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14" fontId="5" fillId="0" borderId="4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657225</xdr:rowOff>
    </xdr:from>
    <xdr:to>
      <xdr:col>12</xdr:col>
      <xdr:colOff>304800</xdr:colOff>
      <xdr:row>2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600075" y="657225"/>
          <a:ext cx="5819775" cy="800100"/>
          <a:chOff x="20" y="53"/>
          <a:chExt cx="611" cy="84"/>
        </a:xfrm>
        <a:solidFill>
          <a:srgbClr val="FFFFFF"/>
        </a:solidFill>
      </xdr:grpSpPr>
      <xdr:pic>
        <xdr:nvPicPr>
          <xdr:cNvPr id="2" name="Picture 1" descr=" 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53"/>
            <a:ext cx="78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CF_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" y="56"/>
            <a:ext cx="70" cy="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352425</xdr:rowOff>
    </xdr:from>
    <xdr:to>
      <xdr:col>11</xdr:col>
      <xdr:colOff>371475</xdr:colOff>
      <xdr:row>3</xdr:row>
      <xdr:rowOff>123825</xdr:rowOff>
    </xdr:to>
    <xdr:grpSp>
      <xdr:nvGrpSpPr>
        <xdr:cNvPr id="1" name="Group 8"/>
        <xdr:cNvGrpSpPr>
          <a:grpSpLocks/>
        </xdr:cNvGrpSpPr>
      </xdr:nvGrpSpPr>
      <xdr:grpSpPr>
        <a:xfrm>
          <a:off x="495300" y="352425"/>
          <a:ext cx="5819775" cy="800100"/>
          <a:chOff x="20" y="53"/>
          <a:chExt cx="611" cy="84"/>
        </a:xfrm>
        <a:solidFill>
          <a:srgbClr val="FFFFFF"/>
        </a:solidFill>
      </xdr:grpSpPr>
      <xdr:pic>
        <xdr:nvPicPr>
          <xdr:cNvPr id="2" name="Picture 1" descr=" 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53"/>
            <a:ext cx="78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 descr="TCF_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" y="56"/>
            <a:ext cx="70" cy="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666750</xdr:rowOff>
    </xdr:from>
    <xdr:to>
      <xdr:col>13</xdr:col>
      <xdr:colOff>57150</xdr:colOff>
      <xdr:row>3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314325" y="666750"/>
          <a:ext cx="5819775" cy="800100"/>
          <a:chOff x="20" y="53"/>
          <a:chExt cx="611" cy="84"/>
        </a:xfrm>
        <a:solidFill>
          <a:srgbClr val="FFFFFF"/>
        </a:solidFill>
      </xdr:grpSpPr>
      <xdr:pic>
        <xdr:nvPicPr>
          <xdr:cNvPr id="2" name="Picture 1" descr=" 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" y="53"/>
            <a:ext cx="78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 descr="TCF_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1" y="56"/>
            <a:ext cx="70" cy="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79"/>
  <sheetViews>
    <sheetView zoomScalePageLayoutView="0" workbookViewId="0" topLeftCell="A1">
      <selection activeCell="L15" sqref="L15"/>
    </sheetView>
  </sheetViews>
  <sheetFormatPr defaultColWidth="9.140625" defaultRowHeight="12.75"/>
  <sheetData>
    <row r="1" spans="1:10" ht="2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7.75">
      <c r="A2" s="1"/>
      <c r="B2" s="1"/>
      <c r="C2" s="162" t="s">
        <v>1</v>
      </c>
      <c r="D2" s="162"/>
      <c r="E2" s="162"/>
      <c r="F2" s="2"/>
      <c r="G2" s="2"/>
      <c r="H2" s="163" t="s">
        <v>1</v>
      </c>
      <c r="I2" s="163"/>
      <c r="J2" s="163"/>
    </row>
    <row r="3" spans="1:10" ht="8.25" customHeight="1">
      <c r="A3" s="1"/>
      <c r="B3" s="1"/>
      <c r="C3" s="3"/>
      <c r="D3" s="3"/>
      <c r="E3" s="3"/>
      <c r="F3" s="1"/>
      <c r="G3" s="1"/>
      <c r="H3" s="1"/>
      <c r="I3" s="1"/>
      <c r="J3" s="4"/>
    </row>
    <row r="4" spans="1:10" ht="12.75">
      <c r="A4" s="1"/>
      <c r="B4" s="1"/>
      <c r="C4" s="164" t="s">
        <v>2</v>
      </c>
      <c r="D4" s="165" t="s">
        <v>3</v>
      </c>
      <c r="E4" s="165" t="s">
        <v>4</v>
      </c>
      <c r="F4" s="1"/>
      <c r="G4" s="1"/>
      <c r="H4" s="164" t="s">
        <v>2</v>
      </c>
      <c r="I4" s="165" t="s">
        <v>5</v>
      </c>
      <c r="J4" s="165" t="s">
        <v>6</v>
      </c>
    </row>
    <row r="5" spans="1:10" ht="12.75">
      <c r="A5" s="1"/>
      <c r="B5" s="1"/>
      <c r="C5" s="164"/>
      <c r="D5" s="165"/>
      <c r="E5" s="165"/>
      <c r="F5" s="1"/>
      <c r="G5" s="1"/>
      <c r="H5" s="164"/>
      <c r="I5" s="165"/>
      <c r="J5" s="165"/>
    </row>
    <row r="6" spans="1:10" ht="12.75">
      <c r="A6" s="1"/>
      <c r="B6" s="1"/>
      <c r="C6" s="164"/>
      <c r="D6" s="165"/>
      <c r="E6" s="165"/>
      <c r="F6" s="1"/>
      <c r="G6" s="1"/>
      <c r="H6" s="164"/>
      <c r="I6" s="165"/>
      <c r="J6" s="165"/>
    </row>
    <row r="7" spans="1:10" ht="48.75" customHeight="1">
      <c r="A7" s="1"/>
      <c r="B7" s="1"/>
      <c r="C7" s="164"/>
      <c r="D7" s="165"/>
      <c r="E7" s="165"/>
      <c r="F7" s="1"/>
      <c r="G7" s="1"/>
      <c r="H7" s="164"/>
      <c r="I7" s="165"/>
      <c r="J7" s="165"/>
    </row>
    <row r="8" spans="1:10" ht="12.75">
      <c r="A8" s="1"/>
      <c r="B8" s="1"/>
      <c r="C8" s="12">
        <v>0</v>
      </c>
      <c r="D8" s="11" t="s">
        <v>17</v>
      </c>
      <c r="E8" s="11" t="s">
        <v>17</v>
      </c>
      <c r="F8" s="1"/>
      <c r="G8" s="1"/>
      <c r="H8" s="2">
        <v>150</v>
      </c>
      <c r="I8" s="1">
        <v>7</v>
      </c>
      <c r="J8" s="5">
        <v>0.0007874999999999999</v>
      </c>
    </row>
    <row r="9" spans="1:10" ht="12.75">
      <c r="A9" s="1"/>
      <c r="B9" s="1"/>
      <c r="C9" s="2">
        <v>1</v>
      </c>
      <c r="D9" s="1">
        <v>7.8</v>
      </c>
      <c r="E9" s="1">
        <v>230</v>
      </c>
      <c r="F9" s="1"/>
      <c r="G9" s="1"/>
      <c r="H9" s="2">
        <v>149</v>
      </c>
      <c r="I9" s="1">
        <v>7.1</v>
      </c>
      <c r="J9" s="5">
        <v>0.0007907407407407407</v>
      </c>
    </row>
    <row r="10" spans="1:10" ht="12.75">
      <c r="A10" s="1"/>
      <c r="B10" s="1"/>
      <c r="C10" s="2">
        <v>2</v>
      </c>
      <c r="D10" s="1">
        <v>8.34</v>
      </c>
      <c r="E10" s="1">
        <v>235</v>
      </c>
      <c r="F10" s="1"/>
      <c r="G10" s="1"/>
      <c r="H10" s="2">
        <v>148</v>
      </c>
      <c r="I10" s="1"/>
      <c r="J10" s="5">
        <v>0.0007937500000000001</v>
      </c>
    </row>
    <row r="11" spans="1:10" ht="12.75">
      <c r="A11" s="1"/>
      <c r="B11" s="1"/>
      <c r="C11" s="2">
        <v>3</v>
      </c>
      <c r="D11" s="1">
        <v>8.86</v>
      </c>
      <c r="E11" s="1">
        <v>239</v>
      </c>
      <c r="F11" s="1"/>
      <c r="G11" s="1"/>
      <c r="H11" s="2">
        <v>147</v>
      </c>
      <c r="I11" s="1"/>
      <c r="J11" s="5">
        <v>0.000796875</v>
      </c>
    </row>
    <row r="12" spans="1:10" ht="12.75">
      <c r="A12" s="1"/>
      <c r="B12" s="1"/>
      <c r="C12" s="2">
        <v>4</v>
      </c>
      <c r="D12" s="1">
        <v>9.4</v>
      </c>
      <c r="E12" s="1">
        <v>242</v>
      </c>
      <c r="F12" s="1"/>
      <c r="G12" s="1"/>
      <c r="H12" s="2">
        <v>146</v>
      </c>
      <c r="I12" s="1"/>
      <c r="J12" s="5">
        <v>0.0008001157407407407</v>
      </c>
    </row>
    <row r="13" spans="1:10" ht="12.75">
      <c r="A13" s="1"/>
      <c r="B13" s="1"/>
      <c r="C13" s="2">
        <v>5</v>
      </c>
      <c r="D13" s="1">
        <v>9.94</v>
      </c>
      <c r="E13" s="1">
        <v>245</v>
      </c>
      <c r="F13" s="1"/>
      <c r="G13" s="1"/>
      <c r="H13" s="2">
        <v>145</v>
      </c>
      <c r="I13" s="1"/>
      <c r="J13" s="5">
        <v>0.0008032407407407408</v>
      </c>
    </row>
    <row r="14" spans="1:10" ht="12.75">
      <c r="A14" s="1"/>
      <c r="B14" s="1"/>
      <c r="C14" s="2">
        <v>6</v>
      </c>
      <c r="D14" s="1">
        <v>10.46</v>
      </c>
      <c r="E14" s="1">
        <v>248</v>
      </c>
      <c r="F14" s="1"/>
      <c r="G14" s="1"/>
      <c r="H14" s="2">
        <v>144</v>
      </c>
      <c r="I14" s="1">
        <v>7.2</v>
      </c>
      <c r="J14" s="5">
        <v>0.0008063657407407407</v>
      </c>
    </row>
    <row r="15" spans="1:10" ht="12.75">
      <c r="A15" s="1"/>
      <c r="B15" s="1"/>
      <c r="C15" s="2">
        <v>7</v>
      </c>
      <c r="D15" s="1">
        <v>11</v>
      </c>
      <c r="E15" s="1">
        <v>251</v>
      </c>
      <c r="F15" s="1"/>
      <c r="G15" s="1"/>
      <c r="H15" s="2">
        <v>143</v>
      </c>
      <c r="I15" s="1"/>
      <c r="J15" s="5">
        <v>0.0008096064814814815</v>
      </c>
    </row>
    <row r="16" spans="1:10" ht="12.75">
      <c r="A16" s="1"/>
      <c r="B16" s="1"/>
      <c r="C16" s="2">
        <v>8</v>
      </c>
      <c r="D16" s="1">
        <v>11.52</v>
      </c>
      <c r="E16" s="1">
        <v>254</v>
      </c>
      <c r="F16" s="1"/>
      <c r="G16" s="1"/>
      <c r="H16" s="2">
        <v>142</v>
      </c>
      <c r="I16" s="1"/>
      <c r="J16" s="5">
        <v>0.0008128472222222223</v>
      </c>
    </row>
    <row r="17" spans="1:10" ht="12.75">
      <c r="A17" s="1"/>
      <c r="B17" s="1"/>
      <c r="C17" s="2">
        <v>9</v>
      </c>
      <c r="D17" s="1">
        <v>12.06</v>
      </c>
      <c r="E17" s="1">
        <v>257</v>
      </c>
      <c r="F17" s="1"/>
      <c r="G17" s="1"/>
      <c r="H17" s="2">
        <v>141</v>
      </c>
      <c r="I17" s="1"/>
      <c r="J17" s="5">
        <v>0.0008159722222222223</v>
      </c>
    </row>
    <row r="18" spans="1:10" ht="12.75">
      <c r="A18" s="1"/>
      <c r="B18" s="1"/>
      <c r="C18" s="2">
        <v>10</v>
      </c>
      <c r="D18" s="1">
        <v>12.58</v>
      </c>
      <c r="E18" s="1">
        <v>260</v>
      </c>
      <c r="F18" s="1"/>
      <c r="G18" s="1"/>
      <c r="H18" s="2">
        <v>140</v>
      </c>
      <c r="I18" s="1">
        <v>7.3</v>
      </c>
      <c r="J18" s="5">
        <v>0.000819212962962963</v>
      </c>
    </row>
    <row r="19" spans="1:10" ht="12.75">
      <c r="A19" s="1"/>
      <c r="B19" s="1"/>
      <c r="C19" s="2">
        <v>11</v>
      </c>
      <c r="D19" s="1">
        <v>13.1</v>
      </c>
      <c r="E19" s="1">
        <v>263</v>
      </c>
      <c r="F19" s="1"/>
      <c r="G19" s="1"/>
      <c r="H19" s="2">
        <v>139</v>
      </c>
      <c r="I19" s="1"/>
      <c r="J19" s="5">
        <v>0.0008224537037037038</v>
      </c>
    </row>
    <row r="20" spans="1:10" ht="12.75">
      <c r="A20" s="1"/>
      <c r="B20" s="1"/>
      <c r="C20" s="2">
        <v>12</v>
      </c>
      <c r="D20" s="1">
        <v>13.63</v>
      </c>
      <c r="E20" s="1">
        <v>266</v>
      </c>
      <c r="F20" s="1"/>
      <c r="G20" s="1"/>
      <c r="H20" s="2">
        <v>138</v>
      </c>
      <c r="I20" s="1"/>
      <c r="J20" s="5">
        <v>0.0008256944444444444</v>
      </c>
    </row>
    <row r="21" spans="1:10" ht="12.75">
      <c r="A21" s="1"/>
      <c r="B21" s="1"/>
      <c r="C21" s="2">
        <v>13</v>
      </c>
      <c r="D21" s="1">
        <v>14.16</v>
      </c>
      <c r="E21" s="1">
        <v>269</v>
      </c>
      <c r="F21" s="1"/>
      <c r="G21" s="1"/>
      <c r="H21" s="2">
        <v>137</v>
      </c>
      <c r="I21" s="1"/>
      <c r="J21" s="5">
        <v>0.0008289351851851852</v>
      </c>
    </row>
    <row r="22" spans="1:10" ht="12.75">
      <c r="A22" s="1"/>
      <c r="B22" s="1"/>
      <c r="C22" s="2">
        <v>14</v>
      </c>
      <c r="D22" s="1">
        <v>14.68</v>
      </c>
      <c r="E22" s="1">
        <v>272</v>
      </c>
      <c r="F22" s="1"/>
      <c r="G22" s="1"/>
      <c r="H22" s="2">
        <v>136</v>
      </c>
      <c r="I22" s="1"/>
      <c r="J22" s="5">
        <v>0.0008321759259259259</v>
      </c>
    </row>
    <row r="23" spans="1:10" ht="12.75">
      <c r="A23" s="1"/>
      <c r="B23" s="1"/>
      <c r="C23" s="2">
        <v>15</v>
      </c>
      <c r="D23" s="1">
        <v>15.22</v>
      </c>
      <c r="E23" s="1">
        <v>275</v>
      </c>
      <c r="F23" s="1"/>
      <c r="G23" s="1"/>
      <c r="H23" s="2">
        <v>135</v>
      </c>
      <c r="I23" s="1">
        <v>7.4</v>
      </c>
      <c r="J23" s="5">
        <v>0.0008355324074074073</v>
      </c>
    </row>
    <row r="24" spans="1:10" ht="12.75">
      <c r="A24" s="1"/>
      <c r="B24" s="1"/>
      <c r="C24" s="2">
        <v>16</v>
      </c>
      <c r="D24" s="1">
        <v>15.74</v>
      </c>
      <c r="E24" s="1">
        <v>278</v>
      </c>
      <c r="F24" s="1"/>
      <c r="G24" s="1"/>
      <c r="H24" s="2">
        <v>134</v>
      </c>
      <c r="I24" s="1"/>
      <c r="J24" s="5">
        <v>0.0008387731481481481</v>
      </c>
    </row>
    <row r="25" spans="1:10" ht="12.75">
      <c r="A25" s="1"/>
      <c r="B25" s="1"/>
      <c r="C25" s="2">
        <v>17</v>
      </c>
      <c r="D25" s="1">
        <v>16.26</v>
      </c>
      <c r="E25" s="1">
        <v>281</v>
      </c>
      <c r="F25" s="1"/>
      <c r="G25" s="1"/>
      <c r="H25" s="2">
        <v>133</v>
      </c>
      <c r="I25" s="1"/>
      <c r="J25" s="5">
        <v>0.0008421296296296297</v>
      </c>
    </row>
    <row r="26" spans="1:10" ht="12.75">
      <c r="A26" s="1"/>
      <c r="B26" s="1"/>
      <c r="C26" s="2">
        <v>18</v>
      </c>
      <c r="D26" s="1">
        <v>16.8</v>
      </c>
      <c r="E26" s="1">
        <v>284</v>
      </c>
      <c r="F26" s="1"/>
      <c r="G26" s="1"/>
      <c r="H26" s="2">
        <v>132</v>
      </c>
      <c r="I26" s="1"/>
      <c r="J26" s="5">
        <v>0.0008453703703703705</v>
      </c>
    </row>
    <row r="27" spans="1:10" ht="12.75">
      <c r="A27" s="1"/>
      <c r="B27" s="1"/>
      <c r="C27" s="2">
        <v>19</v>
      </c>
      <c r="D27" s="1">
        <v>17.32</v>
      </c>
      <c r="E27" s="1">
        <v>287</v>
      </c>
      <c r="F27" s="1"/>
      <c r="G27" s="1"/>
      <c r="H27" s="2">
        <v>131</v>
      </c>
      <c r="I27" s="1">
        <v>7.5</v>
      </c>
      <c r="J27" s="5">
        <v>0.0008487268518518518</v>
      </c>
    </row>
    <row r="28" spans="1:10" ht="12.75">
      <c r="A28" s="1"/>
      <c r="B28" s="1"/>
      <c r="C28" s="2">
        <v>20</v>
      </c>
      <c r="D28" s="1">
        <v>17.84</v>
      </c>
      <c r="E28" s="1">
        <v>290</v>
      </c>
      <c r="F28" s="1"/>
      <c r="G28" s="1"/>
      <c r="H28" s="2">
        <v>130</v>
      </c>
      <c r="I28" s="1"/>
      <c r="J28" s="5">
        <v>0.0008520833333333333</v>
      </c>
    </row>
    <row r="29" spans="1:10" ht="12.75">
      <c r="A29" s="1"/>
      <c r="B29" s="1"/>
      <c r="C29" s="2">
        <v>21</v>
      </c>
      <c r="D29" s="1">
        <v>18.36</v>
      </c>
      <c r="E29" s="1">
        <v>293</v>
      </c>
      <c r="F29" s="1"/>
      <c r="G29" s="1"/>
      <c r="H29" s="2">
        <v>129</v>
      </c>
      <c r="I29" s="1"/>
      <c r="J29" s="5">
        <v>0.0008554398148148148</v>
      </c>
    </row>
    <row r="30" spans="1:10" ht="12.75">
      <c r="A30" s="1"/>
      <c r="B30" s="1"/>
      <c r="C30" s="2">
        <v>22</v>
      </c>
      <c r="D30" s="1">
        <v>18.88</v>
      </c>
      <c r="E30" s="1">
        <v>296</v>
      </c>
      <c r="F30" s="1"/>
      <c r="G30" s="1"/>
      <c r="H30" s="2">
        <v>128</v>
      </c>
      <c r="I30" s="1"/>
      <c r="J30" s="5">
        <v>0.0008587962962962963</v>
      </c>
    </row>
    <row r="31" spans="1:10" ht="12.75">
      <c r="A31" s="1"/>
      <c r="B31" s="1"/>
      <c r="C31" s="2">
        <v>23</v>
      </c>
      <c r="D31" s="1">
        <v>19</v>
      </c>
      <c r="E31" s="1">
        <v>299</v>
      </c>
      <c r="F31" s="1"/>
      <c r="G31" s="1"/>
      <c r="H31" s="2">
        <v>127</v>
      </c>
      <c r="I31" s="1">
        <v>7.6</v>
      </c>
      <c r="J31" s="5">
        <v>0.0008621527777777778</v>
      </c>
    </row>
    <row r="32" spans="1:10" ht="12.75">
      <c r="A32" s="1"/>
      <c r="B32" s="1"/>
      <c r="C32" s="2">
        <v>24</v>
      </c>
      <c r="D32" s="1">
        <v>19.4</v>
      </c>
      <c r="E32" s="1">
        <v>302</v>
      </c>
      <c r="F32" s="1"/>
      <c r="G32" s="1"/>
      <c r="H32" s="2">
        <v>126</v>
      </c>
      <c r="I32" s="1"/>
      <c r="J32" s="5">
        <v>0.0008655092592592593</v>
      </c>
    </row>
    <row r="33" spans="1:10" ht="12.75">
      <c r="A33" s="1"/>
      <c r="B33" s="1"/>
      <c r="C33" s="2">
        <v>25</v>
      </c>
      <c r="D33" s="1">
        <v>20.44</v>
      </c>
      <c r="E33" s="1">
        <v>305</v>
      </c>
      <c r="F33" s="1"/>
      <c r="G33" s="1"/>
      <c r="H33" s="2">
        <v>125</v>
      </c>
      <c r="I33" s="1"/>
      <c r="J33" s="5">
        <v>0.0008689814814814815</v>
      </c>
    </row>
    <row r="34" spans="1:10" ht="12.75">
      <c r="A34" s="1"/>
      <c r="B34" s="1"/>
      <c r="C34" s="2">
        <v>26</v>
      </c>
      <c r="D34" s="1">
        <v>20.96</v>
      </c>
      <c r="E34" s="1">
        <v>308</v>
      </c>
      <c r="F34" s="1"/>
      <c r="G34" s="1"/>
      <c r="H34" s="2">
        <v>124</v>
      </c>
      <c r="I34" s="1"/>
      <c r="J34" s="5">
        <v>0.0008723379629629629</v>
      </c>
    </row>
    <row r="35" spans="1:10" ht="12.75">
      <c r="A35" s="1"/>
      <c r="B35" s="1"/>
      <c r="C35" s="2">
        <v>27</v>
      </c>
      <c r="D35" s="1">
        <v>21.48</v>
      </c>
      <c r="E35" s="1">
        <v>311</v>
      </c>
      <c r="F35" s="1"/>
      <c r="G35" s="1"/>
      <c r="H35" s="2">
        <v>123</v>
      </c>
      <c r="I35" s="1">
        <v>7.7</v>
      </c>
      <c r="J35" s="5">
        <v>0.0008758101851851851</v>
      </c>
    </row>
    <row r="36" spans="1:10" ht="12.75">
      <c r="A36" s="1"/>
      <c r="B36" s="1"/>
      <c r="C36" s="2">
        <v>28</v>
      </c>
      <c r="D36" s="1">
        <v>22</v>
      </c>
      <c r="E36" s="1">
        <v>314</v>
      </c>
      <c r="F36" s="1"/>
      <c r="G36" s="1"/>
      <c r="H36" s="2">
        <v>122</v>
      </c>
      <c r="I36" s="1"/>
      <c r="J36" s="5">
        <v>0.0008792824074074075</v>
      </c>
    </row>
    <row r="37" spans="1:10" ht="12.75">
      <c r="A37" s="1"/>
      <c r="B37" s="1"/>
      <c r="C37" s="2">
        <v>29</v>
      </c>
      <c r="D37" s="1">
        <v>22.52</v>
      </c>
      <c r="E37" s="1">
        <v>317</v>
      </c>
      <c r="F37" s="1"/>
      <c r="G37" s="1"/>
      <c r="H37" s="2">
        <v>121</v>
      </c>
      <c r="I37" s="1"/>
      <c r="J37" s="5">
        <v>0.0008827546296296297</v>
      </c>
    </row>
    <row r="38" spans="1:10" ht="12.75">
      <c r="A38" s="1"/>
      <c r="B38" s="1"/>
      <c r="C38" s="2">
        <v>30</v>
      </c>
      <c r="D38" s="1">
        <v>23.04</v>
      </c>
      <c r="E38" s="1">
        <v>320</v>
      </c>
      <c r="F38" s="1"/>
      <c r="G38" s="1"/>
      <c r="H38" s="2">
        <v>120</v>
      </c>
      <c r="I38" s="1"/>
      <c r="J38" s="5">
        <v>0.0008862268518518519</v>
      </c>
    </row>
    <row r="39" spans="1:10" ht="12.75">
      <c r="A39" s="1"/>
      <c r="B39" s="1"/>
      <c r="C39" s="2">
        <v>31</v>
      </c>
      <c r="D39" s="1">
        <v>23.56</v>
      </c>
      <c r="E39" s="1">
        <v>323</v>
      </c>
      <c r="F39" s="1"/>
      <c r="G39" s="1"/>
      <c r="H39" s="2">
        <v>119</v>
      </c>
      <c r="I39" s="1">
        <v>7.8</v>
      </c>
      <c r="J39" s="5">
        <v>0.000889699074074074</v>
      </c>
    </row>
    <row r="40" spans="1:10" ht="12.75">
      <c r="A40" s="1"/>
      <c r="B40" s="1"/>
      <c r="C40" s="2">
        <v>32</v>
      </c>
      <c r="D40" s="1">
        <v>24.08</v>
      </c>
      <c r="E40" s="1">
        <v>326</v>
      </c>
      <c r="F40" s="1"/>
      <c r="G40" s="1"/>
      <c r="H40" s="2">
        <v>118</v>
      </c>
      <c r="I40" s="1"/>
      <c r="J40" s="5">
        <v>0.0008931712962962963</v>
      </c>
    </row>
    <row r="41" spans="1:10" ht="12.75">
      <c r="A41" s="1"/>
      <c r="B41" s="1"/>
      <c r="C41" s="2">
        <v>33</v>
      </c>
      <c r="D41" s="1">
        <v>24.6</v>
      </c>
      <c r="E41" s="1">
        <v>329</v>
      </c>
      <c r="F41" s="1"/>
      <c r="G41" s="1"/>
      <c r="H41" s="2">
        <v>117</v>
      </c>
      <c r="I41" s="1"/>
      <c r="J41" s="5">
        <v>0.0008967592592592591</v>
      </c>
    </row>
    <row r="42" spans="1:10" ht="12.75">
      <c r="A42" s="1"/>
      <c r="B42" s="1"/>
      <c r="C42" s="2">
        <v>34</v>
      </c>
      <c r="D42" s="1">
        <v>25.12</v>
      </c>
      <c r="E42" s="1">
        <v>332</v>
      </c>
      <c r="F42" s="1"/>
      <c r="G42" s="1"/>
      <c r="H42" s="2">
        <v>116</v>
      </c>
      <c r="I42" s="1"/>
      <c r="J42" s="5">
        <v>0.0009002314814814815</v>
      </c>
    </row>
    <row r="43" spans="1:10" ht="12.75">
      <c r="A43" s="1"/>
      <c r="B43" s="1"/>
      <c r="C43" s="2">
        <v>35</v>
      </c>
      <c r="D43" s="1">
        <v>25.62</v>
      </c>
      <c r="E43" s="1">
        <v>335</v>
      </c>
      <c r="F43" s="1"/>
      <c r="G43" s="1"/>
      <c r="H43" s="2">
        <v>115</v>
      </c>
      <c r="I43" s="1">
        <v>7.9</v>
      </c>
      <c r="J43" s="5">
        <v>0.0009038194444444444</v>
      </c>
    </row>
    <row r="44" spans="1:10" ht="12.75">
      <c r="A44" s="1"/>
      <c r="B44" s="1"/>
      <c r="C44" s="2">
        <v>36</v>
      </c>
      <c r="D44" s="1">
        <v>26.14</v>
      </c>
      <c r="E44" s="1">
        <v>338</v>
      </c>
      <c r="F44" s="1"/>
      <c r="G44" s="1"/>
      <c r="H44" s="2">
        <v>114</v>
      </c>
      <c r="I44" s="1"/>
      <c r="J44" s="5">
        <v>0.0009074074074074074</v>
      </c>
    </row>
    <row r="45" spans="1:10" ht="12.75">
      <c r="A45" s="1"/>
      <c r="B45" s="1"/>
      <c r="C45" s="2">
        <v>37</v>
      </c>
      <c r="D45" s="1">
        <v>26.66</v>
      </c>
      <c r="E45" s="1">
        <v>341</v>
      </c>
      <c r="F45" s="1"/>
      <c r="G45" s="1"/>
      <c r="H45" s="2">
        <v>113</v>
      </c>
      <c r="I45" s="1"/>
      <c r="J45" s="5">
        <v>0.0009109953703703705</v>
      </c>
    </row>
    <row r="46" spans="1:10" ht="12.75">
      <c r="A46" s="1"/>
      <c r="B46" s="1"/>
      <c r="C46" s="2">
        <v>38</v>
      </c>
      <c r="D46" s="1">
        <v>27.18</v>
      </c>
      <c r="E46" s="1">
        <v>344</v>
      </c>
      <c r="F46" s="1"/>
      <c r="G46" s="1"/>
      <c r="H46" s="2">
        <v>112</v>
      </c>
      <c r="I46" s="1"/>
      <c r="J46" s="5">
        <v>0.0009145833333333333</v>
      </c>
    </row>
    <row r="47" spans="1:10" ht="12.75">
      <c r="A47" s="1"/>
      <c r="B47" s="1"/>
      <c r="C47" s="2">
        <v>39</v>
      </c>
      <c r="D47" s="1">
        <v>27.68</v>
      </c>
      <c r="E47" s="1">
        <v>347</v>
      </c>
      <c r="F47" s="1"/>
      <c r="G47" s="1"/>
      <c r="H47" s="2">
        <v>111</v>
      </c>
      <c r="I47" s="1">
        <v>8</v>
      </c>
      <c r="J47" s="5">
        <v>0.0009181712962962963</v>
      </c>
    </row>
    <row r="48" spans="1:10" ht="12.75">
      <c r="A48" s="1"/>
      <c r="B48" s="1"/>
      <c r="C48" s="2">
        <v>40</v>
      </c>
      <c r="D48" s="1">
        <v>28.2</v>
      </c>
      <c r="E48" s="1">
        <v>350</v>
      </c>
      <c r="F48" s="1"/>
      <c r="G48" s="1"/>
      <c r="H48" s="2">
        <v>110</v>
      </c>
      <c r="I48" s="1"/>
      <c r="J48" s="5">
        <v>0.0009217592592592592</v>
      </c>
    </row>
    <row r="49" spans="1:10" ht="12.75">
      <c r="A49" s="1"/>
      <c r="B49" s="1"/>
      <c r="C49" s="2">
        <v>41</v>
      </c>
      <c r="D49" s="1">
        <v>28.72</v>
      </c>
      <c r="E49" s="1">
        <v>353</v>
      </c>
      <c r="F49" s="1"/>
      <c r="G49" s="1"/>
      <c r="H49" s="2">
        <v>109</v>
      </c>
      <c r="I49" s="1"/>
      <c r="J49" s="5">
        <v>0.000925462962962963</v>
      </c>
    </row>
    <row r="50" spans="1:10" ht="12.75">
      <c r="A50" s="1"/>
      <c r="B50" s="1"/>
      <c r="C50" s="2">
        <v>42</v>
      </c>
      <c r="D50" s="1">
        <v>29.22</v>
      </c>
      <c r="E50" s="1">
        <v>356</v>
      </c>
      <c r="F50" s="1"/>
      <c r="G50" s="1"/>
      <c r="H50" s="2">
        <v>108</v>
      </c>
      <c r="I50" s="1"/>
      <c r="J50" s="5">
        <v>0.0009291666666666667</v>
      </c>
    </row>
    <row r="51" spans="1:10" ht="12.75">
      <c r="A51" s="1"/>
      <c r="B51" s="1"/>
      <c r="C51" s="2">
        <v>43</v>
      </c>
      <c r="D51" s="1">
        <v>29.74</v>
      </c>
      <c r="E51" s="1">
        <v>359</v>
      </c>
      <c r="F51" s="1"/>
      <c r="G51" s="1"/>
      <c r="H51" s="2">
        <v>107</v>
      </c>
      <c r="I51" s="1">
        <v>8.1</v>
      </c>
      <c r="J51" s="5">
        <v>0.0009327546296296296</v>
      </c>
    </row>
    <row r="52" spans="1:10" ht="12.75">
      <c r="A52" s="1"/>
      <c r="B52" s="1"/>
      <c r="C52" s="2">
        <v>44</v>
      </c>
      <c r="D52" s="1">
        <v>30.26</v>
      </c>
      <c r="E52" s="1">
        <v>362</v>
      </c>
      <c r="F52" s="1"/>
      <c r="G52" s="1"/>
      <c r="H52" s="2">
        <v>106</v>
      </c>
      <c r="I52" s="1"/>
      <c r="J52" s="5">
        <v>0.0009364583333333334</v>
      </c>
    </row>
    <row r="53" spans="1:10" ht="12.75">
      <c r="A53" s="1"/>
      <c r="B53" s="1"/>
      <c r="C53" s="2">
        <v>45</v>
      </c>
      <c r="D53" s="1">
        <v>30.76</v>
      </c>
      <c r="E53" s="1">
        <v>365</v>
      </c>
      <c r="F53" s="1"/>
      <c r="G53" s="1"/>
      <c r="H53" s="2">
        <v>105</v>
      </c>
      <c r="I53" s="1"/>
      <c r="J53" s="5">
        <v>0.000940162037037037</v>
      </c>
    </row>
    <row r="54" spans="1:10" ht="12.75">
      <c r="A54" s="1"/>
      <c r="B54" s="1"/>
      <c r="C54" s="2">
        <v>46</v>
      </c>
      <c r="D54" s="1">
        <v>31.28</v>
      </c>
      <c r="E54" s="1">
        <v>368</v>
      </c>
      <c r="F54" s="1"/>
      <c r="G54" s="1"/>
      <c r="H54" s="2">
        <v>104</v>
      </c>
      <c r="I54" s="1"/>
      <c r="J54" s="5">
        <v>0.0009439814814814814</v>
      </c>
    </row>
    <row r="55" spans="1:10" ht="12.75">
      <c r="A55" s="1"/>
      <c r="B55" s="1"/>
      <c r="C55" s="2">
        <v>47</v>
      </c>
      <c r="D55" s="1">
        <v>31.78</v>
      </c>
      <c r="E55" s="1">
        <v>371</v>
      </c>
      <c r="F55" s="1"/>
      <c r="G55" s="1"/>
      <c r="H55" s="2">
        <v>103</v>
      </c>
      <c r="I55" s="1">
        <v>8.2</v>
      </c>
      <c r="J55" s="5">
        <v>0.0009476851851851852</v>
      </c>
    </row>
    <row r="56" spans="1:10" ht="12.75">
      <c r="A56" s="1"/>
      <c r="B56" s="1"/>
      <c r="C56" s="2">
        <v>48</v>
      </c>
      <c r="D56" s="1">
        <v>32.3</v>
      </c>
      <c r="E56" s="1">
        <v>374</v>
      </c>
      <c r="F56" s="1"/>
      <c r="G56" s="1"/>
      <c r="H56" s="2">
        <v>102</v>
      </c>
      <c r="I56" s="1"/>
      <c r="J56" s="5">
        <v>0.0009515046296296297</v>
      </c>
    </row>
    <row r="57" spans="1:10" ht="12.75">
      <c r="A57" s="1"/>
      <c r="B57" s="1"/>
      <c r="C57" s="2">
        <v>49</v>
      </c>
      <c r="D57" s="1">
        <v>32.8</v>
      </c>
      <c r="E57" s="1">
        <v>377</v>
      </c>
      <c r="F57" s="1"/>
      <c r="G57" s="1"/>
      <c r="H57" s="2">
        <v>101</v>
      </c>
      <c r="I57" s="1"/>
      <c r="J57" s="5">
        <v>0.0009552083333333332</v>
      </c>
    </row>
    <row r="58" spans="1:10" ht="12.75">
      <c r="A58" s="1"/>
      <c r="B58" s="1"/>
      <c r="C58" s="2">
        <v>50</v>
      </c>
      <c r="D58" s="1">
        <v>33.3</v>
      </c>
      <c r="E58" s="1">
        <v>380</v>
      </c>
      <c r="F58" s="1"/>
      <c r="G58" s="1"/>
      <c r="H58" s="2">
        <v>100</v>
      </c>
      <c r="I58" s="1"/>
      <c r="J58" s="5">
        <v>0.0009590277777777778</v>
      </c>
    </row>
    <row r="59" spans="1:10" ht="12.75">
      <c r="A59" s="1"/>
      <c r="B59" s="1"/>
      <c r="C59" s="2">
        <v>51</v>
      </c>
      <c r="D59" s="1">
        <v>33.82</v>
      </c>
      <c r="E59" s="1">
        <v>383</v>
      </c>
      <c r="F59" s="1"/>
      <c r="G59" s="1"/>
      <c r="H59" s="2">
        <v>99</v>
      </c>
      <c r="I59" s="1">
        <v>8.3</v>
      </c>
      <c r="J59" s="5">
        <v>0.0009628472222222223</v>
      </c>
    </row>
    <row r="60" spans="1:10" ht="12.75">
      <c r="A60" s="1"/>
      <c r="B60" s="1"/>
      <c r="C60" s="2">
        <v>52</v>
      </c>
      <c r="D60" s="1">
        <v>34.32</v>
      </c>
      <c r="E60" s="1">
        <v>386</v>
      </c>
      <c r="F60" s="1"/>
      <c r="G60" s="1"/>
      <c r="H60" s="2">
        <v>98</v>
      </c>
      <c r="I60" s="1"/>
      <c r="J60" s="5">
        <v>0.0009666666666666666</v>
      </c>
    </row>
    <row r="61" spans="1:10" ht="12.75">
      <c r="A61" s="1"/>
      <c r="B61" s="1"/>
      <c r="C61" s="2">
        <v>53</v>
      </c>
      <c r="D61" s="1">
        <v>34.84</v>
      </c>
      <c r="E61" s="1">
        <v>389</v>
      </c>
      <c r="F61" s="1"/>
      <c r="G61" s="1"/>
      <c r="H61" s="2">
        <v>97</v>
      </c>
      <c r="I61" s="1"/>
      <c r="J61" s="5">
        <v>0.0009706018518518518</v>
      </c>
    </row>
    <row r="62" spans="1:10" ht="12.75">
      <c r="A62" s="1"/>
      <c r="B62" s="1"/>
      <c r="C62" s="2">
        <v>54</v>
      </c>
      <c r="D62" s="1">
        <v>35.34</v>
      </c>
      <c r="E62" s="1">
        <v>392</v>
      </c>
      <c r="F62" s="1"/>
      <c r="G62" s="1"/>
      <c r="H62" s="2">
        <v>96</v>
      </c>
      <c r="I62" s="1">
        <v>8.4</v>
      </c>
      <c r="J62" s="5">
        <v>0.0009744212962962963</v>
      </c>
    </row>
    <row r="63" spans="1:10" ht="12.75">
      <c r="A63" s="1"/>
      <c r="B63" s="1"/>
      <c r="C63" s="2">
        <v>55</v>
      </c>
      <c r="D63" s="1">
        <v>35.84</v>
      </c>
      <c r="E63" s="1">
        <v>395</v>
      </c>
      <c r="F63" s="1"/>
      <c r="G63" s="1"/>
      <c r="H63" s="2">
        <v>95</v>
      </c>
      <c r="I63" s="1"/>
      <c r="J63" s="5">
        <v>0.0009783564814814815</v>
      </c>
    </row>
    <row r="64" spans="1:10" ht="12.75">
      <c r="A64" s="1"/>
      <c r="B64" s="1"/>
      <c r="C64" s="2">
        <v>56</v>
      </c>
      <c r="D64" s="1">
        <v>36.34</v>
      </c>
      <c r="E64" s="1">
        <v>398</v>
      </c>
      <c r="F64" s="1"/>
      <c r="G64" s="1"/>
      <c r="H64" s="2">
        <v>94</v>
      </c>
      <c r="I64" s="1"/>
      <c r="J64" s="5">
        <v>0.0009822916666666667</v>
      </c>
    </row>
    <row r="65" spans="1:10" ht="12.75">
      <c r="A65" s="1"/>
      <c r="B65" s="1"/>
      <c r="C65" s="2">
        <v>57</v>
      </c>
      <c r="D65" s="1">
        <v>36.86</v>
      </c>
      <c r="E65" s="1">
        <v>401</v>
      </c>
      <c r="F65" s="1"/>
      <c r="G65" s="1"/>
      <c r="H65" s="2">
        <v>93</v>
      </c>
      <c r="I65" s="1"/>
      <c r="J65" s="5">
        <v>0.000986226851851852</v>
      </c>
    </row>
    <row r="66" spans="1:10" ht="12.75">
      <c r="A66" s="1"/>
      <c r="B66" s="1"/>
      <c r="C66" s="2">
        <v>58</v>
      </c>
      <c r="D66" s="1">
        <v>37.36</v>
      </c>
      <c r="E66" s="1">
        <v>404</v>
      </c>
      <c r="F66" s="1"/>
      <c r="G66" s="1"/>
      <c r="H66" s="2">
        <v>92</v>
      </c>
      <c r="I66" s="1">
        <v>8.5</v>
      </c>
      <c r="J66" s="5">
        <v>0.000990162037037037</v>
      </c>
    </row>
    <row r="67" spans="1:10" ht="12.75">
      <c r="A67" s="1"/>
      <c r="B67" s="1"/>
      <c r="C67" s="2">
        <v>59</v>
      </c>
      <c r="D67" s="1">
        <v>37.86</v>
      </c>
      <c r="E67" s="1">
        <v>407</v>
      </c>
      <c r="F67" s="1"/>
      <c r="G67" s="1"/>
      <c r="H67" s="2">
        <v>91</v>
      </c>
      <c r="I67" s="1"/>
      <c r="J67" s="5">
        <v>0.000994212962962963</v>
      </c>
    </row>
    <row r="68" spans="1:10" ht="12.75">
      <c r="A68" s="1"/>
      <c r="B68" s="1"/>
      <c r="C68" s="2">
        <v>60</v>
      </c>
      <c r="D68" s="1">
        <v>38.36</v>
      </c>
      <c r="E68" s="1">
        <v>410</v>
      </c>
      <c r="F68" s="1"/>
      <c r="G68" s="1"/>
      <c r="H68" s="2">
        <v>90</v>
      </c>
      <c r="I68" s="1"/>
      <c r="J68" s="5">
        <v>0.000998263888888889</v>
      </c>
    </row>
    <row r="69" spans="1:10" ht="12.75">
      <c r="A69" s="1"/>
      <c r="B69" s="1"/>
      <c r="C69" s="2">
        <v>61</v>
      </c>
      <c r="D69" s="1">
        <v>38.86</v>
      </c>
      <c r="E69" s="1">
        <v>413</v>
      </c>
      <c r="F69" s="1"/>
      <c r="G69" s="1"/>
      <c r="H69" s="2">
        <v>89</v>
      </c>
      <c r="I69" s="1"/>
      <c r="J69" s="5">
        <v>0.001002199074074074</v>
      </c>
    </row>
    <row r="70" spans="1:10" ht="12.75">
      <c r="A70" s="1"/>
      <c r="B70" s="1"/>
      <c r="C70" s="2">
        <v>62</v>
      </c>
      <c r="D70" s="1">
        <v>39.38</v>
      </c>
      <c r="E70" s="1">
        <v>416</v>
      </c>
      <c r="F70" s="1"/>
      <c r="G70" s="1"/>
      <c r="H70" s="2">
        <v>88</v>
      </c>
      <c r="I70" s="1">
        <v>8.6</v>
      </c>
      <c r="J70" s="5">
        <v>0.00100625</v>
      </c>
    </row>
    <row r="71" spans="1:10" ht="12.75">
      <c r="A71" s="1"/>
      <c r="B71" s="1"/>
      <c r="C71" s="2">
        <v>63</v>
      </c>
      <c r="D71" s="1">
        <v>39.88</v>
      </c>
      <c r="E71" s="1">
        <v>419</v>
      </c>
      <c r="F71" s="1"/>
      <c r="G71" s="1"/>
      <c r="H71" s="2">
        <v>87</v>
      </c>
      <c r="I71" s="1"/>
      <c r="J71" s="5">
        <v>0.0010104166666666666</v>
      </c>
    </row>
    <row r="72" spans="1:10" ht="12.75">
      <c r="A72" s="1"/>
      <c r="B72" s="1"/>
      <c r="C72" s="2">
        <v>64</v>
      </c>
      <c r="D72" s="1">
        <v>40.38</v>
      </c>
      <c r="E72" s="1">
        <v>422</v>
      </c>
      <c r="F72" s="1"/>
      <c r="G72" s="1"/>
      <c r="H72" s="2">
        <v>86</v>
      </c>
      <c r="I72" s="1"/>
      <c r="J72" s="5">
        <v>0.0010144675925925926</v>
      </c>
    </row>
    <row r="73" spans="1:10" ht="12.75">
      <c r="A73" s="1"/>
      <c r="B73" s="1"/>
      <c r="C73" s="2">
        <v>65</v>
      </c>
      <c r="D73" s="1">
        <v>40.88</v>
      </c>
      <c r="E73" s="1">
        <v>425</v>
      </c>
      <c r="F73" s="1"/>
      <c r="G73" s="1"/>
      <c r="H73" s="2">
        <v>85</v>
      </c>
      <c r="I73" s="1">
        <v>8.7</v>
      </c>
      <c r="J73" s="5">
        <v>0.0010186342592592593</v>
      </c>
    </row>
    <row r="74" spans="1:10" ht="12.75">
      <c r="A74" s="1"/>
      <c r="B74" s="1"/>
      <c r="C74" s="2">
        <v>66</v>
      </c>
      <c r="D74" s="1">
        <v>41.38</v>
      </c>
      <c r="E74" s="1">
        <v>428</v>
      </c>
      <c r="F74" s="1"/>
      <c r="G74" s="1"/>
      <c r="H74" s="2">
        <v>84</v>
      </c>
      <c r="I74" s="1"/>
      <c r="J74" s="5">
        <v>0.001022800925925926</v>
      </c>
    </row>
    <row r="75" spans="1:10" ht="12.75">
      <c r="A75" s="1"/>
      <c r="B75" s="1"/>
      <c r="C75" s="2">
        <v>67</v>
      </c>
      <c r="D75" s="1">
        <v>41.88</v>
      </c>
      <c r="E75" s="1">
        <v>431</v>
      </c>
      <c r="F75" s="1"/>
      <c r="G75" s="1"/>
      <c r="H75" s="2">
        <v>83</v>
      </c>
      <c r="I75" s="1"/>
      <c r="J75" s="5">
        <v>0.0010269675925925926</v>
      </c>
    </row>
    <row r="76" spans="1:10" ht="12.75">
      <c r="A76" s="1"/>
      <c r="B76" s="1"/>
      <c r="C76" s="2">
        <v>68</v>
      </c>
      <c r="D76" s="1">
        <v>42.38</v>
      </c>
      <c r="E76" s="1">
        <v>434</v>
      </c>
      <c r="F76" s="1"/>
      <c r="G76" s="1"/>
      <c r="H76" s="2">
        <v>82</v>
      </c>
      <c r="I76" s="1">
        <v>8.8</v>
      </c>
      <c r="J76" s="5">
        <v>0.0010311342592592592</v>
      </c>
    </row>
    <row r="77" spans="1:10" ht="12.75">
      <c r="A77" s="1"/>
      <c r="B77" s="1"/>
      <c r="C77" s="2">
        <v>69</v>
      </c>
      <c r="D77" s="1">
        <v>42.88</v>
      </c>
      <c r="E77" s="1">
        <v>437</v>
      </c>
      <c r="F77" s="1"/>
      <c r="G77" s="1"/>
      <c r="H77" s="2">
        <v>81</v>
      </c>
      <c r="I77" s="1"/>
      <c r="J77" s="5">
        <v>0.0010354166666666667</v>
      </c>
    </row>
    <row r="78" spans="1:10" ht="12.75">
      <c r="A78" s="1"/>
      <c r="B78" s="1"/>
      <c r="C78" s="2">
        <v>70</v>
      </c>
      <c r="D78" s="1">
        <v>43.38</v>
      </c>
      <c r="E78" s="1">
        <v>440</v>
      </c>
      <c r="F78" s="1"/>
      <c r="G78" s="1"/>
      <c r="H78" s="2">
        <v>80</v>
      </c>
      <c r="I78" s="1"/>
      <c r="J78" s="5">
        <v>0.0010395833333333331</v>
      </c>
    </row>
    <row r="79" spans="1:10" ht="12.75">
      <c r="A79" s="1"/>
      <c r="B79" s="1"/>
      <c r="C79" s="2">
        <v>71</v>
      </c>
      <c r="D79" s="1">
        <v>43.88</v>
      </c>
      <c r="E79" s="1">
        <v>443</v>
      </c>
      <c r="F79" s="1"/>
      <c r="G79" s="1"/>
      <c r="H79" s="2">
        <v>79</v>
      </c>
      <c r="I79" s="1"/>
      <c r="J79" s="5">
        <v>0.0010438657407407406</v>
      </c>
    </row>
    <row r="80" spans="1:10" ht="12.75">
      <c r="A80" s="1"/>
      <c r="B80" s="1"/>
      <c r="C80" s="2">
        <v>72</v>
      </c>
      <c r="D80" s="1">
        <v>44.38</v>
      </c>
      <c r="E80" s="1">
        <v>446</v>
      </c>
      <c r="F80" s="1"/>
      <c r="G80" s="1"/>
      <c r="H80" s="2">
        <v>78</v>
      </c>
      <c r="I80" s="1">
        <v>8.9</v>
      </c>
      <c r="J80" s="5">
        <v>0.001048263888888889</v>
      </c>
    </row>
    <row r="81" spans="1:10" ht="12.75">
      <c r="A81" s="1"/>
      <c r="B81" s="1"/>
      <c r="C81" s="2">
        <v>73</v>
      </c>
      <c r="D81" s="1">
        <v>44.88</v>
      </c>
      <c r="E81" s="1">
        <v>449</v>
      </c>
      <c r="F81" s="1"/>
      <c r="G81" s="1"/>
      <c r="H81" s="2">
        <v>77</v>
      </c>
      <c r="I81" s="1"/>
      <c r="J81" s="5">
        <v>0.0010525462962962964</v>
      </c>
    </row>
    <row r="82" spans="1:10" ht="12.75">
      <c r="A82" s="1"/>
      <c r="B82" s="1"/>
      <c r="C82" s="2">
        <v>74</v>
      </c>
      <c r="D82" s="1">
        <v>45.38</v>
      </c>
      <c r="E82" s="1">
        <v>452</v>
      </c>
      <c r="F82" s="1"/>
      <c r="G82" s="1"/>
      <c r="H82" s="2">
        <v>76</v>
      </c>
      <c r="I82" s="1"/>
      <c r="J82" s="5">
        <v>0.0010569444444444443</v>
      </c>
    </row>
    <row r="83" spans="1:10" ht="12.75">
      <c r="A83" s="1"/>
      <c r="B83" s="1"/>
      <c r="C83" s="2">
        <v>75</v>
      </c>
      <c r="D83" s="1">
        <v>45.86</v>
      </c>
      <c r="E83" s="1">
        <v>455</v>
      </c>
      <c r="F83" s="1"/>
      <c r="G83" s="1"/>
      <c r="H83" s="2">
        <v>75</v>
      </c>
      <c r="I83" s="1">
        <v>9</v>
      </c>
      <c r="J83" s="5">
        <v>0.0010613425925925927</v>
      </c>
    </row>
    <row r="84" spans="1:10" ht="12.75">
      <c r="A84" s="1"/>
      <c r="B84" s="1"/>
      <c r="C84" s="2">
        <v>76</v>
      </c>
      <c r="D84" s="1">
        <v>46.36</v>
      </c>
      <c r="E84" s="1">
        <v>458</v>
      </c>
      <c r="F84" s="1"/>
      <c r="G84" s="1"/>
      <c r="H84" s="2">
        <v>74</v>
      </c>
      <c r="I84" s="1"/>
      <c r="J84" s="5">
        <v>0.0010657407407407406</v>
      </c>
    </row>
    <row r="85" spans="1:10" ht="12.75">
      <c r="A85" s="1"/>
      <c r="B85" s="1"/>
      <c r="C85" s="2">
        <v>77</v>
      </c>
      <c r="D85" s="1">
        <v>46.86</v>
      </c>
      <c r="E85" s="1">
        <v>461</v>
      </c>
      <c r="F85" s="1"/>
      <c r="G85" s="1"/>
      <c r="H85" s="2">
        <v>73</v>
      </c>
      <c r="I85" s="1"/>
      <c r="J85" s="5">
        <v>0.001070138888888889</v>
      </c>
    </row>
    <row r="86" spans="1:10" ht="12.75">
      <c r="A86" s="1"/>
      <c r="B86" s="1"/>
      <c r="C86" s="2">
        <v>78</v>
      </c>
      <c r="D86" s="1">
        <v>47.36</v>
      </c>
      <c r="E86" s="1">
        <v>464</v>
      </c>
      <c r="F86" s="1"/>
      <c r="G86" s="1"/>
      <c r="H86" s="2">
        <v>72</v>
      </c>
      <c r="I86" s="1">
        <v>9.1</v>
      </c>
      <c r="J86" s="5">
        <v>0.0010746527777777777</v>
      </c>
    </row>
    <row r="87" spans="1:10" ht="12.75">
      <c r="A87" s="1"/>
      <c r="B87" s="1"/>
      <c r="C87" s="2">
        <v>79</v>
      </c>
      <c r="D87" s="1">
        <v>47.86</v>
      </c>
      <c r="E87" s="1">
        <v>467</v>
      </c>
      <c r="F87" s="1"/>
      <c r="G87" s="1"/>
      <c r="H87" s="2">
        <v>71</v>
      </c>
      <c r="I87" s="1"/>
      <c r="J87" s="5">
        <v>0.0010791666666666666</v>
      </c>
    </row>
    <row r="88" spans="1:10" ht="12.75">
      <c r="A88" s="1"/>
      <c r="B88" s="1"/>
      <c r="C88" s="2">
        <v>80</v>
      </c>
      <c r="D88" s="1">
        <v>48.34</v>
      </c>
      <c r="E88" s="1">
        <v>470</v>
      </c>
      <c r="F88" s="1"/>
      <c r="G88" s="1"/>
      <c r="H88" s="2">
        <v>70</v>
      </c>
      <c r="I88" s="1"/>
      <c r="J88" s="5">
        <v>0.0010836805555555556</v>
      </c>
    </row>
    <row r="89" spans="1:10" ht="12.75">
      <c r="A89" s="1"/>
      <c r="B89" s="1"/>
      <c r="C89" s="2">
        <v>81</v>
      </c>
      <c r="D89" s="1">
        <v>48.84</v>
      </c>
      <c r="E89" s="1">
        <v>474</v>
      </c>
      <c r="F89" s="1"/>
      <c r="G89" s="1"/>
      <c r="H89" s="2">
        <v>69</v>
      </c>
      <c r="I89" s="1">
        <v>9.2</v>
      </c>
      <c r="J89" s="5">
        <v>0.001088310185185185</v>
      </c>
    </row>
    <row r="90" spans="1:10" ht="12.75">
      <c r="A90" s="1"/>
      <c r="B90" s="1"/>
      <c r="C90" s="2">
        <v>82</v>
      </c>
      <c r="D90" s="1">
        <v>49.34</v>
      </c>
      <c r="E90" s="1">
        <v>477</v>
      </c>
      <c r="F90" s="1"/>
      <c r="G90" s="1"/>
      <c r="H90" s="2">
        <v>68</v>
      </c>
      <c r="I90" s="1"/>
      <c r="J90" s="5">
        <v>0.0010929398148148148</v>
      </c>
    </row>
    <row r="91" spans="1:10" ht="12.75">
      <c r="A91" s="1"/>
      <c r="B91" s="1"/>
      <c r="C91" s="2">
        <v>83</v>
      </c>
      <c r="D91" s="1">
        <v>49.82</v>
      </c>
      <c r="E91" s="1">
        <v>480</v>
      </c>
      <c r="F91" s="1"/>
      <c r="G91" s="1"/>
      <c r="H91" s="2">
        <v>67</v>
      </c>
      <c r="I91" s="1"/>
      <c r="J91" s="5">
        <v>0.0010975694444444444</v>
      </c>
    </row>
    <row r="92" spans="1:10" ht="12.75">
      <c r="A92" s="1"/>
      <c r="B92" s="1"/>
      <c r="C92" s="2">
        <v>84</v>
      </c>
      <c r="D92" s="1">
        <v>50.32</v>
      </c>
      <c r="E92" s="1">
        <v>483</v>
      </c>
      <c r="F92" s="1"/>
      <c r="G92" s="1"/>
      <c r="H92" s="2">
        <v>66</v>
      </c>
      <c r="I92" s="1">
        <v>9.3</v>
      </c>
      <c r="J92" s="5">
        <v>0.001102199074074074</v>
      </c>
    </row>
    <row r="93" spans="1:10" ht="12.75">
      <c r="A93" s="1"/>
      <c r="B93" s="1"/>
      <c r="C93" s="2">
        <v>85</v>
      </c>
      <c r="D93" s="1">
        <v>50.82</v>
      </c>
      <c r="E93" s="1">
        <v>486</v>
      </c>
      <c r="F93" s="1"/>
      <c r="G93" s="1"/>
      <c r="H93" s="2">
        <v>65</v>
      </c>
      <c r="I93" s="1"/>
      <c r="J93" s="5">
        <v>0.0011069444444444445</v>
      </c>
    </row>
    <row r="94" spans="1:10" ht="12.75">
      <c r="A94" s="1"/>
      <c r="B94" s="1"/>
      <c r="C94" s="2">
        <v>86</v>
      </c>
      <c r="D94" s="1">
        <v>51.3</v>
      </c>
      <c r="E94" s="1">
        <v>489</v>
      </c>
      <c r="F94" s="1"/>
      <c r="G94" s="1"/>
      <c r="H94" s="2">
        <v>64</v>
      </c>
      <c r="I94" s="1"/>
      <c r="J94" s="5">
        <v>0.0011116898148148147</v>
      </c>
    </row>
    <row r="95" spans="1:10" ht="12.75">
      <c r="A95" s="1"/>
      <c r="B95" s="1"/>
      <c r="C95" s="2">
        <v>87</v>
      </c>
      <c r="D95" s="1">
        <v>51.8</v>
      </c>
      <c r="E95" s="1">
        <v>492</v>
      </c>
      <c r="F95" s="1"/>
      <c r="G95" s="1"/>
      <c r="H95" s="2">
        <v>63</v>
      </c>
      <c r="I95" s="1">
        <v>9.4</v>
      </c>
      <c r="J95" s="5">
        <v>0.0011164351851851854</v>
      </c>
    </row>
    <row r="96" spans="1:10" ht="12.75">
      <c r="A96" s="1"/>
      <c r="B96" s="1"/>
      <c r="C96" s="2">
        <v>88</v>
      </c>
      <c r="D96" s="1">
        <v>52.28</v>
      </c>
      <c r="E96" s="1">
        <v>495</v>
      </c>
      <c r="F96" s="1"/>
      <c r="G96" s="1"/>
      <c r="H96" s="2">
        <v>62</v>
      </c>
      <c r="I96" s="1"/>
      <c r="J96" s="5">
        <v>0.0011212962962962962</v>
      </c>
    </row>
    <row r="97" spans="1:10" ht="12.75">
      <c r="A97" s="1"/>
      <c r="B97" s="1"/>
      <c r="C97" s="2">
        <v>89</v>
      </c>
      <c r="D97" s="1">
        <v>52.78</v>
      </c>
      <c r="E97" s="1">
        <v>497</v>
      </c>
      <c r="F97" s="1"/>
      <c r="G97" s="1"/>
      <c r="H97" s="2">
        <v>61</v>
      </c>
      <c r="I97" s="1"/>
      <c r="J97" s="5">
        <v>0.0011261574074074073</v>
      </c>
    </row>
    <row r="98" spans="1:10" ht="12.75">
      <c r="A98" s="1"/>
      <c r="B98" s="1"/>
      <c r="C98" s="2">
        <v>90</v>
      </c>
      <c r="D98" s="1">
        <v>53.26</v>
      </c>
      <c r="E98" s="1">
        <v>500</v>
      </c>
      <c r="F98" s="1"/>
      <c r="G98" s="1"/>
      <c r="H98" s="2">
        <v>60</v>
      </c>
      <c r="I98" s="1">
        <v>9.5</v>
      </c>
      <c r="J98" s="5">
        <v>0.0011310185185185186</v>
      </c>
    </row>
    <row r="99" spans="1:10" ht="12.75">
      <c r="A99" s="1"/>
      <c r="B99" s="1"/>
      <c r="C99" s="2">
        <v>91</v>
      </c>
      <c r="D99" s="1">
        <v>53.76</v>
      </c>
      <c r="E99" s="1">
        <v>502</v>
      </c>
      <c r="F99" s="1"/>
      <c r="G99" s="1"/>
      <c r="H99" s="2">
        <v>59</v>
      </c>
      <c r="I99" s="1"/>
      <c r="J99" s="5">
        <v>0.0011359953703703703</v>
      </c>
    </row>
    <row r="100" spans="1:10" ht="12.75">
      <c r="A100" s="1"/>
      <c r="B100" s="1"/>
      <c r="C100" s="2">
        <v>92</v>
      </c>
      <c r="D100" s="1">
        <v>54.24</v>
      </c>
      <c r="E100" s="1">
        <v>505</v>
      </c>
      <c r="F100" s="1"/>
      <c r="G100" s="1"/>
      <c r="H100" s="2">
        <v>58</v>
      </c>
      <c r="I100" s="1"/>
      <c r="J100" s="5">
        <v>0.0011409722222222223</v>
      </c>
    </row>
    <row r="101" spans="1:10" ht="12.75">
      <c r="A101" s="1"/>
      <c r="B101" s="1"/>
      <c r="C101" s="2">
        <v>93</v>
      </c>
      <c r="D101" s="1">
        <v>54.74</v>
      </c>
      <c r="E101" s="1">
        <v>507</v>
      </c>
      <c r="F101" s="1"/>
      <c r="G101" s="1"/>
      <c r="H101" s="2">
        <v>57</v>
      </c>
      <c r="I101" s="1">
        <v>9.6</v>
      </c>
      <c r="J101" s="5">
        <v>0.0011460648148148148</v>
      </c>
    </row>
    <row r="102" spans="1:10" ht="12.75">
      <c r="A102" s="1"/>
      <c r="B102" s="1"/>
      <c r="C102" s="2">
        <v>94</v>
      </c>
      <c r="D102" s="1">
        <v>55.22</v>
      </c>
      <c r="E102" s="1">
        <v>510</v>
      </c>
      <c r="F102" s="1"/>
      <c r="G102" s="1"/>
      <c r="H102" s="2">
        <v>56</v>
      </c>
      <c r="I102" s="1"/>
      <c r="J102" s="5">
        <v>0.0011511574074074074</v>
      </c>
    </row>
    <row r="103" spans="1:10" ht="12.75">
      <c r="A103" s="1"/>
      <c r="B103" s="1"/>
      <c r="C103" s="2">
        <v>95</v>
      </c>
      <c r="D103" s="1">
        <v>55.72</v>
      </c>
      <c r="E103" s="1">
        <v>512</v>
      </c>
      <c r="F103" s="1"/>
      <c r="G103" s="1"/>
      <c r="H103" s="2">
        <v>55</v>
      </c>
      <c r="I103" s="1"/>
      <c r="J103" s="5">
        <v>0.00115625</v>
      </c>
    </row>
    <row r="104" spans="1:10" ht="12.75">
      <c r="A104" s="1"/>
      <c r="B104" s="1"/>
      <c r="C104" s="2">
        <v>96</v>
      </c>
      <c r="D104" s="1">
        <v>56.2</v>
      </c>
      <c r="E104" s="1">
        <v>515</v>
      </c>
      <c r="F104" s="1"/>
      <c r="G104" s="1"/>
      <c r="H104" s="2">
        <v>54</v>
      </c>
      <c r="I104" s="1">
        <v>9.7</v>
      </c>
      <c r="J104" s="5">
        <v>0.0011614583333333331</v>
      </c>
    </row>
    <row r="105" spans="1:10" ht="12.75">
      <c r="A105" s="1"/>
      <c r="B105" s="1"/>
      <c r="C105" s="2">
        <v>97</v>
      </c>
      <c r="D105" s="1">
        <v>56.68</v>
      </c>
      <c r="E105" s="1">
        <v>517</v>
      </c>
      <c r="F105" s="1"/>
      <c r="G105" s="1"/>
      <c r="H105" s="2">
        <v>53</v>
      </c>
      <c r="I105" s="1"/>
      <c r="J105" s="5">
        <v>0.0011666666666666668</v>
      </c>
    </row>
    <row r="106" spans="1:10" ht="12.75">
      <c r="A106" s="1"/>
      <c r="B106" s="1"/>
      <c r="C106" s="2">
        <v>98</v>
      </c>
      <c r="D106" s="1">
        <v>57.18</v>
      </c>
      <c r="E106" s="1">
        <v>520</v>
      </c>
      <c r="F106" s="1"/>
      <c r="G106" s="1"/>
      <c r="H106" s="2">
        <v>52</v>
      </c>
      <c r="I106" s="1"/>
      <c r="J106" s="5">
        <v>0.001171875</v>
      </c>
    </row>
    <row r="107" spans="1:10" ht="12.75">
      <c r="A107" s="1"/>
      <c r="B107" s="1"/>
      <c r="C107" s="2">
        <v>99</v>
      </c>
      <c r="D107" s="1">
        <v>57.66</v>
      </c>
      <c r="E107" s="1">
        <v>522</v>
      </c>
      <c r="F107" s="1"/>
      <c r="G107" s="1"/>
      <c r="H107" s="2">
        <v>51</v>
      </c>
      <c r="I107" s="1">
        <v>9.8</v>
      </c>
      <c r="J107" s="5">
        <v>0.0011771990740740742</v>
      </c>
    </row>
    <row r="108" spans="1:10" ht="12.75">
      <c r="A108" s="1"/>
      <c r="B108" s="1"/>
      <c r="C108" s="2">
        <v>100</v>
      </c>
      <c r="D108" s="1">
        <v>58.14</v>
      </c>
      <c r="E108" s="1">
        <v>525</v>
      </c>
      <c r="F108" s="1"/>
      <c r="G108" s="1"/>
      <c r="H108" s="2">
        <v>50</v>
      </c>
      <c r="I108" s="1"/>
      <c r="J108" s="5">
        <v>0.0011825231481481483</v>
      </c>
    </row>
    <row r="109" spans="1:10" ht="12.75">
      <c r="A109" s="1"/>
      <c r="B109" s="1"/>
      <c r="C109" s="2">
        <v>101</v>
      </c>
      <c r="D109" s="1">
        <v>58.64</v>
      </c>
      <c r="E109" s="1">
        <v>528</v>
      </c>
      <c r="F109" s="1"/>
      <c r="G109" s="1"/>
      <c r="H109" s="2">
        <v>49</v>
      </c>
      <c r="I109" s="1">
        <v>9.9</v>
      </c>
      <c r="J109" s="5">
        <v>0.001187962962962963</v>
      </c>
    </row>
    <row r="110" spans="1:10" ht="12.75">
      <c r="A110" s="1"/>
      <c r="B110" s="1"/>
      <c r="C110" s="2">
        <v>102</v>
      </c>
      <c r="D110" s="1">
        <v>59.12</v>
      </c>
      <c r="E110" s="1">
        <v>530</v>
      </c>
      <c r="F110" s="1"/>
      <c r="G110" s="1"/>
      <c r="H110" s="2">
        <v>48</v>
      </c>
      <c r="I110" s="1"/>
      <c r="J110" s="5">
        <v>0.0011935185185185185</v>
      </c>
    </row>
    <row r="111" spans="1:10" ht="12.75">
      <c r="A111" s="1"/>
      <c r="B111" s="1"/>
      <c r="C111" s="2">
        <v>103</v>
      </c>
      <c r="D111" s="1">
        <v>59.6</v>
      </c>
      <c r="E111" s="1">
        <v>533</v>
      </c>
      <c r="F111" s="1"/>
      <c r="G111" s="1"/>
      <c r="H111" s="2">
        <v>47</v>
      </c>
      <c r="I111" s="1"/>
      <c r="J111" s="5">
        <v>0.001199074074074074</v>
      </c>
    </row>
    <row r="112" spans="1:10" ht="12.75">
      <c r="A112" s="1"/>
      <c r="B112" s="1"/>
      <c r="C112" s="2">
        <v>104</v>
      </c>
      <c r="D112" s="1">
        <v>60.08</v>
      </c>
      <c r="E112" s="1">
        <v>536</v>
      </c>
      <c r="F112" s="1"/>
      <c r="G112" s="1"/>
      <c r="H112" s="2">
        <v>46</v>
      </c>
      <c r="I112" s="1">
        <v>10</v>
      </c>
      <c r="J112" s="5">
        <v>0.0012046296296296295</v>
      </c>
    </row>
    <row r="113" spans="1:10" ht="12.75">
      <c r="A113" s="1"/>
      <c r="B113" s="1"/>
      <c r="C113" s="2">
        <v>105</v>
      </c>
      <c r="D113" s="1">
        <v>60.58</v>
      </c>
      <c r="E113" s="1">
        <v>538</v>
      </c>
      <c r="F113" s="1"/>
      <c r="G113" s="1"/>
      <c r="H113" s="2">
        <v>45</v>
      </c>
      <c r="I113" s="1"/>
      <c r="J113" s="5">
        <v>0.001210300925925926</v>
      </c>
    </row>
    <row r="114" spans="1:10" ht="12.75">
      <c r="A114" s="1"/>
      <c r="B114" s="1"/>
      <c r="C114" s="2">
        <v>106</v>
      </c>
      <c r="D114" s="1">
        <v>61.06</v>
      </c>
      <c r="E114" s="1">
        <v>540</v>
      </c>
      <c r="F114" s="1"/>
      <c r="G114" s="1"/>
      <c r="H114" s="2">
        <v>44</v>
      </c>
      <c r="I114" s="1"/>
      <c r="J114" s="5">
        <v>0.0012159722222222222</v>
      </c>
    </row>
    <row r="115" spans="1:10" ht="12.75">
      <c r="A115" s="1"/>
      <c r="B115" s="1"/>
      <c r="C115" s="2">
        <v>107</v>
      </c>
      <c r="D115" s="1">
        <v>61.54</v>
      </c>
      <c r="E115" s="1">
        <v>542</v>
      </c>
      <c r="F115" s="1"/>
      <c r="G115" s="1"/>
      <c r="H115" s="2">
        <v>43</v>
      </c>
      <c r="I115" s="1">
        <v>10.1</v>
      </c>
      <c r="J115" s="5">
        <v>0.0012217592592592595</v>
      </c>
    </row>
    <row r="116" spans="1:10" ht="12.75">
      <c r="A116" s="1"/>
      <c r="B116" s="1"/>
      <c r="C116" s="2">
        <v>108</v>
      </c>
      <c r="D116" s="1">
        <v>62.02</v>
      </c>
      <c r="E116" s="1">
        <v>544</v>
      </c>
      <c r="F116" s="1"/>
      <c r="G116" s="1"/>
      <c r="H116" s="2">
        <v>42</v>
      </c>
      <c r="I116" s="1"/>
      <c r="J116" s="5">
        <v>0.001227662037037037</v>
      </c>
    </row>
    <row r="117" spans="1:10" ht="12.75">
      <c r="A117" s="1"/>
      <c r="B117" s="1"/>
      <c r="C117" s="2">
        <v>109</v>
      </c>
      <c r="D117" s="1">
        <v>62.5</v>
      </c>
      <c r="E117" s="1">
        <v>547</v>
      </c>
      <c r="F117" s="1"/>
      <c r="G117" s="1"/>
      <c r="H117" s="2">
        <v>41</v>
      </c>
      <c r="I117" s="1">
        <v>10.2</v>
      </c>
      <c r="J117" s="5">
        <v>0.0012335648148148147</v>
      </c>
    </row>
    <row r="118" spans="1:10" ht="12.75">
      <c r="A118" s="1"/>
      <c r="B118" s="1"/>
      <c r="C118" s="2">
        <v>110</v>
      </c>
      <c r="D118" s="1">
        <v>62.98</v>
      </c>
      <c r="E118" s="1">
        <v>550</v>
      </c>
      <c r="F118" s="1"/>
      <c r="G118" s="1"/>
      <c r="H118" s="2">
        <v>40</v>
      </c>
      <c r="I118" s="1"/>
      <c r="J118" s="5">
        <v>0.0012395833333333334</v>
      </c>
    </row>
    <row r="119" spans="1:10" ht="12.75">
      <c r="A119" s="1"/>
      <c r="B119" s="1"/>
      <c r="C119" s="2">
        <v>111</v>
      </c>
      <c r="D119" s="1">
        <v>63.46</v>
      </c>
      <c r="E119" s="1">
        <v>554</v>
      </c>
      <c r="F119" s="1"/>
      <c r="G119" s="1"/>
      <c r="H119" s="2">
        <v>39</v>
      </c>
      <c r="I119" s="1">
        <v>10.3</v>
      </c>
      <c r="J119" s="5">
        <v>0.001245601851851852</v>
      </c>
    </row>
    <row r="120" spans="1:10" ht="12.75">
      <c r="A120" s="1"/>
      <c r="B120" s="1"/>
      <c r="C120" s="2">
        <v>112</v>
      </c>
      <c r="D120" s="1">
        <v>63.94</v>
      </c>
      <c r="E120" s="1">
        <v>557</v>
      </c>
      <c r="F120" s="1"/>
      <c r="G120" s="1"/>
      <c r="H120" s="2">
        <v>38</v>
      </c>
      <c r="I120" s="1"/>
      <c r="J120" s="5">
        <v>0.0012517361111111112</v>
      </c>
    </row>
    <row r="121" spans="1:10" ht="12.75">
      <c r="A121" s="1"/>
      <c r="B121" s="1"/>
      <c r="C121" s="2">
        <v>113</v>
      </c>
      <c r="D121" s="1">
        <v>64.42</v>
      </c>
      <c r="E121" s="1">
        <v>559</v>
      </c>
      <c r="F121" s="1"/>
      <c r="G121" s="1"/>
      <c r="H121" s="2">
        <v>37</v>
      </c>
      <c r="I121" s="1"/>
      <c r="J121" s="5">
        <v>0.0012579861111111112</v>
      </c>
    </row>
    <row r="122" spans="1:10" ht="12.75">
      <c r="A122" s="1"/>
      <c r="B122" s="1"/>
      <c r="C122" s="2">
        <v>114</v>
      </c>
      <c r="D122" s="1">
        <v>64.9</v>
      </c>
      <c r="E122" s="1">
        <v>561</v>
      </c>
      <c r="F122" s="1"/>
      <c r="G122" s="1"/>
      <c r="H122" s="2">
        <v>36</v>
      </c>
      <c r="I122" s="1">
        <v>10.4</v>
      </c>
      <c r="J122" s="5">
        <v>0.0012643518518518518</v>
      </c>
    </row>
    <row r="123" spans="1:10" ht="12.75">
      <c r="A123" s="1"/>
      <c r="B123" s="1"/>
      <c r="C123" s="2">
        <v>115</v>
      </c>
      <c r="D123" s="1">
        <v>65.38</v>
      </c>
      <c r="E123" s="1">
        <v>564</v>
      </c>
      <c r="F123" s="1"/>
      <c r="G123" s="1"/>
      <c r="H123" s="2">
        <v>35</v>
      </c>
      <c r="I123" s="1"/>
      <c r="J123" s="5">
        <v>0.0012707175925925926</v>
      </c>
    </row>
    <row r="124" spans="1:10" ht="12.75">
      <c r="A124" s="1"/>
      <c r="B124" s="1"/>
      <c r="C124" s="2">
        <v>116</v>
      </c>
      <c r="D124" s="1">
        <v>65.86</v>
      </c>
      <c r="E124" s="1">
        <v>566</v>
      </c>
      <c r="F124" s="1"/>
      <c r="G124" s="1"/>
      <c r="H124" s="2">
        <v>34</v>
      </c>
      <c r="I124" s="1">
        <v>10.5</v>
      </c>
      <c r="J124" s="5">
        <v>0.0012771990740740743</v>
      </c>
    </row>
    <row r="125" spans="1:10" ht="12.75">
      <c r="A125" s="1"/>
      <c r="B125" s="1"/>
      <c r="C125" s="2">
        <v>117</v>
      </c>
      <c r="D125" s="1">
        <v>66.34</v>
      </c>
      <c r="E125" s="1">
        <v>568</v>
      </c>
      <c r="F125" s="1"/>
      <c r="G125" s="1"/>
      <c r="H125" s="2">
        <v>33</v>
      </c>
      <c r="I125" s="1"/>
      <c r="J125" s="5">
        <v>0.0012837962962962963</v>
      </c>
    </row>
    <row r="126" spans="1:10" ht="12.75">
      <c r="A126" s="1"/>
      <c r="B126" s="1"/>
      <c r="C126" s="2">
        <v>118</v>
      </c>
      <c r="D126" s="1">
        <v>66.82</v>
      </c>
      <c r="E126" s="1">
        <v>571</v>
      </c>
      <c r="F126" s="1"/>
      <c r="G126" s="1"/>
      <c r="H126" s="2">
        <v>32</v>
      </c>
      <c r="I126" s="1">
        <v>10.6</v>
      </c>
      <c r="J126" s="5">
        <v>0.0012905092592592593</v>
      </c>
    </row>
    <row r="127" spans="1:10" ht="12.75">
      <c r="A127" s="1"/>
      <c r="B127" s="1"/>
      <c r="C127" s="2">
        <v>119</v>
      </c>
      <c r="D127" s="1">
        <v>67.3</v>
      </c>
      <c r="E127" s="1">
        <v>573</v>
      </c>
      <c r="F127" s="1"/>
      <c r="G127" s="1"/>
      <c r="H127" s="2">
        <v>31</v>
      </c>
      <c r="I127" s="1"/>
      <c r="J127" s="5">
        <v>0.001297337962962963</v>
      </c>
    </row>
    <row r="128" spans="1:10" ht="12.75">
      <c r="A128" s="1"/>
      <c r="B128" s="1"/>
      <c r="C128" s="2">
        <v>120</v>
      </c>
      <c r="D128" s="1">
        <v>67.78</v>
      </c>
      <c r="E128" s="1">
        <v>575</v>
      </c>
      <c r="F128" s="1"/>
      <c r="G128" s="1"/>
      <c r="H128" s="2">
        <v>30</v>
      </c>
      <c r="I128" s="1">
        <v>10.7</v>
      </c>
      <c r="J128" s="5">
        <v>0.0013041666666666668</v>
      </c>
    </row>
    <row r="129" spans="1:10" ht="12.75">
      <c r="A129" s="1"/>
      <c r="B129" s="1"/>
      <c r="C129" s="2">
        <v>121</v>
      </c>
      <c r="D129" s="1">
        <v>68.26</v>
      </c>
      <c r="E129" s="1">
        <v>576</v>
      </c>
      <c r="F129" s="1"/>
      <c r="G129" s="1"/>
      <c r="H129" s="2">
        <v>29</v>
      </c>
      <c r="I129" s="1"/>
      <c r="J129" s="5">
        <v>0.0013112268518518518</v>
      </c>
    </row>
    <row r="130" spans="1:10" ht="12.75">
      <c r="A130" s="1"/>
      <c r="B130" s="1"/>
      <c r="C130" s="2">
        <v>122</v>
      </c>
      <c r="D130" s="1">
        <v>68.74</v>
      </c>
      <c r="E130" s="1">
        <v>578</v>
      </c>
      <c r="F130" s="1"/>
      <c r="G130" s="1"/>
      <c r="H130" s="2">
        <v>28</v>
      </c>
      <c r="I130" s="1">
        <v>10.8</v>
      </c>
      <c r="J130" s="5">
        <v>0.0013184027777777777</v>
      </c>
    </row>
    <row r="131" spans="1:10" ht="12.75">
      <c r="A131" s="1"/>
      <c r="B131" s="1"/>
      <c r="C131" s="2">
        <v>123</v>
      </c>
      <c r="D131" s="1">
        <v>69.22</v>
      </c>
      <c r="E131" s="1">
        <v>579</v>
      </c>
      <c r="F131" s="1"/>
      <c r="G131" s="1"/>
      <c r="H131" s="2">
        <v>27</v>
      </c>
      <c r="I131" s="1"/>
      <c r="J131" s="5">
        <v>0.0013256944444444444</v>
      </c>
    </row>
    <row r="132" spans="1:10" ht="12.75">
      <c r="A132" s="1"/>
      <c r="B132" s="1"/>
      <c r="C132" s="2">
        <v>124</v>
      </c>
      <c r="D132" s="1">
        <v>69.68</v>
      </c>
      <c r="E132" s="1">
        <v>581</v>
      </c>
      <c r="F132" s="1"/>
      <c r="G132" s="1"/>
      <c r="H132" s="2">
        <v>26</v>
      </c>
      <c r="I132" s="1">
        <v>10.9</v>
      </c>
      <c r="J132" s="5">
        <v>0.0013331018518518518</v>
      </c>
    </row>
    <row r="133" spans="1:10" ht="12.75">
      <c r="A133" s="1"/>
      <c r="B133" s="1"/>
      <c r="C133" s="2">
        <v>125</v>
      </c>
      <c r="D133" s="1">
        <v>70.16</v>
      </c>
      <c r="E133" s="1">
        <v>582</v>
      </c>
      <c r="F133" s="1"/>
      <c r="G133" s="1"/>
      <c r="H133" s="2">
        <v>25</v>
      </c>
      <c r="I133" s="1"/>
      <c r="J133" s="5">
        <v>0.0013406249999999998</v>
      </c>
    </row>
    <row r="134" spans="1:10" ht="12.75">
      <c r="A134" s="1"/>
      <c r="B134" s="1"/>
      <c r="C134" s="2">
        <v>126</v>
      </c>
      <c r="D134" s="1">
        <v>70.64</v>
      </c>
      <c r="E134" s="1">
        <v>584</v>
      </c>
      <c r="F134" s="1"/>
      <c r="G134" s="1"/>
      <c r="H134" s="2">
        <v>24</v>
      </c>
      <c r="I134" s="1">
        <v>11</v>
      </c>
      <c r="J134" s="5">
        <v>0.0013562499999999998</v>
      </c>
    </row>
    <row r="135" spans="1:10" ht="12.75">
      <c r="A135" s="1"/>
      <c r="B135" s="1"/>
      <c r="C135" s="2">
        <v>127</v>
      </c>
      <c r="D135" s="1">
        <v>71.12</v>
      </c>
      <c r="E135" s="1">
        <v>585</v>
      </c>
      <c r="F135" s="1"/>
      <c r="G135" s="1"/>
      <c r="H135" s="2">
        <v>23</v>
      </c>
      <c r="I135" s="1"/>
      <c r="J135" s="5">
        <v>0.0013597222222222222</v>
      </c>
    </row>
    <row r="136" spans="1:10" ht="12.75">
      <c r="A136" s="1"/>
      <c r="B136" s="1"/>
      <c r="C136" s="2">
        <v>128</v>
      </c>
      <c r="D136" s="1">
        <v>71.6</v>
      </c>
      <c r="E136" s="1">
        <v>587</v>
      </c>
      <c r="F136" s="1"/>
      <c r="G136" s="1"/>
      <c r="H136" s="2">
        <v>22</v>
      </c>
      <c r="I136" s="1">
        <v>11.1</v>
      </c>
      <c r="J136" s="5">
        <v>0.001364236111111111</v>
      </c>
    </row>
    <row r="137" spans="1:10" ht="12.75">
      <c r="A137" s="1"/>
      <c r="B137" s="1"/>
      <c r="C137" s="2">
        <v>129</v>
      </c>
      <c r="D137" s="1">
        <v>72.06</v>
      </c>
      <c r="E137" s="1">
        <v>588</v>
      </c>
      <c r="F137" s="1"/>
      <c r="G137" s="1"/>
      <c r="H137" s="2">
        <v>21</v>
      </c>
      <c r="I137" s="1"/>
      <c r="J137" s="5">
        <v>0.0013724537037037036</v>
      </c>
    </row>
    <row r="138" spans="1:10" ht="12.75">
      <c r="A138" s="1"/>
      <c r="B138" s="1"/>
      <c r="C138" s="2">
        <v>130</v>
      </c>
      <c r="D138" s="1">
        <v>72.54</v>
      </c>
      <c r="E138" s="1">
        <v>590</v>
      </c>
      <c r="F138" s="1"/>
      <c r="G138" s="1"/>
      <c r="H138" s="2">
        <v>20</v>
      </c>
      <c r="I138" s="1">
        <v>11.2</v>
      </c>
      <c r="J138" s="5">
        <v>0.0013809027777777778</v>
      </c>
    </row>
    <row r="139" spans="1:10" ht="12.75">
      <c r="A139" s="1"/>
      <c r="B139" s="1"/>
      <c r="C139" s="2">
        <v>131</v>
      </c>
      <c r="D139" s="1">
        <v>73.02</v>
      </c>
      <c r="E139" s="1">
        <v>591</v>
      </c>
      <c r="F139" s="1"/>
      <c r="G139" s="1"/>
      <c r="H139" s="2">
        <v>19</v>
      </c>
      <c r="I139" s="1">
        <v>11.3</v>
      </c>
      <c r="J139" s="5">
        <v>0.0013895833333333332</v>
      </c>
    </row>
    <row r="140" spans="1:10" ht="12.75">
      <c r="A140" s="1"/>
      <c r="B140" s="1"/>
      <c r="C140" s="2">
        <v>132</v>
      </c>
      <c r="D140" s="1">
        <v>73.48</v>
      </c>
      <c r="E140" s="1">
        <v>593</v>
      </c>
      <c r="F140" s="1"/>
      <c r="G140" s="1"/>
      <c r="H140" s="2">
        <v>18</v>
      </c>
      <c r="I140" s="1"/>
      <c r="J140" s="5">
        <v>0.0013983796296296296</v>
      </c>
    </row>
    <row r="141" spans="1:10" ht="12.75">
      <c r="A141" s="1"/>
      <c r="B141" s="1"/>
      <c r="C141" s="2">
        <v>133</v>
      </c>
      <c r="D141" s="1">
        <v>73.96</v>
      </c>
      <c r="E141" s="1">
        <v>594</v>
      </c>
      <c r="F141" s="1"/>
      <c r="G141" s="1"/>
      <c r="H141" s="2">
        <v>17</v>
      </c>
      <c r="I141" s="1">
        <v>11.4</v>
      </c>
      <c r="J141" s="5">
        <v>0.0014075231481481482</v>
      </c>
    </row>
    <row r="142" spans="1:10" ht="12.75">
      <c r="A142" s="1"/>
      <c r="B142" s="1"/>
      <c r="C142" s="2">
        <v>134</v>
      </c>
      <c r="D142" s="1">
        <v>74.44</v>
      </c>
      <c r="E142" s="1">
        <v>596</v>
      </c>
      <c r="F142" s="1"/>
      <c r="G142" s="1"/>
      <c r="H142" s="2">
        <v>16</v>
      </c>
      <c r="I142" s="1">
        <v>11.5</v>
      </c>
      <c r="J142" s="5">
        <v>0.001416898148148148</v>
      </c>
    </row>
    <row r="143" spans="1:10" ht="12.75">
      <c r="A143" s="1"/>
      <c r="B143" s="1"/>
      <c r="C143" s="2">
        <v>135</v>
      </c>
      <c r="D143" s="1">
        <v>74.9</v>
      </c>
      <c r="E143" s="1">
        <v>597</v>
      </c>
      <c r="F143" s="1"/>
      <c r="G143" s="1"/>
      <c r="H143" s="2">
        <v>15</v>
      </c>
      <c r="I143" s="1"/>
      <c r="J143" s="5">
        <v>0.0014266203703703704</v>
      </c>
    </row>
    <row r="144" spans="1:10" ht="12.75">
      <c r="A144" s="1"/>
      <c r="B144" s="1"/>
      <c r="C144" s="2">
        <v>136</v>
      </c>
      <c r="D144" s="1">
        <v>75.38</v>
      </c>
      <c r="E144" s="1">
        <v>599</v>
      </c>
      <c r="F144" s="1"/>
      <c r="G144" s="1"/>
      <c r="H144" s="2">
        <v>14</v>
      </c>
      <c r="I144" s="1">
        <v>11.6</v>
      </c>
      <c r="J144" s="5">
        <v>0.001436689814814815</v>
      </c>
    </row>
    <row r="145" spans="1:10" ht="12.75">
      <c r="A145" s="1"/>
      <c r="B145" s="1"/>
      <c r="C145" s="2">
        <v>137</v>
      </c>
      <c r="D145" s="1">
        <v>75.84</v>
      </c>
      <c r="E145" s="1">
        <v>600</v>
      </c>
      <c r="F145" s="1"/>
      <c r="G145" s="1"/>
      <c r="H145" s="2">
        <v>13</v>
      </c>
      <c r="I145" s="1">
        <v>11.7</v>
      </c>
      <c r="J145" s="5">
        <v>0.0014471064814814815</v>
      </c>
    </row>
    <row r="146" spans="1:10" ht="12.75">
      <c r="A146" s="1"/>
      <c r="B146" s="1"/>
      <c r="C146" s="2">
        <v>138</v>
      </c>
      <c r="D146" s="1">
        <v>76.32</v>
      </c>
      <c r="E146" s="1">
        <v>602</v>
      </c>
      <c r="F146" s="1"/>
      <c r="G146" s="1"/>
      <c r="H146" s="2">
        <v>12</v>
      </c>
      <c r="I146" s="1"/>
      <c r="J146" s="5">
        <v>0.0014578703703703704</v>
      </c>
    </row>
    <row r="147" spans="1:10" ht="12.75">
      <c r="A147" s="1"/>
      <c r="B147" s="1"/>
      <c r="C147" s="2">
        <v>139</v>
      </c>
      <c r="D147" s="1">
        <v>76.78</v>
      </c>
      <c r="E147" s="1">
        <v>603</v>
      </c>
      <c r="F147" s="1"/>
      <c r="G147" s="1"/>
      <c r="H147" s="2">
        <v>11</v>
      </c>
      <c r="I147" s="1">
        <v>11.8</v>
      </c>
      <c r="J147" s="5">
        <v>0.0014690972222222221</v>
      </c>
    </row>
    <row r="148" spans="1:10" ht="12.75">
      <c r="A148" s="1"/>
      <c r="B148" s="1"/>
      <c r="C148" s="2">
        <v>140</v>
      </c>
      <c r="D148" s="1">
        <v>77.26</v>
      </c>
      <c r="E148" s="1">
        <v>605</v>
      </c>
      <c r="F148" s="1"/>
      <c r="G148" s="1"/>
      <c r="H148" s="2">
        <v>10</v>
      </c>
      <c r="I148" s="1">
        <v>11.9</v>
      </c>
      <c r="J148" s="5">
        <v>0.0014809027777777778</v>
      </c>
    </row>
    <row r="149" spans="1:10" ht="12.75">
      <c r="A149" s="1"/>
      <c r="B149" s="1"/>
      <c r="C149" s="2">
        <v>141</v>
      </c>
      <c r="D149" s="1">
        <v>77.72</v>
      </c>
      <c r="E149" s="1">
        <v>606</v>
      </c>
      <c r="F149" s="1"/>
      <c r="G149" s="1"/>
      <c r="H149" s="2">
        <v>9</v>
      </c>
      <c r="I149" s="1">
        <v>12</v>
      </c>
      <c r="J149" s="5">
        <v>0.001493287037037037</v>
      </c>
    </row>
    <row r="150" spans="1:10" ht="12.75">
      <c r="A150" s="1"/>
      <c r="B150" s="1"/>
      <c r="C150" s="2">
        <v>142</v>
      </c>
      <c r="D150" s="1">
        <v>78.2</v>
      </c>
      <c r="E150" s="1">
        <v>608</v>
      </c>
      <c r="F150" s="1"/>
      <c r="G150" s="1"/>
      <c r="H150" s="2">
        <v>8</v>
      </c>
      <c r="I150" s="1">
        <v>12.1</v>
      </c>
      <c r="J150" s="5">
        <v>0.00150625</v>
      </c>
    </row>
    <row r="151" spans="1:10" ht="12.75">
      <c r="A151" s="1"/>
      <c r="B151" s="1"/>
      <c r="C151" s="2">
        <v>143</v>
      </c>
      <c r="D151" s="1">
        <v>78.66</v>
      </c>
      <c r="E151" s="1">
        <v>609</v>
      </c>
      <c r="F151" s="1"/>
      <c r="G151" s="1"/>
      <c r="H151" s="2">
        <v>7</v>
      </c>
      <c r="I151" s="1">
        <v>12.2</v>
      </c>
      <c r="J151" s="5">
        <v>0.0015202546296296294</v>
      </c>
    </row>
    <row r="152" spans="1:10" ht="12.75">
      <c r="A152" s="1"/>
      <c r="B152" s="1"/>
      <c r="C152" s="2">
        <v>144</v>
      </c>
      <c r="D152" s="1">
        <v>79.14</v>
      </c>
      <c r="E152" s="1">
        <v>611</v>
      </c>
      <c r="F152" s="1"/>
      <c r="G152" s="1"/>
      <c r="H152" s="2">
        <v>6</v>
      </c>
      <c r="I152" s="1">
        <v>12.3</v>
      </c>
      <c r="J152" s="5">
        <v>0.001535300925925926</v>
      </c>
    </row>
    <row r="153" spans="1:10" ht="12.75">
      <c r="A153" s="1"/>
      <c r="B153" s="1"/>
      <c r="C153" s="2">
        <v>145</v>
      </c>
      <c r="D153" s="1">
        <v>79.6</v>
      </c>
      <c r="E153" s="1">
        <v>613</v>
      </c>
      <c r="F153" s="1"/>
      <c r="G153" s="1"/>
      <c r="H153" s="2">
        <v>5</v>
      </c>
      <c r="I153" s="1">
        <v>12.4</v>
      </c>
      <c r="J153" s="5">
        <v>0.0015516203703703705</v>
      </c>
    </row>
    <row r="154" spans="1:10" ht="12.75">
      <c r="A154" s="1"/>
      <c r="B154" s="1"/>
      <c r="C154" s="2">
        <v>146</v>
      </c>
      <c r="D154" s="1">
        <v>80.06</v>
      </c>
      <c r="E154" s="1">
        <v>614</v>
      </c>
      <c r="F154" s="1"/>
      <c r="G154" s="1"/>
      <c r="H154" s="2">
        <v>4</v>
      </c>
      <c r="I154" s="1">
        <v>12.5</v>
      </c>
      <c r="J154" s="5">
        <v>0.0015695601851851851</v>
      </c>
    </row>
    <row r="155" spans="1:10" ht="12.75">
      <c r="A155" s="1"/>
      <c r="B155" s="1"/>
      <c r="C155" s="2">
        <v>147</v>
      </c>
      <c r="D155" s="1">
        <v>80.54</v>
      </c>
      <c r="E155" s="1">
        <v>616</v>
      </c>
      <c r="F155" s="1"/>
      <c r="G155" s="1"/>
      <c r="H155" s="2">
        <v>3</v>
      </c>
      <c r="I155" s="1">
        <v>12.6</v>
      </c>
      <c r="J155" s="5">
        <v>0.0015900462962962962</v>
      </c>
    </row>
    <row r="156" spans="1:10" ht="12.75">
      <c r="A156" s="1"/>
      <c r="B156" s="1"/>
      <c r="C156" s="2">
        <v>148</v>
      </c>
      <c r="D156" s="1">
        <v>81</v>
      </c>
      <c r="E156" s="1">
        <v>617</v>
      </c>
      <c r="F156" s="1"/>
      <c r="G156" s="1"/>
      <c r="H156" s="2">
        <v>2</v>
      </c>
      <c r="I156" s="1">
        <v>12.7</v>
      </c>
      <c r="J156" s="5">
        <v>0.0016142361111111112</v>
      </c>
    </row>
    <row r="157" spans="1:10" ht="12.75">
      <c r="A157" s="1"/>
      <c r="B157" s="1"/>
      <c r="C157" s="2">
        <v>149</v>
      </c>
      <c r="D157" s="1">
        <v>81.48</v>
      </c>
      <c r="E157" s="1">
        <v>619</v>
      </c>
      <c r="F157" s="1"/>
      <c r="G157" s="1"/>
      <c r="H157" s="2">
        <v>1</v>
      </c>
      <c r="I157" s="1">
        <v>12.9</v>
      </c>
      <c r="J157" s="5">
        <v>0.001645949074074074</v>
      </c>
    </row>
    <row r="158" spans="1:10" ht="12.75">
      <c r="A158" s="1"/>
      <c r="B158" s="1"/>
      <c r="C158" s="2">
        <v>150</v>
      </c>
      <c r="D158" s="1">
        <v>81.94</v>
      </c>
      <c r="E158" s="1">
        <v>620</v>
      </c>
      <c r="F158" s="1"/>
      <c r="G158" s="1"/>
      <c r="H158" s="1">
        <v>0</v>
      </c>
      <c r="I158" s="1">
        <v>13</v>
      </c>
      <c r="J158" s="4">
        <v>0.00168402777777778</v>
      </c>
    </row>
    <row r="159" spans="1:10" ht="12.75">
      <c r="A159" s="1"/>
      <c r="B159" s="1"/>
      <c r="C159" s="1"/>
      <c r="D159" s="1"/>
      <c r="E159" s="1"/>
      <c r="F159" s="1"/>
      <c r="G159" s="1"/>
      <c r="H159" s="1">
        <v>0</v>
      </c>
      <c r="I159" s="1">
        <v>13.1</v>
      </c>
      <c r="J159" s="4">
        <v>0.00171875</v>
      </c>
    </row>
    <row r="160" spans="1:10" ht="12.75">
      <c r="A160" s="1"/>
      <c r="B160" s="1"/>
      <c r="C160" s="1"/>
      <c r="D160" s="1"/>
      <c r="E160" s="1"/>
      <c r="F160" s="1"/>
      <c r="G160" s="1"/>
      <c r="H160" s="1">
        <v>0</v>
      </c>
      <c r="I160" s="1">
        <v>13.2</v>
      </c>
      <c r="J160" s="4">
        <v>0.00175347222222222</v>
      </c>
    </row>
    <row r="161" spans="1:10" ht="12.75">
      <c r="A161" s="1"/>
      <c r="B161" s="1"/>
      <c r="C161" s="1"/>
      <c r="D161" s="1"/>
      <c r="E161" s="1"/>
      <c r="F161" s="1"/>
      <c r="G161" s="1"/>
      <c r="H161" s="1">
        <v>0</v>
      </c>
      <c r="I161" s="1">
        <v>13.3</v>
      </c>
      <c r="J161" s="4">
        <v>0.00178819444444444</v>
      </c>
    </row>
    <row r="162" spans="1:10" ht="12.75">
      <c r="A162" s="1"/>
      <c r="B162" s="1"/>
      <c r="C162" s="1"/>
      <c r="D162" s="1"/>
      <c r="E162" s="1"/>
      <c r="F162" s="1"/>
      <c r="G162" s="1"/>
      <c r="H162" s="1">
        <v>0</v>
      </c>
      <c r="I162" s="1">
        <v>13.4</v>
      </c>
      <c r="J162" s="4">
        <v>0.00182291666666667</v>
      </c>
    </row>
    <row r="163" spans="1:10" ht="12.75">
      <c r="A163" s="1"/>
      <c r="B163" s="1"/>
      <c r="C163" s="1"/>
      <c r="D163" s="1"/>
      <c r="E163" s="1"/>
      <c r="F163" s="1"/>
      <c r="G163" s="1"/>
      <c r="H163" s="1">
        <v>0</v>
      </c>
      <c r="I163" s="1">
        <v>13.5</v>
      </c>
      <c r="J163" s="4">
        <v>0.00185763888888889</v>
      </c>
    </row>
    <row r="164" spans="1:10" ht="12.75">
      <c r="A164" s="1"/>
      <c r="B164" s="1"/>
      <c r="C164" s="1"/>
      <c r="D164" s="1"/>
      <c r="E164" s="1"/>
      <c r="F164" s="1"/>
      <c r="G164" s="1"/>
      <c r="H164" s="1">
        <v>0</v>
      </c>
      <c r="I164" s="1">
        <v>13.6</v>
      </c>
      <c r="J164" s="4">
        <v>0.00189236111111111</v>
      </c>
    </row>
    <row r="165" spans="1:10" ht="12.75">
      <c r="A165" s="1"/>
      <c r="B165" s="1"/>
      <c r="C165" s="1"/>
      <c r="D165" s="1"/>
      <c r="E165" s="1"/>
      <c r="F165" s="1"/>
      <c r="G165" s="1"/>
      <c r="H165" s="1">
        <v>0</v>
      </c>
      <c r="I165" s="1">
        <v>13.7</v>
      </c>
      <c r="J165" s="4">
        <v>0.00192708333333333</v>
      </c>
    </row>
    <row r="166" spans="1:10" ht="12.75">
      <c r="A166" s="1"/>
      <c r="B166" s="1"/>
      <c r="C166" s="1"/>
      <c r="D166" s="1"/>
      <c r="E166" s="1"/>
      <c r="F166" s="1"/>
      <c r="G166" s="1"/>
      <c r="H166" s="1">
        <v>0</v>
      </c>
      <c r="I166" s="1">
        <v>13.8</v>
      </c>
      <c r="J166" s="4">
        <v>0.00196180555555556</v>
      </c>
    </row>
    <row r="167" spans="1:10" ht="12.75">
      <c r="A167" s="1"/>
      <c r="B167" s="1"/>
      <c r="C167" s="1"/>
      <c r="D167" s="1"/>
      <c r="E167" s="1"/>
      <c r="F167" s="1"/>
      <c r="G167" s="1"/>
      <c r="H167" s="1">
        <v>0</v>
      </c>
      <c r="I167" s="1">
        <v>13.9</v>
      </c>
      <c r="J167" s="4">
        <v>0.00199652777777778</v>
      </c>
    </row>
    <row r="168" spans="1:10" ht="12.75">
      <c r="A168" s="1"/>
      <c r="B168" s="1"/>
      <c r="C168" s="1"/>
      <c r="D168" s="1"/>
      <c r="E168" s="1"/>
      <c r="F168" s="1"/>
      <c r="G168" s="1"/>
      <c r="H168" s="1">
        <v>0</v>
      </c>
      <c r="I168" s="1">
        <v>14</v>
      </c>
      <c r="J168" s="4">
        <v>0.00203125</v>
      </c>
    </row>
    <row r="169" spans="1:10" ht="12.75">
      <c r="A169" s="1"/>
      <c r="B169" s="1"/>
      <c r="C169" s="1"/>
      <c r="D169" s="1"/>
      <c r="E169" s="1"/>
      <c r="F169" s="1"/>
      <c r="G169" s="1"/>
      <c r="H169" s="1">
        <v>0</v>
      </c>
      <c r="I169" s="1">
        <v>14.1</v>
      </c>
      <c r="J169" s="4">
        <v>0.00206597222222222</v>
      </c>
    </row>
    <row r="170" spans="1:10" ht="12.75">
      <c r="A170" s="1"/>
      <c r="B170" s="1"/>
      <c r="C170" s="1"/>
      <c r="D170" s="1"/>
      <c r="E170" s="1"/>
      <c r="F170" s="1"/>
      <c r="G170" s="1"/>
      <c r="H170" s="1">
        <v>0</v>
      </c>
      <c r="I170" s="1">
        <v>14.2</v>
      </c>
      <c r="J170" s="4">
        <v>0.00210069444444444</v>
      </c>
    </row>
    <row r="171" spans="1:10" ht="12.75">
      <c r="A171" s="1"/>
      <c r="B171" s="1"/>
      <c r="C171" s="1"/>
      <c r="D171" s="1"/>
      <c r="E171" s="1"/>
      <c r="F171" s="1"/>
      <c r="G171" s="1"/>
      <c r="H171" s="1">
        <v>0</v>
      </c>
      <c r="I171" s="1">
        <v>14.3</v>
      </c>
      <c r="J171" s="4">
        <v>0.00213541666666667</v>
      </c>
    </row>
    <row r="172" spans="1:10" ht="12.75">
      <c r="A172" s="1"/>
      <c r="B172" s="1"/>
      <c r="C172" s="1"/>
      <c r="D172" s="1"/>
      <c r="E172" s="1"/>
      <c r="F172" s="1"/>
      <c r="G172" s="1"/>
      <c r="H172" s="1">
        <v>0</v>
      </c>
      <c r="I172" s="1">
        <v>14.4</v>
      </c>
      <c r="J172" s="4">
        <v>0.00217013888888889</v>
      </c>
    </row>
    <row r="173" spans="1:10" ht="12.75">
      <c r="A173" s="1"/>
      <c r="B173" s="1"/>
      <c r="C173" s="1"/>
      <c r="D173" s="1"/>
      <c r="E173" s="1"/>
      <c r="F173" s="1"/>
      <c r="G173" s="1"/>
      <c r="H173" s="1">
        <v>0</v>
      </c>
      <c r="I173" s="1">
        <v>14.5</v>
      </c>
      <c r="J173" s="4">
        <v>0.0022048611111111</v>
      </c>
    </row>
    <row r="174" spans="1:10" ht="12.75">
      <c r="A174" s="1"/>
      <c r="B174" s="1"/>
      <c r="C174" s="1"/>
      <c r="D174" s="1"/>
      <c r="E174" s="1"/>
      <c r="F174" s="1"/>
      <c r="G174" s="1"/>
      <c r="H174" s="1">
        <v>0</v>
      </c>
      <c r="I174" s="1">
        <v>14.6</v>
      </c>
      <c r="J174" s="4">
        <v>0.00223958333333332</v>
      </c>
    </row>
    <row r="175" spans="1:10" ht="12.75">
      <c r="A175" s="1"/>
      <c r="B175" s="1"/>
      <c r="C175" s="1"/>
      <c r="D175" s="1"/>
      <c r="E175" s="1"/>
      <c r="F175" s="1"/>
      <c r="G175" s="1"/>
      <c r="H175" s="1">
        <v>0</v>
      </c>
      <c r="I175" s="1">
        <v>14.7</v>
      </c>
      <c r="J175" s="4">
        <v>0.00227430555555554</v>
      </c>
    </row>
    <row r="176" spans="1:10" ht="12.75">
      <c r="A176" s="1"/>
      <c r="B176" s="1"/>
      <c r="C176" s="1"/>
      <c r="D176" s="1"/>
      <c r="E176" s="1"/>
      <c r="F176" s="1"/>
      <c r="G176" s="1"/>
      <c r="H176" s="1">
        <v>0</v>
      </c>
      <c r="I176" s="1">
        <v>14.8</v>
      </c>
      <c r="J176" s="4">
        <v>0.00230902777777776</v>
      </c>
    </row>
    <row r="177" spans="1:10" ht="12.75">
      <c r="A177" s="1"/>
      <c r="B177" s="1"/>
      <c r="C177" s="1"/>
      <c r="D177" s="1"/>
      <c r="E177" s="1"/>
      <c r="F177" s="1"/>
      <c r="G177" s="1"/>
      <c r="H177" s="1">
        <v>0</v>
      </c>
      <c r="I177" s="1">
        <v>14.9</v>
      </c>
      <c r="J177" s="4">
        <v>0.00234374999999998</v>
      </c>
    </row>
    <row r="178" spans="1:10" ht="12.75">
      <c r="A178" s="1"/>
      <c r="B178" s="1"/>
      <c r="C178" s="1"/>
      <c r="D178" s="1"/>
      <c r="E178" s="1"/>
      <c r="F178" s="1"/>
      <c r="G178" s="1"/>
      <c r="H178" s="1">
        <v>0</v>
      </c>
      <c r="I178" s="1">
        <v>15</v>
      </c>
      <c r="J178" s="4">
        <v>0.0023784722222222</v>
      </c>
    </row>
    <row r="179" spans="8:10" ht="12.75">
      <c r="H179" s="1">
        <v>0</v>
      </c>
      <c r="I179" s="13" t="s">
        <v>17</v>
      </c>
      <c r="J179" s="11" t="s">
        <v>17</v>
      </c>
    </row>
  </sheetData>
  <sheetProtection password="9E29" sheet="1" objects="1" scenarios="1"/>
  <mergeCells count="9">
    <mergeCell ref="A1:J1"/>
    <mergeCell ref="C2:E2"/>
    <mergeCell ref="H2:J2"/>
    <mergeCell ref="C4:C7"/>
    <mergeCell ref="D4:D7"/>
    <mergeCell ref="E4:E7"/>
    <mergeCell ref="H4:H7"/>
    <mergeCell ref="I4:I7"/>
    <mergeCell ref="J4:J7"/>
  </mergeCells>
  <printOptions/>
  <pageMargins left="0.35433070866141736" right="0.35433070866141736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Zeros="0" zoomScalePageLayoutView="0" workbookViewId="0" topLeftCell="A25">
      <selection activeCell="O73" sqref="O73"/>
    </sheetView>
  </sheetViews>
  <sheetFormatPr defaultColWidth="9.140625" defaultRowHeight="12.75"/>
  <cols>
    <col min="1" max="1" width="11.00390625" style="46" customWidth="1"/>
    <col min="2" max="2" width="16.8515625" style="46" bestFit="1" customWidth="1"/>
    <col min="3" max="3" width="9.00390625" style="46" bestFit="1" customWidth="1"/>
    <col min="4" max="4" width="6.7109375" style="46" customWidth="1"/>
    <col min="5" max="5" width="5.140625" style="46" bestFit="1" customWidth="1"/>
    <col min="6" max="6" width="6.7109375" style="46" customWidth="1"/>
    <col min="7" max="7" width="5.140625" style="46" bestFit="1" customWidth="1"/>
    <col min="8" max="8" width="5.8515625" style="46" bestFit="1" customWidth="1"/>
    <col min="9" max="9" width="5.140625" style="46" bestFit="1" customWidth="1"/>
    <col min="10" max="10" width="5.8515625" style="46" bestFit="1" customWidth="1"/>
    <col min="11" max="11" width="5.140625" style="46" bestFit="1" customWidth="1"/>
    <col min="12" max="12" width="9.140625" style="46" customWidth="1"/>
    <col min="13" max="13" width="9.140625" style="64" customWidth="1"/>
    <col min="14" max="16384" width="9.140625" style="46" customWidth="1"/>
  </cols>
  <sheetData>
    <row r="1" spans="1:13" ht="77.25" customHeight="1">
      <c r="A1" s="44"/>
      <c r="B1" s="168" t="str">
        <f>protokolas!B1</f>
        <v>Lietuvos mokinių olimpinio festivalio lengvosios atletikos keturkovės tarpzoninės  varžybos. Pasvalys.</v>
      </c>
      <c r="C1" s="168"/>
      <c r="D1" s="168"/>
      <c r="E1" s="168"/>
      <c r="F1" s="168"/>
      <c r="G1" s="168"/>
      <c r="H1" s="168"/>
      <c r="I1" s="168"/>
      <c r="J1" s="168"/>
      <c r="K1" s="168"/>
      <c r="L1" s="169"/>
      <c r="M1" s="45"/>
    </row>
    <row r="2" spans="1:13" ht="23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5.75">
      <c r="A3" s="50"/>
      <c r="B3" s="178" t="str">
        <f>protokolas!B3</f>
        <v>Mergaitės</v>
      </c>
      <c r="C3" s="178"/>
      <c r="D3" s="178"/>
      <c r="E3" s="178"/>
      <c r="F3" s="178"/>
      <c r="G3" s="51"/>
      <c r="H3" s="51"/>
      <c r="I3" s="179">
        <f>protokolas!H3</f>
        <v>41404</v>
      </c>
      <c r="J3" s="179"/>
      <c r="K3" s="179"/>
      <c r="L3" s="179"/>
      <c r="M3" s="45"/>
    </row>
    <row r="4" spans="1:13" ht="12.75">
      <c r="A4" s="50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45"/>
    </row>
    <row r="5" spans="1:13" ht="18">
      <c r="A5" s="53"/>
      <c r="B5" s="180" t="s">
        <v>19</v>
      </c>
      <c r="C5" s="180"/>
      <c r="D5" s="180"/>
      <c r="E5" s="180"/>
      <c r="F5" s="180"/>
      <c r="G5" s="180"/>
      <c r="H5" s="180"/>
      <c r="I5" s="180"/>
      <c r="J5" s="180"/>
      <c r="K5" s="180"/>
      <c r="L5" s="53"/>
      <c r="M5" s="54"/>
    </row>
    <row r="6" spans="1:13" ht="13.5" thickBot="1">
      <c r="A6" s="53"/>
      <c r="B6" s="53"/>
      <c r="C6" s="53"/>
      <c r="D6" s="55"/>
      <c r="E6" s="55"/>
      <c r="F6" s="55"/>
      <c r="G6" s="55"/>
      <c r="H6" s="55"/>
      <c r="I6" s="55"/>
      <c r="J6" s="56"/>
      <c r="K6" s="55"/>
      <c r="L6" s="53"/>
      <c r="M6" s="54"/>
    </row>
    <row r="7" spans="1:13" ht="21.75" customHeight="1">
      <c r="A7" s="176" t="s">
        <v>7</v>
      </c>
      <c r="B7" s="181" t="s">
        <v>8</v>
      </c>
      <c r="C7" s="183" t="s">
        <v>20</v>
      </c>
      <c r="D7" s="172" t="s">
        <v>5</v>
      </c>
      <c r="E7" s="173"/>
      <c r="F7" s="170" t="s">
        <v>4</v>
      </c>
      <c r="G7" s="171"/>
      <c r="H7" s="172" t="s">
        <v>10</v>
      </c>
      <c r="I7" s="173"/>
      <c r="J7" s="174" t="s">
        <v>6</v>
      </c>
      <c r="K7" s="175"/>
      <c r="L7" s="176" t="s">
        <v>11</v>
      </c>
      <c r="M7" s="166" t="s">
        <v>16</v>
      </c>
    </row>
    <row r="8" spans="1:13" ht="21.75" customHeight="1" thickBot="1">
      <c r="A8" s="177"/>
      <c r="B8" s="182"/>
      <c r="C8" s="184"/>
      <c r="D8" s="57" t="s">
        <v>12</v>
      </c>
      <c r="E8" s="58" t="s">
        <v>2</v>
      </c>
      <c r="F8" s="59" t="s">
        <v>12</v>
      </c>
      <c r="G8" s="60" t="s">
        <v>2</v>
      </c>
      <c r="H8" s="57" t="s">
        <v>12</v>
      </c>
      <c r="I8" s="58" t="s">
        <v>2</v>
      </c>
      <c r="J8" s="61" t="s">
        <v>12</v>
      </c>
      <c r="K8" s="60" t="s">
        <v>2</v>
      </c>
      <c r="L8" s="177"/>
      <c r="M8" s="167"/>
    </row>
    <row r="9" spans="1:13" ht="12.75">
      <c r="A9" s="62" t="str">
        <f>protokolas!A57</f>
        <v>Utena</v>
      </c>
      <c r="B9" s="62" t="str">
        <f>protokolas!B57</f>
        <v>Deimantė Katinaitė</v>
      </c>
      <c r="C9" s="74">
        <f>protokolas!C57</f>
        <v>36409</v>
      </c>
      <c r="D9" s="62">
        <f>protokolas!D57</f>
        <v>8.4</v>
      </c>
      <c r="E9" s="62">
        <f>protokolas!E57</f>
        <v>96</v>
      </c>
      <c r="F9" s="62">
        <f>protokolas!F57</f>
        <v>428</v>
      </c>
      <c r="G9" s="62">
        <f>protokolas!G57</f>
        <v>66</v>
      </c>
      <c r="H9" s="62">
        <f>protokolas!H57</f>
        <v>44.71</v>
      </c>
      <c r="I9" s="62">
        <f>protokolas!I57</f>
        <v>72</v>
      </c>
      <c r="J9" s="63">
        <f>protokolas!J57</f>
        <v>0.0010127314814814814</v>
      </c>
      <c r="K9" s="62">
        <f>protokolas!K57</f>
        <v>87</v>
      </c>
      <c r="L9" s="62">
        <f>protokolas!L57</f>
        <v>321</v>
      </c>
      <c r="M9" s="69">
        <v>1</v>
      </c>
    </row>
    <row r="10" spans="1:13" ht="12.75">
      <c r="A10" s="62" t="str">
        <f>protokolas!A45</f>
        <v>Švenčion.</v>
      </c>
      <c r="B10" s="62" t="str">
        <f>protokolas!B45</f>
        <v>Gabija Mechovič</v>
      </c>
      <c r="C10" s="74">
        <f>protokolas!C45</f>
        <v>36292</v>
      </c>
      <c r="D10" s="62">
        <f>protokolas!D45</f>
        <v>8.2</v>
      </c>
      <c r="E10" s="62">
        <f>protokolas!E45</f>
        <v>103</v>
      </c>
      <c r="F10" s="62">
        <f>protokolas!F45</f>
        <v>466</v>
      </c>
      <c r="G10" s="62">
        <f>protokolas!G45</f>
        <v>78</v>
      </c>
      <c r="H10" s="62">
        <f>protokolas!H45</f>
        <v>36.67</v>
      </c>
      <c r="I10" s="62">
        <f>protokolas!I45</f>
        <v>56</v>
      </c>
      <c r="J10" s="63">
        <f>protokolas!J45</f>
        <v>0.0010474537037037037</v>
      </c>
      <c r="K10" s="62">
        <f>protokolas!K45</f>
        <v>79</v>
      </c>
      <c r="L10" s="62">
        <f>protokolas!L45</f>
        <v>316</v>
      </c>
      <c r="M10" s="69">
        <v>2</v>
      </c>
    </row>
    <row r="11" spans="1:13" ht="12.75">
      <c r="A11" s="62" t="str">
        <f>protokolas!A24</f>
        <v>Biržai</v>
      </c>
      <c r="B11" s="62" t="str">
        <f>protokolas!B24</f>
        <v> Raminta Vaidinauskaitė </v>
      </c>
      <c r="C11" s="74">
        <f>protokolas!C24</f>
        <v>36195</v>
      </c>
      <c r="D11" s="62">
        <f>protokolas!D24</f>
        <v>8.2</v>
      </c>
      <c r="E11" s="62">
        <f>protokolas!E24</f>
        <v>103</v>
      </c>
      <c r="F11" s="62">
        <f>protokolas!F24</f>
        <v>465</v>
      </c>
      <c r="G11" s="62">
        <f>protokolas!G24</f>
        <v>78</v>
      </c>
      <c r="H11" s="62">
        <f>protokolas!H24</f>
        <v>32.81</v>
      </c>
      <c r="I11" s="62">
        <f>protokolas!I24</f>
        <v>49</v>
      </c>
      <c r="J11" s="63">
        <f>protokolas!J24</f>
        <v>0.0011319444444444443</v>
      </c>
      <c r="K11" s="62">
        <f>protokolas!K24</f>
        <v>60</v>
      </c>
      <c r="L11" s="62">
        <f>protokolas!L24</f>
        <v>290</v>
      </c>
      <c r="M11" s="69">
        <v>3</v>
      </c>
    </row>
    <row r="12" spans="1:13" ht="12.75">
      <c r="A12" s="62" t="str">
        <f>protokolas!A74</f>
        <v>Molėtai</v>
      </c>
      <c r="B12" s="62" t="str">
        <f>protokolas!B74</f>
        <v>Erika Urbonavičiūtė</v>
      </c>
      <c r="C12" s="74">
        <f>protokolas!C74</f>
        <v>36181</v>
      </c>
      <c r="D12" s="62">
        <f>protokolas!D74</f>
        <v>8.8</v>
      </c>
      <c r="E12" s="62">
        <f>protokolas!E74</f>
        <v>82</v>
      </c>
      <c r="F12" s="62">
        <f>protokolas!F74</f>
        <v>414</v>
      </c>
      <c r="G12" s="62">
        <f>protokolas!G74</f>
        <v>61</v>
      </c>
      <c r="H12" s="62">
        <f>protokolas!H74</f>
        <v>47.56</v>
      </c>
      <c r="I12" s="62">
        <f>protokolas!I74</f>
        <v>78</v>
      </c>
      <c r="J12" s="63">
        <f>protokolas!J74</f>
        <v>0.0012152777777777778</v>
      </c>
      <c r="K12" s="62">
        <f>protokolas!K74</f>
        <v>45</v>
      </c>
      <c r="L12" s="62">
        <f>protokolas!L74</f>
        <v>266</v>
      </c>
      <c r="M12" s="69">
        <v>4</v>
      </c>
    </row>
    <row r="13" spans="1:13" ht="12.75">
      <c r="A13" s="62" t="str">
        <f>protokolas!A46</f>
        <v>Švenčion.</v>
      </c>
      <c r="B13" s="62" t="str">
        <f>protokolas!B46</f>
        <v>Viktorija Čagajeva</v>
      </c>
      <c r="C13" s="74">
        <f>protokolas!C46</f>
        <v>36765</v>
      </c>
      <c r="D13" s="62">
        <f>protokolas!D46</f>
        <v>9</v>
      </c>
      <c r="E13" s="62">
        <f>protokolas!E46</f>
        <v>75</v>
      </c>
      <c r="F13" s="62">
        <f>protokolas!F46</f>
        <v>403</v>
      </c>
      <c r="G13" s="62">
        <f>protokolas!G46</f>
        <v>57</v>
      </c>
      <c r="H13" s="62">
        <f>protokolas!H46</f>
        <v>36.76</v>
      </c>
      <c r="I13" s="62">
        <f>protokolas!I46</f>
        <v>56</v>
      </c>
      <c r="J13" s="63">
        <f>protokolas!J46</f>
        <v>0.0010694444444444445</v>
      </c>
      <c r="K13" s="62">
        <f>protokolas!K46</f>
        <v>74</v>
      </c>
      <c r="L13" s="62">
        <f>protokolas!L46</f>
        <v>262</v>
      </c>
      <c r="M13" s="69">
        <v>5</v>
      </c>
    </row>
    <row r="14" spans="1:13" ht="12.75">
      <c r="A14" s="62" t="str">
        <f>protokolas!A21</f>
        <v>Biržai</v>
      </c>
      <c r="B14" s="62" t="str">
        <f>protokolas!B21</f>
        <v> Viktorija Balčiūnaitė </v>
      </c>
      <c r="C14" s="74">
        <f>protokolas!C21</f>
        <v>36305</v>
      </c>
      <c r="D14" s="62">
        <f>protokolas!D21</f>
        <v>8.6</v>
      </c>
      <c r="E14" s="62">
        <f>protokolas!E21</f>
        <v>88</v>
      </c>
      <c r="F14" s="62">
        <f>protokolas!F21</f>
        <v>424</v>
      </c>
      <c r="G14" s="62">
        <f>protokolas!G21</f>
        <v>64</v>
      </c>
      <c r="H14" s="62">
        <f>protokolas!H21</f>
        <v>25.5</v>
      </c>
      <c r="I14" s="62">
        <f>protokolas!I21</f>
        <v>34</v>
      </c>
      <c r="J14" s="63">
        <f>protokolas!J21</f>
        <v>0.0010949074074074075</v>
      </c>
      <c r="K14" s="62">
        <f>protokolas!K21</f>
        <v>68</v>
      </c>
      <c r="L14" s="62">
        <f>protokolas!L21</f>
        <v>254</v>
      </c>
      <c r="M14" s="69">
        <v>6</v>
      </c>
    </row>
    <row r="15" spans="1:13" ht="12.75">
      <c r="A15" s="62" t="str">
        <f>protokolas!A97</f>
        <v>Panevėžys</v>
      </c>
      <c r="B15" s="62" t="str">
        <f>protokolas!B97</f>
        <v>Gabija Strelčiūnaitė</v>
      </c>
      <c r="C15" s="74">
        <f>protokolas!C97</f>
        <v>36302</v>
      </c>
      <c r="D15" s="62">
        <f>protokolas!D97</f>
        <v>8.1</v>
      </c>
      <c r="E15" s="62">
        <f>protokolas!E97</f>
        <v>107</v>
      </c>
      <c r="F15" s="62">
        <f>protokolas!F97</f>
        <v>428</v>
      </c>
      <c r="G15" s="62">
        <f>protokolas!G97</f>
        <v>66</v>
      </c>
      <c r="H15" s="62">
        <f>protokolas!H97</f>
        <v>21.64</v>
      </c>
      <c r="I15" s="62">
        <f>protokolas!I97</f>
        <v>27</v>
      </c>
      <c r="J15" s="63">
        <f>protokolas!J97</f>
        <v>0.0012083333333333334</v>
      </c>
      <c r="K15" s="62">
        <f>protokolas!K97</f>
        <v>46</v>
      </c>
      <c r="L15" s="62">
        <f>protokolas!L97</f>
        <v>246</v>
      </c>
      <c r="M15" s="69">
        <v>7</v>
      </c>
    </row>
    <row r="16" spans="1:13" ht="12.75">
      <c r="A16" s="62" t="str">
        <f>protokolas!A71</f>
        <v>Molėtai</v>
      </c>
      <c r="B16" s="62" t="str">
        <f>protokolas!B71</f>
        <v>Viktorija Jančionytė</v>
      </c>
      <c r="C16" s="74">
        <f>protokolas!C71</f>
        <v>36161</v>
      </c>
      <c r="D16" s="62">
        <f>protokolas!D71</f>
        <v>8.6</v>
      </c>
      <c r="E16" s="62">
        <f>protokolas!E71</f>
        <v>88</v>
      </c>
      <c r="F16" s="62">
        <f>protokolas!F71</f>
        <v>376</v>
      </c>
      <c r="G16" s="62">
        <f>protokolas!G71</f>
        <v>48</v>
      </c>
      <c r="H16" s="62">
        <f>protokolas!H71</f>
        <v>38.25</v>
      </c>
      <c r="I16" s="62">
        <f>protokolas!I71</f>
        <v>59</v>
      </c>
      <c r="J16" s="63">
        <f>protokolas!J71</f>
        <v>0.0012199074074074074</v>
      </c>
      <c r="K16" s="62">
        <f>protokolas!K71</f>
        <v>44</v>
      </c>
      <c r="L16" s="62">
        <f>protokolas!L71</f>
        <v>239</v>
      </c>
      <c r="M16" s="69">
        <v>8</v>
      </c>
    </row>
    <row r="17" spans="1:13" ht="12.75">
      <c r="A17" s="62" t="str">
        <f>protokolas!A25</f>
        <v>Biržai</v>
      </c>
      <c r="B17" s="62" t="str">
        <f>protokolas!B25</f>
        <v> Karolina Šomkaitė           </v>
      </c>
      <c r="C17" s="74">
        <f>protokolas!C25</f>
        <v>36935</v>
      </c>
      <c r="D17" s="62">
        <f>protokolas!D25</f>
        <v>9</v>
      </c>
      <c r="E17" s="62">
        <f>protokolas!E25</f>
        <v>75</v>
      </c>
      <c r="F17" s="62">
        <f>protokolas!F25</f>
        <v>419</v>
      </c>
      <c r="G17" s="62">
        <f>protokolas!G25</f>
        <v>63</v>
      </c>
      <c r="H17" s="62">
        <f>protokolas!H25</f>
        <v>30.45</v>
      </c>
      <c r="I17" s="62">
        <f>protokolas!I25</f>
        <v>44</v>
      </c>
      <c r="J17" s="63">
        <f>protokolas!J25</f>
        <v>0.0011516203703703703</v>
      </c>
      <c r="K17" s="62">
        <f>protokolas!K25</f>
        <v>56</v>
      </c>
      <c r="L17" s="62">
        <f>protokolas!L25</f>
        <v>238</v>
      </c>
      <c r="M17" s="69">
        <v>9</v>
      </c>
    </row>
    <row r="18" spans="1:13" ht="12.75">
      <c r="A18" s="62" t="str">
        <f>protokolas!A82</f>
        <v>Rokiškis</v>
      </c>
      <c r="B18" s="62" t="str">
        <f>protokolas!B82</f>
        <v>Martina Šiaučiūnaitė</v>
      </c>
      <c r="C18" s="74">
        <f>protokolas!C82</f>
        <v>36472</v>
      </c>
      <c r="D18" s="62">
        <f>protokolas!D82</f>
        <v>9</v>
      </c>
      <c r="E18" s="62">
        <f>protokolas!E82</f>
        <v>75</v>
      </c>
      <c r="F18" s="62">
        <f>protokolas!F82</f>
        <v>411</v>
      </c>
      <c r="G18" s="62">
        <f>protokolas!G82</f>
        <v>60</v>
      </c>
      <c r="H18" s="62">
        <f>protokolas!H82</f>
        <v>49.28</v>
      </c>
      <c r="I18" s="62">
        <f>protokolas!I82</f>
        <v>81</v>
      </c>
      <c r="J18" s="63">
        <f>protokolas!J82</f>
        <v>0.001388888888888889</v>
      </c>
      <c r="K18" s="62">
        <f>protokolas!K82</f>
        <v>20</v>
      </c>
      <c r="L18" s="62">
        <f>protokolas!L82</f>
        <v>236</v>
      </c>
      <c r="M18" s="69">
        <v>10</v>
      </c>
    </row>
    <row r="19" spans="1:13" ht="12.75">
      <c r="A19" s="62" t="str">
        <f>protokolas!A13</f>
        <v>Pasvalys</v>
      </c>
      <c r="B19" s="62" t="str">
        <f>protokolas!B13</f>
        <v>Šarkiūnaitė Žydrė</v>
      </c>
      <c r="C19" s="74">
        <f>protokolas!C13</f>
        <v>36515</v>
      </c>
      <c r="D19" s="62">
        <f>protokolas!D13</f>
        <v>8.9</v>
      </c>
      <c r="E19" s="62">
        <f>protokolas!E13</f>
        <v>78</v>
      </c>
      <c r="F19" s="62">
        <f>protokolas!F13</f>
        <v>410</v>
      </c>
      <c r="G19" s="62">
        <f>protokolas!G13</f>
        <v>60</v>
      </c>
      <c r="H19" s="62">
        <f>protokolas!H13</f>
        <v>38.35</v>
      </c>
      <c r="I19" s="62">
        <f>protokolas!I13</f>
        <v>59</v>
      </c>
      <c r="J19" s="63">
        <f>protokolas!J13</f>
        <v>0.0012523148148148148</v>
      </c>
      <c r="K19" s="62">
        <f>protokolas!K13</f>
        <v>38</v>
      </c>
      <c r="L19" s="62">
        <f>protokolas!L13</f>
        <v>235</v>
      </c>
      <c r="M19" s="69">
        <v>11</v>
      </c>
    </row>
    <row r="20" spans="1:13" ht="12.75">
      <c r="A20" s="62" t="str">
        <f>protokolas!A47</f>
        <v>Švenčion.</v>
      </c>
      <c r="B20" s="62" t="str">
        <f>protokolas!B47</f>
        <v>Gabrielė Andrukianec</v>
      </c>
      <c r="C20" s="74">
        <f>protokolas!C47</f>
        <v>36410</v>
      </c>
      <c r="D20" s="62">
        <f>protokolas!D47</f>
        <v>8.9</v>
      </c>
      <c r="E20" s="62">
        <f>protokolas!E47</f>
        <v>78</v>
      </c>
      <c r="F20" s="62">
        <f>protokolas!F47</f>
        <v>424</v>
      </c>
      <c r="G20" s="62">
        <f>protokolas!G47</f>
        <v>64</v>
      </c>
      <c r="H20" s="62">
        <f>protokolas!H47</f>
        <v>22.4</v>
      </c>
      <c r="I20" s="62">
        <f>protokolas!I47</f>
        <v>28</v>
      </c>
      <c r="J20" s="63">
        <f>protokolas!J47</f>
        <v>0.0011087962962962963</v>
      </c>
      <c r="K20" s="62">
        <f>protokolas!K47</f>
        <v>65</v>
      </c>
      <c r="L20" s="62">
        <f>protokolas!L47</f>
        <v>235</v>
      </c>
      <c r="M20" s="69">
        <v>11</v>
      </c>
    </row>
    <row r="21" spans="1:13" ht="12.75">
      <c r="A21" s="62" t="str">
        <f>protokolas!A48</f>
        <v>Švenčion.</v>
      </c>
      <c r="B21" s="62" t="str">
        <f>protokolas!B48</f>
        <v>Julija Chromova</v>
      </c>
      <c r="C21" s="74">
        <f>protokolas!C48</f>
        <v>36457</v>
      </c>
      <c r="D21" s="62">
        <f>protokolas!D48</f>
        <v>9.4</v>
      </c>
      <c r="E21" s="62">
        <f>protokolas!E48</f>
        <v>63</v>
      </c>
      <c r="F21" s="62">
        <f>protokolas!F48</f>
        <v>388</v>
      </c>
      <c r="G21" s="62">
        <f>protokolas!G48</f>
        <v>52</v>
      </c>
      <c r="H21" s="62">
        <f>protokolas!H48</f>
        <v>35.8</v>
      </c>
      <c r="I21" s="62">
        <f>protokolas!I48</f>
        <v>54</v>
      </c>
      <c r="J21" s="63">
        <f>protokolas!J48</f>
        <v>0.0011168981481481483</v>
      </c>
      <c r="K21" s="62">
        <f>protokolas!K48</f>
        <v>63</v>
      </c>
      <c r="L21" s="62">
        <f>protokolas!L48</f>
        <v>232</v>
      </c>
      <c r="M21" s="69">
        <v>13</v>
      </c>
    </row>
    <row r="22" spans="1:13" ht="12.75">
      <c r="A22" s="62" t="str">
        <f>protokolas!A36</f>
        <v>Kupiškis</v>
      </c>
      <c r="B22" s="62" t="str">
        <f>protokolas!B36</f>
        <v>Kamilė Baltrūnaitė</v>
      </c>
      <c r="C22" s="74">
        <f>protokolas!C36</f>
        <v>36262</v>
      </c>
      <c r="D22" s="62">
        <f>protokolas!D36</f>
        <v>8.9</v>
      </c>
      <c r="E22" s="62">
        <f>protokolas!E36</f>
        <v>78</v>
      </c>
      <c r="F22" s="62">
        <f>protokolas!F36</f>
        <v>367</v>
      </c>
      <c r="G22" s="62">
        <f>protokolas!G36</f>
        <v>45</v>
      </c>
      <c r="H22" s="62">
        <f>protokolas!H36</f>
        <v>40.32</v>
      </c>
      <c r="I22" s="62">
        <f>protokolas!I36</f>
        <v>63</v>
      </c>
      <c r="J22" s="63">
        <f>protokolas!J36</f>
        <v>0.0012210648148148148</v>
      </c>
      <c r="K22" s="62">
        <f>protokolas!K36</f>
        <v>44</v>
      </c>
      <c r="L22" s="62">
        <f>protokolas!L36</f>
        <v>230</v>
      </c>
      <c r="M22" s="69">
        <v>14</v>
      </c>
    </row>
    <row r="23" spans="1:13" ht="12.75">
      <c r="A23" s="62" t="str">
        <f>protokolas!A37</f>
        <v>Kupiškis</v>
      </c>
      <c r="B23" s="62" t="str">
        <f>protokolas!B37</f>
        <v>Viktorija Žiukaitė</v>
      </c>
      <c r="C23" s="74">
        <f>protokolas!C37</f>
        <v>36361</v>
      </c>
      <c r="D23" s="62">
        <f>protokolas!D37</f>
        <v>9</v>
      </c>
      <c r="E23" s="62">
        <f>protokolas!E37</f>
        <v>75</v>
      </c>
      <c r="F23" s="62">
        <f>protokolas!F37</f>
        <v>373</v>
      </c>
      <c r="G23" s="62">
        <f>protokolas!G37</f>
        <v>47</v>
      </c>
      <c r="H23" s="62">
        <f>protokolas!H37</f>
        <v>37.38</v>
      </c>
      <c r="I23" s="62">
        <f>protokolas!I37</f>
        <v>58</v>
      </c>
      <c r="J23" s="63">
        <f>protokolas!J37</f>
        <v>0.0011840277777777778</v>
      </c>
      <c r="K23" s="62">
        <f>protokolas!K37</f>
        <v>50</v>
      </c>
      <c r="L23" s="62">
        <f>protokolas!L37</f>
        <v>230</v>
      </c>
      <c r="M23" s="69">
        <v>14</v>
      </c>
    </row>
    <row r="24" spans="1:13" ht="12.75">
      <c r="A24" s="62" t="str">
        <f>protokolas!A98</f>
        <v>Panevėžys</v>
      </c>
      <c r="B24" s="62" t="str">
        <f>protokolas!B98</f>
        <v>Vaida Padimanskaitė</v>
      </c>
      <c r="C24" s="74">
        <f>protokolas!C98</f>
        <v>36745</v>
      </c>
      <c r="D24" s="62">
        <f>protokolas!D98</f>
        <v>8.7</v>
      </c>
      <c r="E24" s="62">
        <f>protokolas!E98</f>
        <v>85</v>
      </c>
      <c r="F24" s="62">
        <f>protokolas!F98</f>
        <v>458</v>
      </c>
      <c r="G24" s="62">
        <f>protokolas!G98</f>
        <v>76</v>
      </c>
      <c r="H24" s="62">
        <f>protokolas!H98</f>
        <v>18.95</v>
      </c>
      <c r="I24" s="62">
        <f>protokolas!I98</f>
        <v>22</v>
      </c>
      <c r="J24" s="63">
        <f>protokolas!J98</f>
        <v>0.0012002314814814816</v>
      </c>
      <c r="K24" s="62">
        <f>protokolas!K98</f>
        <v>47</v>
      </c>
      <c r="L24" s="62">
        <f>protokolas!L98</f>
        <v>230</v>
      </c>
      <c r="M24" s="69">
        <v>16</v>
      </c>
    </row>
    <row r="25" spans="1:13" ht="12.75">
      <c r="A25" s="62" t="str">
        <f>protokolas!A10</f>
        <v>Pasvalys</v>
      </c>
      <c r="B25" s="62" t="str">
        <f>protokolas!B10</f>
        <v>Monika Divizinskaitė</v>
      </c>
      <c r="C25" s="74">
        <f>protokolas!C10</f>
        <v>36303</v>
      </c>
      <c r="D25" s="62">
        <f>protokolas!D10</f>
        <v>8.8</v>
      </c>
      <c r="E25" s="62">
        <f>protokolas!E10</f>
        <v>82</v>
      </c>
      <c r="F25" s="62">
        <f>protokolas!F10</f>
        <v>379</v>
      </c>
      <c r="G25" s="62">
        <f>protokolas!G10</f>
        <v>49</v>
      </c>
      <c r="H25" s="62">
        <f>protokolas!H10</f>
        <v>26.4</v>
      </c>
      <c r="I25" s="62">
        <f>protokolas!I10</f>
        <v>36</v>
      </c>
      <c r="J25" s="63">
        <f>protokolas!J10</f>
        <v>0.0011226851851851851</v>
      </c>
      <c r="K25" s="62">
        <f>protokolas!K10</f>
        <v>62</v>
      </c>
      <c r="L25" s="62">
        <f>protokolas!L10</f>
        <v>229</v>
      </c>
      <c r="M25" s="69">
        <v>17</v>
      </c>
    </row>
    <row r="26" spans="1:13" ht="12.75">
      <c r="A26" s="62" t="str">
        <f>protokolas!A58</f>
        <v>Utena</v>
      </c>
      <c r="B26" s="62" t="str">
        <f>protokolas!B58</f>
        <v>Marija Šyvytė</v>
      </c>
      <c r="C26" s="74" t="str">
        <f>protokolas!C58</f>
        <v>1999-04-o8</v>
      </c>
      <c r="D26" s="62">
        <f>protokolas!D58</f>
        <v>9</v>
      </c>
      <c r="E26" s="62">
        <f>protokolas!E58</f>
        <v>75</v>
      </c>
      <c r="F26" s="62">
        <f>protokolas!F58</f>
        <v>390</v>
      </c>
      <c r="G26" s="62">
        <f>protokolas!G58</f>
        <v>53</v>
      </c>
      <c r="H26" s="62">
        <f>protokolas!H58</f>
        <v>34.17</v>
      </c>
      <c r="I26" s="62">
        <f>protokolas!I58</f>
        <v>51</v>
      </c>
      <c r="J26" s="63">
        <f>protokolas!J58</f>
        <v>0.0011851851851851852</v>
      </c>
      <c r="K26" s="62">
        <f>protokolas!K58</f>
        <v>50</v>
      </c>
      <c r="L26" s="62">
        <f>protokolas!L58</f>
        <v>229</v>
      </c>
      <c r="M26" s="69">
        <v>17</v>
      </c>
    </row>
    <row r="27" spans="1:13" ht="12.75">
      <c r="A27" s="62" t="str">
        <f>protokolas!A59</f>
        <v>Utena</v>
      </c>
      <c r="B27" s="62" t="str">
        <f>protokolas!B59</f>
        <v>Meda Žigelytė</v>
      </c>
      <c r="C27" s="74">
        <f>protokolas!C59</f>
        <v>36906</v>
      </c>
      <c r="D27" s="62">
        <f>protokolas!D59</f>
        <v>9.2</v>
      </c>
      <c r="E27" s="62">
        <f>protokolas!E59</f>
        <v>69</v>
      </c>
      <c r="F27" s="62">
        <f>protokolas!F59</f>
        <v>372</v>
      </c>
      <c r="G27" s="62">
        <f>protokolas!G59</f>
        <v>47</v>
      </c>
      <c r="H27" s="62">
        <f>protokolas!H59</f>
        <v>33.96</v>
      </c>
      <c r="I27" s="62">
        <f>protokolas!I59</f>
        <v>51</v>
      </c>
      <c r="J27" s="63">
        <f>protokolas!J59</f>
        <v>0.0011284722222222223</v>
      </c>
      <c r="K27" s="62">
        <f>protokolas!K59</f>
        <v>61</v>
      </c>
      <c r="L27" s="62">
        <f>protokolas!L59</f>
        <v>228</v>
      </c>
      <c r="M27" s="69">
        <v>19</v>
      </c>
    </row>
    <row r="28" spans="1:13" ht="12.75">
      <c r="A28" s="62" t="str">
        <f>protokolas!A22</f>
        <v>Biržai</v>
      </c>
      <c r="B28" s="62" t="str">
        <f>protokolas!B22</f>
        <v>Andželika Morkūnaitė     </v>
      </c>
      <c r="C28" s="74">
        <f>protokolas!C22</f>
        <v>36498</v>
      </c>
      <c r="D28" s="62">
        <f>protokolas!D22</f>
        <v>8.9</v>
      </c>
      <c r="E28" s="62">
        <f>protokolas!E22</f>
        <v>78</v>
      </c>
      <c r="F28" s="62">
        <f>protokolas!F22</f>
        <v>407</v>
      </c>
      <c r="G28" s="62">
        <f>protokolas!G22</f>
        <v>59</v>
      </c>
      <c r="H28" s="62">
        <f>protokolas!H22</f>
        <v>30.7</v>
      </c>
      <c r="I28" s="62">
        <f>protokolas!I22</f>
        <v>44</v>
      </c>
      <c r="J28" s="63">
        <f>protokolas!J22</f>
        <v>0.0012222222222222222</v>
      </c>
      <c r="K28" s="62">
        <f>protokolas!K22</f>
        <v>43</v>
      </c>
      <c r="L28" s="62">
        <f>protokolas!L22</f>
        <v>224</v>
      </c>
      <c r="M28" s="69">
        <v>20</v>
      </c>
    </row>
    <row r="29" spans="1:13" ht="12.75">
      <c r="A29" s="62" t="str">
        <f>protokolas!A35</f>
        <v>Kupiškis</v>
      </c>
      <c r="B29" s="62" t="str">
        <f>protokolas!B35</f>
        <v>Martina Karniauskaitė</v>
      </c>
      <c r="C29" s="74">
        <f>protokolas!C35</f>
        <v>36236</v>
      </c>
      <c r="D29" s="62">
        <f>protokolas!D35</f>
        <v>9.4</v>
      </c>
      <c r="E29" s="62">
        <f>protokolas!E35</f>
        <v>63</v>
      </c>
      <c r="F29" s="62">
        <f>protokolas!F35</f>
        <v>390</v>
      </c>
      <c r="G29" s="62">
        <f>protokolas!G35</f>
        <v>53</v>
      </c>
      <c r="H29" s="62">
        <f>protokolas!H35</f>
        <v>40.8</v>
      </c>
      <c r="I29" s="62">
        <f>protokolas!I35</f>
        <v>64</v>
      </c>
      <c r="J29" s="63">
        <f>protokolas!J35</f>
        <v>0.00121875</v>
      </c>
      <c r="K29" s="62">
        <f>protokolas!K35</f>
        <v>44</v>
      </c>
      <c r="L29" s="62">
        <f>protokolas!L35</f>
        <v>224</v>
      </c>
      <c r="M29" s="69">
        <v>20</v>
      </c>
    </row>
    <row r="30" spans="1:13" ht="12.75">
      <c r="A30" s="62" t="str">
        <f>protokolas!A23</f>
        <v>Biržai</v>
      </c>
      <c r="B30" s="62" t="str">
        <f>protokolas!B23</f>
        <v> Dainora Laiconaitė   </v>
      </c>
      <c r="C30" s="74">
        <f>protokolas!C23</f>
        <v>36586</v>
      </c>
      <c r="D30" s="62">
        <f>protokolas!D23</f>
        <v>9.3</v>
      </c>
      <c r="E30" s="62">
        <f>protokolas!E23</f>
        <v>66</v>
      </c>
      <c r="F30" s="62">
        <f>protokolas!F23</f>
        <v>357</v>
      </c>
      <c r="G30" s="62">
        <f>protokolas!G23</f>
        <v>42</v>
      </c>
      <c r="H30" s="62">
        <f>protokolas!H23</f>
        <v>45</v>
      </c>
      <c r="I30" s="62">
        <f>protokolas!I23</f>
        <v>73</v>
      </c>
      <c r="J30" s="63">
        <f>protokolas!J23</f>
        <v>0.0012430555555555556</v>
      </c>
      <c r="K30" s="62">
        <f>protokolas!K23</f>
        <v>40</v>
      </c>
      <c r="L30" s="62">
        <f>protokolas!L23</f>
        <v>221</v>
      </c>
      <c r="M30" s="69">
        <v>22</v>
      </c>
    </row>
    <row r="31" spans="1:13" ht="12.75">
      <c r="A31" s="62" t="str">
        <f>protokolas!A73</f>
        <v>Molėtai</v>
      </c>
      <c r="B31" s="62" t="str">
        <f>protokolas!B73</f>
        <v>Jovita Šimėnaitė</v>
      </c>
      <c r="C31" s="74">
        <f>protokolas!C73</f>
        <v>36301</v>
      </c>
      <c r="D31" s="62">
        <f>protokolas!D73</f>
        <v>8.9</v>
      </c>
      <c r="E31" s="62">
        <f>protokolas!E73</f>
        <v>78</v>
      </c>
      <c r="F31" s="62">
        <f>protokolas!F73</f>
        <v>364</v>
      </c>
      <c r="G31" s="62">
        <f>protokolas!G73</f>
        <v>44</v>
      </c>
      <c r="H31" s="62">
        <f>protokolas!H73</f>
        <v>35.95</v>
      </c>
      <c r="I31" s="62">
        <f>protokolas!I73</f>
        <v>55</v>
      </c>
      <c r="J31" s="63">
        <f>protokolas!J73</f>
        <v>0.0012384259259259258</v>
      </c>
      <c r="K31" s="62">
        <f>protokolas!K73</f>
        <v>41</v>
      </c>
      <c r="L31" s="62">
        <f>protokolas!L73</f>
        <v>218</v>
      </c>
      <c r="M31" s="69">
        <v>23</v>
      </c>
    </row>
    <row r="32" spans="1:13" ht="12.75">
      <c r="A32" s="62" t="str">
        <f>protokolas!A12</f>
        <v>Pasvalys</v>
      </c>
      <c r="B32" s="62" t="str">
        <f>protokolas!B12</f>
        <v>Antončikaitė Deimantė</v>
      </c>
      <c r="C32" s="74">
        <f>protokolas!C12</f>
        <v>36292</v>
      </c>
      <c r="D32" s="62">
        <f>protokolas!D12</f>
        <v>9</v>
      </c>
      <c r="E32" s="62">
        <f>protokolas!E12</f>
        <v>75</v>
      </c>
      <c r="F32" s="62">
        <f>protokolas!F12</f>
        <v>379</v>
      </c>
      <c r="G32" s="62">
        <f>protokolas!G12</f>
        <v>49</v>
      </c>
      <c r="H32" s="62">
        <f>protokolas!H12</f>
        <v>30.35</v>
      </c>
      <c r="I32" s="62">
        <f>protokolas!I12</f>
        <v>44</v>
      </c>
      <c r="J32" s="63">
        <f>protokolas!J12</f>
        <v>0.0011921296296296296</v>
      </c>
      <c r="K32" s="62">
        <f>protokolas!K12</f>
        <v>49</v>
      </c>
      <c r="L32" s="62">
        <f>protokolas!L12</f>
        <v>217</v>
      </c>
      <c r="M32" s="69">
        <v>24</v>
      </c>
    </row>
    <row r="33" spans="1:13" ht="12.75">
      <c r="A33" s="62" t="str">
        <f>protokolas!A86</f>
        <v>Rokiškis</v>
      </c>
      <c r="B33" s="62" t="str">
        <f>protokolas!B86</f>
        <v>Eglė Kastanauskaitė</v>
      </c>
      <c r="C33" s="74">
        <f>protokolas!C86</f>
        <v>36326</v>
      </c>
      <c r="D33" s="62">
        <f>protokolas!D86</f>
        <v>8.9</v>
      </c>
      <c r="E33" s="62">
        <f>protokolas!E86</f>
        <v>78</v>
      </c>
      <c r="F33" s="62">
        <f>protokolas!F86</f>
        <v>358</v>
      </c>
      <c r="G33" s="62">
        <f>protokolas!G86</f>
        <v>42</v>
      </c>
      <c r="H33" s="62">
        <f>protokolas!H86</f>
        <v>39.15</v>
      </c>
      <c r="I33" s="62">
        <f>protokolas!I86</f>
        <v>61</v>
      </c>
      <c r="J33" s="63">
        <f>protokolas!J86</f>
        <v>0.0012731481481481483</v>
      </c>
      <c r="K33" s="62">
        <f>protokolas!K86</f>
        <v>35</v>
      </c>
      <c r="L33" s="62">
        <f>protokolas!L86</f>
        <v>216</v>
      </c>
      <c r="M33" s="69">
        <v>25</v>
      </c>
    </row>
    <row r="34" spans="1:13" ht="12.75">
      <c r="A34" s="62" t="str">
        <f>protokolas!A49</f>
        <v>Švenčion.</v>
      </c>
      <c r="B34" s="62" t="str">
        <f>protokolas!B49</f>
        <v>Inga Šilkinytė</v>
      </c>
      <c r="C34" s="74">
        <f>protokolas!C49</f>
        <v>36268</v>
      </c>
      <c r="D34" s="62">
        <f>protokolas!D49</f>
        <v>9.4</v>
      </c>
      <c r="E34" s="62">
        <f>protokolas!E49</f>
        <v>63</v>
      </c>
      <c r="F34" s="62">
        <f>protokolas!F49</f>
        <v>396</v>
      </c>
      <c r="G34" s="62">
        <f>protokolas!G49</f>
        <v>55</v>
      </c>
      <c r="H34" s="62">
        <f>protokolas!H49</f>
        <v>25.29</v>
      </c>
      <c r="I34" s="62">
        <f>protokolas!I49</f>
        <v>34</v>
      </c>
      <c r="J34" s="63">
        <f>protokolas!J49</f>
        <v>0.0011284722222222223</v>
      </c>
      <c r="K34" s="62">
        <f>protokolas!K49</f>
        <v>61</v>
      </c>
      <c r="L34" s="62">
        <f>protokolas!L49</f>
        <v>213</v>
      </c>
      <c r="M34" s="69">
        <v>26</v>
      </c>
    </row>
    <row r="35" spans="1:13" ht="12.75">
      <c r="A35" s="62" t="str">
        <f>protokolas!A50</f>
        <v>Švenčion.</v>
      </c>
      <c r="B35" s="62" t="str">
        <f>protokolas!B50</f>
        <v>Laura Šilkinytė</v>
      </c>
      <c r="C35" s="74">
        <f>protokolas!C50</f>
        <v>36260</v>
      </c>
      <c r="D35" s="62">
        <f>protokolas!D50</f>
        <v>9.5</v>
      </c>
      <c r="E35" s="62">
        <f>protokolas!E50</f>
        <v>60</v>
      </c>
      <c r="F35" s="62">
        <f>protokolas!F50</f>
        <v>353</v>
      </c>
      <c r="G35" s="62">
        <f>protokolas!G50</f>
        <v>41</v>
      </c>
      <c r="H35" s="62">
        <f>protokolas!H50</f>
        <v>36.34</v>
      </c>
      <c r="I35" s="62">
        <f>protokolas!I50</f>
        <v>56</v>
      </c>
      <c r="J35" s="63">
        <f>protokolas!J50</f>
        <v>0.0011550925925925925</v>
      </c>
      <c r="K35" s="62">
        <f>protokolas!K50</f>
        <v>56</v>
      </c>
      <c r="L35" s="62">
        <f>protokolas!L50</f>
        <v>213</v>
      </c>
      <c r="M35" s="69">
        <v>26</v>
      </c>
    </row>
    <row r="36" spans="1:13" ht="12.75">
      <c r="A36" s="62" t="str">
        <f>protokolas!A96</f>
        <v>Panevėžys</v>
      </c>
      <c r="B36" s="62" t="str">
        <f>protokolas!B96</f>
        <v>Asta Strumbilaitė</v>
      </c>
      <c r="C36" s="74">
        <f>protokolas!C96</f>
        <v>36417</v>
      </c>
      <c r="D36" s="62">
        <f>protokolas!D96</f>
        <v>8.4</v>
      </c>
      <c r="E36" s="62">
        <f>protokolas!E96</f>
        <v>96</v>
      </c>
      <c r="F36" s="62">
        <f>protokolas!F96</f>
        <v>384</v>
      </c>
      <c r="G36" s="62">
        <f>protokolas!G96</f>
        <v>51</v>
      </c>
      <c r="H36" s="62">
        <f>protokolas!H96</f>
        <v>19.64</v>
      </c>
      <c r="I36" s="62">
        <f>protokolas!I96</f>
        <v>24</v>
      </c>
      <c r="J36" s="63">
        <f>protokolas!J96</f>
        <v>0.001230324074074074</v>
      </c>
      <c r="K36" s="62">
        <f>protokolas!K96</f>
        <v>42</v>
      </c>
      <c r="L36" s="62">
        <f>protokolas!L96</f>
        <v>213</v>
      </c>
      <c r="M36" s="69">
        <v>26</v>
      </c>
    </row>
    <row r="37" spans="1:13" ht="12.75">
      <c r="A37" s="62" t="str">
        <f>protokolas!A26</f>
        <v>Biržai</v>
      </c>
      <c r="B37" s="62" t="str">
        <f>protokolas!B26</f>
        <v> Radvilė Šimaitė         </v>
      </c>
      <c r="C37" s="74">
        <f>protokolas!C26</f>
        <v>36238</v>
      </c>
      <c r="D37" s="62">
        <f>protokolas!D26</f>
        <v>9.6</v>
      </c>
      <c r="E37" s="62">
        <f>protokolas!E26</f>
        <v>57</v>
      </c>
      <c r="F37" s="62">
        <f>protokolas!F26</f>
        <v>368</v>
      </c>
      <c r="G37" s="62">
        <f>protokolas!G26</f>
        <v>46</v>
      </c>
      <c r="H37" s="62">
        <f>protokolas!H26</f>
        <v>41.99</v>
      </c>
      <c r="I37" s="62">
        <f>protokolas!I26</f>
        <v>67</v>
      </c>
      <c r="J37" s="63">
        <f>protokolas!J26</f>
        <v>0.001230324074074074</v>
      </c>
      <c r="K37" s="62">
        <f>protokolas!K26</f>
        <v>42</v>
      </c>
      <c r="L37" s="62">
        <f>protokolas!L26</f>
        <v>212</v>
      </c>
      <c r="M37" s="69">
        <v>29</v>
      </c>
    </row>
    <row r="38" spans="1:13" ht="12.75">
      <c r="A38" s="62" t="str">
        <f>protokolas!A72</f>
        <v>Molėtai</v>
      </c>
      <c r="B38" s="62" t="str">
        <f>protokolas!B72</f>
        <v>Gintarė Petrauskaitė</v>
      </c>
      <c r="C38" s="74">
        <f>protokolas!C72</f>
        <v>36375</v>
      </c>
      <c r="D38" s="62">
        <f>protokolas!D72</f>
        <v>9</v>
      </c>
      <c r="E38" s="62">
        <f>protokolas!E72</f>
        <v>75</v>
      </c>
      <c r="F38" s="62">
        <f>protokolas!F72</f>
        <v>369</v>
      </c>
      <c r="G38" s="62">
        <f>protokolas!G72</f>
        <v>46</v>
      </c>
      <c r="H38" s="62">
        <f>protokolas!H72</f>
        <v>33.92</v>
      </c>
      <c r="I38" s="62">
        <f>protokolas!I72</f>
        <v>51</v>
      </c>
      <c r="J38" s="63">
        <f>protokolas!J72</f>
        <v>0.001241898148148148</v>
      </c>
      <c r="K38" s="62">
        <f>protokolas!K72</f>
        <v>40</v>
      </c>
      <c r="L38" s="62">
        <f>protokolas!L72</f>
        <v>212</v>
      </c>
      <c r="M38" s="69">
        <v>29</v>
      </c>
    </row>
    <row r="39" spans="1:13" ht="12.75">
      <c r="A39" s="62" t="str">
        <f>protokolas!A34</f>
        <v>Kupiškis</v>
      </c>
      <c r="B39" s="62" t="str">
        <f>protokolas!B34</f>
        <v>Joana Pekarskaitė</v>
      </c>
      <c r="C39" s="74">
        <f>protokolas!C34</f>
        <v>36487</v>
      </c>
      <c r="D39" s="62">
        <f>protokolas!D34</f>
        <v>10</v>
      </c>
      <c r="E39" s="62">
        <f>protokolas!E34</f>
        <v>46</v>
      </c>
      <c r="F39" s="62">
        <f>protokolas!F34</f>
        <v>367</v>
      </c>
      <c r="G39" s="62">
        <f>protokolas!G34</f>
        <v>45</v>
      </c>
      <c r="H39" s="62">
        <f>protokolas!H34</f>
        <v>42.2</v>
      </c>
      <c r="I39" s="62">
        <f>protokolas!I34</f>
        <v>67</v>
      </c>
      <c r="J39" s="63">
        <f>protokolas!J34</f>
        <v>0.0011875</v>
      </c>
      <c r="K39" s="62">
        <f>protokolas!K34</f>
        <v>50</v>
      </c>
      <c r="L39" s="62">
        <f>protokolas!L34</f>
        <v>208</v>
      </c>
      <c r="M39" s="69">
        <v>31</v>
      </c>
    </row>
    <row r="40" spans="1:13" ht="12.75">
      <c r="A40" s="62" t="str">
        <f>protokolas!A62</f>
        <v>Utena</v>
      </c>
      <c r="B40" s="62" t="str">
        <f>protokolas!B62</f>
        <v>Kamilė Savickaitė</v>
      </c>
      <c r="C40" s="74">
        <f>protokolas!C62</f>
        <v>36677</v>
      </c>
      <c r="D40" s="62">
        <f>protokolas!D62</f>
        <v>10.9</v>
      </c>
      <c r="E40" s="62">
        <f>protokolas!E62</f>
        <v>26</v>
      </c>
      <c r="F40" s="62">
        <f>protokolas!F62</f>
        <v>288</v>
      </c>
      <c r="G40" s="62">
        <f>protokolas!G62</f>
        <v>19</v>
      </c>
      <c r="H40" s="62">
        <f>protokolas!H62</f>
        <v>21.2</v>
      </c>
      <c r="I40" s="62">
        <f>protokolas!I62</f>
        <v>26</v>
      </c>
      <c r="J40" s="63">
        <f>protokolas!J62</f>
        <v>0.0008333333333333334</v>
      </c>
      <c r="K40" s="62">
        <f>protokolas!K62</f>
        <v>136</v>
      </c>
      <c r="L40" s="62">
        <f>protokolas!L62</f>
        <v>207</v>
      </c>
      <c r="M40" s="69">
        <v>32</v>
      </c>
    </row>
    <row r="41" spans="1:13" ht="12.75">
      <c r="A41" s="62" t="str">
        <f>protokolas!A106</f>
        <v>Visaginas</v>
      </c>
      <c r="B41" s="62" t="str">
        <f>protokolas!B106</f>
        <v>Gustė Burneikaitė</v>
      </c>
      <c r="C41" s="74">
        <f>protokolas!C106</f>
        <v>36511</v>
      </c>
      <c r="D41" s="62">
        <f>protokolas!D106</f>
        <v>9.5</v>
      </c>
      <c r="E41" s="62">
        <f>protokolas!E106</f>
        <v>60</v>
      </c>
      <c r="F41" s="62">
        <f>protokolas!F106</f>
        <v>363</v>
      </c>
      <c r="G41" s="62">
        <f>protokolas!G106</f>
        <v>44</v>
      </c>
      <c r="H41" s="62">
        <f>protokolas!H106</f>
        <v>39.18</v>
      </c>
      <c r="I41" s="62">
        <f>protokolas!I106</f>
        <v>61</v>
      </c>
      <c r="J41" s="63">
        <f>protokolas!J106</f>
        <v>0.0012592592592592592</v>
      </c>
      <c r="K41" s="62">
        <f>protokolas!K106</f>
        <v>37</v>
      </c>
      <c r="L41" s="62">
        <f>protokolas!L106</f>
        <v>202</v>
      </c>
      <c r="M41" s="69">
        <v>33</v>
      </c>
    </row>
    <row r="42" spans="1:13" ht="12.75">
      <c r="A42" s="62" t="str">
        <f>protokolas!A33</f>
        <v>Kupiškis</v>
      </c>
      <c r="B42" s="62" t="str">
        <f>protokolas!B33</f>
        <v>Austėja Jonušytė</v>
      </c>
      <c r="C42" s="74">
        <f>protokolas!C33</f>
        <v>36290</v>
      </c>
      <c r="D42" s="62">
        <f>protokolas!D33</f>
        <v>9.9</v>
      </c>
      <c r="E42" s="62">
        <f>protokolas!E33</f>
        <v>49</v>
      </c>
      <c r="F42" s="62">
        <f>protokolas!F33</f>
        <v>357</v>
      </c>
      <c r="G42" s="62">
        <f>protokolas!G33</f>
        <v>42</v>
      </c>
      <c r="H42" s="62">
        <f>protokolas!H33</f>
        <v>45.5</v>
      </c>
      <c r="I42" s="62">
        <f>protokolas!I33</f>
        <v>74</v>
      </c>
      <c r="J42" s="63">
        <f>protokolas!J33</f>
        <v>0.001269675925925926</v>
      </c>
      <c r="K42" s="62">
        <f>protokolas!K33</f>
        <v>36</v>
      </c>
      <c r="L42" s="62">
        <f>protokolas!L33</f>
        <v>201</v>
      </c>
      <c r="M42" s="69">
        <v>34</v>
      </c>
    </row>
    <row r="43" spans="1:13" ht="12.75">
      <c r="A43" s="62" t="str">
        <f>protokolas!A14</f>
        <v>Pasvalys</v>
      </c>
      <c r="B43" s="62" t="str">
        <f>protokolas!B14</f>
        <v>Kaupaitė Justina</v>
      </c>
      <c r="C43" s="74">
        <f>protokolas!C14</f>
        <v>36515</v>
      </c>
      <c r="D43" s="62">
        <f>protokolas!D14</f>
        <v>10</v>
      </c>
      <c r="E43" s="62">
        <f>protokolas!E14</f>
        <v>46</v>
      </c>
      <c r="F43" s="62">
        <f>protokolas!F14</f>
        <v>364</v>
      </c>
      <c r="G43" s="62">
        <f>protokolas!G14</f>
        <v>44</v>
      </c>
      <c r="H43" s="62">
        <f>protokolas!H14</f>
        <v>41.52</v>
      </c>
      <c r="I43" s="62">
        <f>protokolas!I14</f>
        <v>66</v>
      </c>
      <c r="J43" s="63">
        <f>protokolas!J14</f>
        <v>0.0012337962962962964</v>
      </c>
      <c r="K43" s="62">
        <f>protokolas!K14</f>
        <v>41</v>
      </c>
      <c r="L43" s="62">
        <f>protokolas!L14</f>
        <v>197</v>
      </c>
      <c r="M43" s="69">
        <v>35</v>
      </c>
    </row>
    <row r="44" spans="1:13" ht="12.75">
      <c r="A44" s="62" t="str">
        <f>protokolas!A81</f>
        <v>Rokiškis</v>
      </c>
      <c r="B44" s="62" t="str">
        <f>protokolas!B81</f>
        <v>Kamilė Bajoraitė</v>
      </c>
      <c r="C44" s="74">
        <f>protokolas!C81</f>
        <v>36497</v>
      </c>
      <c r="D44" s="62">
        <f>protokolas!D81</f>
        <v>10</v>
      </c>
      <c r="E44" s="62">
        <f>protokolas!E81</f>
        <v>46</v>
      </c>
      <c r="F44" s="62">
        <f>protokolas!F81</f>
        <v>394</v>
      </c>
      <c r="G44" s="62">
        <f>protokolas!G81</f>
        <v>54</v>
      </c>
      <c r="H44" s="62">
        <f>protokolas!H81</f>
        <v>40.67</v>
      </c>
      <c r="I44" s="62">
        <f>protokolas!I81</f>
        <v>64</v>
      </c>
      <c r="J44" s="63">
        <f>protokolas!J81</f>
        <v>0.0012916666666666664</v>
      </c>
      <c r="K44" s="62">
        <f>protokolas!K81</f>
        <v>32</v>
      </c>
      <c r="L44" s="62">
        <f>protokolas!L81</f>
        <v>196</v>
      </c>
      <c r="M44" s="69">
        <v>36</v>
      </c>
    </row>
    <row r="45" spans="1:13" ht="12.75">
      <c r="A45" s="62" t="str">
        <f>protokolas!A95</f>
        <v>Panevėžys</v>
      </c>
      <c r="B45" s="62" t="str">
        <f>protokolas!B95</f>
        <v>Viltė Narkūnaitė</v>
      </c>
      <c r="C45" s="74">
        <f>protokolas!C95</f>
        <v>36705</v>
      </c>
      <c r="D45" s="62">
        <f>protokolas!D95</f>
        <v>9.4</v>
      </c>
      <c r="E45" s="62">
        <f>protokolas!E95</f>
        <v>63</v>
      </c>
      <c r="F45" s="62">
        <f>protokolas!F95</f>
        <v>350</v>
      </c>
      <c r="G45" s="62">
        <f>protokolas!G95</f>
        <v>40</v>
      </c>
      <c r="H45" s="62">
        <f>protokolas!H95</f>
        <v>21.1</v>
      </c>
      <c r="I45" s="62">
        <f>protokolas!I95</f>
        <v>26</v>
      </c>
      <c r="J45" s="63">
        <f>protokolas!J95</f>
        <v>0.001101851851851852</v>
      </c>
      <c r="K45" s="62">
        <f>protokolas!K95</f>
        <v>67</v>
      </c>
      <c r="L45" s="62">
        <f>protokolas!L95</f>
        <v>196</v>
      </c>
      <c r="M45" s="69">
        <v>36</v>
      </c>
    </row>
    <row r="46" spans="1:13" ht="12.75">
      <c r="A46" s="62" t="str">
        <f>protokolas!A38</f>
        <v>Kupiškis</v>
      </c>
      <c r="B46" s="62" t="str">
        <f>protokolas!B38</f>
        <v>Kotryna Mikšytė</v>
      </c>
      <c r="C46" s="74">
        <f>protokolas!C38</f>
        <v>36292</v>
      </c>
      <c r="D46" s="62">
        <f>protokolas!D38</f>
        <v>9.1</v>
      </c>
      <c r="E46" s="62">
        <f>protokolas!E38</f>
        <v>72</v>
      </c>
      <c r="F46" s="62">
        <f>protokolas!F38</f>
        <v>355</v>
      </c>
      <c r="G46" s="62">
        <f>protokolas!G38</f>
        <v>41</v>
      </c>
      <c r="H46" s="62">
        <f>protokolas!H38</f>
        <v>31.84</v>
      </c>
      <c r="I46" s="62">
        <f>protokolas!I38</f>
        <v>47</v>
      </c>
      <c r="J46" s="63">
        <f>protokolas!J38</f>
        <v>0.0012951388888888889</v>
      </c>
      <c r="K46" s="62">
        <f>protokolas!K38</f>
        <v>32</v>
      </c>
      <c r="L46" s="62">
        <f>protokolas!L38</f>
        <v>192</v>
      </c>
      <c r="M46" s="69">
        <v>38</v>
      </c>
    </row>
    <row r="47" spans="1:13" ht="12.75">
      <c r="A47" s="62" t="str">
        <f>protokolas!A107</f>
        <v>Visaginas</v>
      </c>
      <c r="B47" s="62" t="str">
        <f>protokolas!B107</f>
        <v>Dovilė Bertašiūtė</v>
      </c>
      <c r="C47" s="74">
        <f>protokolas!C107</f>
        <v>37225</v>
      </c>
      <c r="D47" s="62">
        <f>protokolas!D107</f>
        <v>9.2</v>
      </c>
      <c r="E47" s="62">
        <f>protokolas!E107</f>
        <v>69</v>
      </c>
      <c r="F47" s="62">
        <f>protokolas!F107</f>
        <v>355</v>
      </c>
      <c r="G47" s="62">
        <f>protokolas!G107</f>
        <v>41</v>
      </c>
      <c r="H47" s="62">
        <f>protokolas!H107</f>
        <v>31.19</v>
      </c>
      <c r="I47" s="62">
        <f>protokolas!I107</f>
        <v>45</v>
      </c>
      <c r="J47" s="63">
        <f>protokolas!J107</f>
        <v>0.0012627314814814814</v>
      </c>
      <c r="K47" s="62">
        <f>protokolas!K107</f>
        <v>37</v>
      </c>
      <c r="L47" s="62">
        <f>protokolas!L107</f>
        <v>192</v>
      </c>
      <c r="M47" s="69">
        <v>38</v>
      </c>
    </row>
    <row r="48" spans="1:13" ht="12.75">
      <c r="A48" s="62" t="str">
        <f>protokolas!A70</f>
        <v>Molėtai</v>
      </c>
      <c r="B48" s="62" t="str">
        <f>protokolas!B70</f>
        <v>Akvilė Pakalnytė</v>
      </c>
      <c r="C48" s="74">
        <f>protokolas!C70</f>
        <v>36438</v>
      </c>
      <c r="D48" s="62">
        <f>protokolas!D70</f>
        <v>9</v>
      </c>
      <c r="E48" s="62">
        <f>protokolas!E70</f>
        <v>75</v>
      </c>
      <c r="F48" s="62">
        <f>protokolas!F70</f>
        <v>366</v>
      </c>
      <c r="G48" s="62">
        <f>protokolas!G70</f>
        <v>45</v>
      </c>
      <c r="H48" s="62">
        <f>protokolas!H70</f>
        <v>29.33</v>
      </c>
      <c r="I48" s="62">
        <f>protokolas!I70</f>
        <v>42</v>
      </c>
      <c r="J48" s="63">
        <f>protokolas!J70</f>
        <v>0.0013310185185185185</v>
      </c>
      <c r="K48" s="62">
        <f>protokolas!K70</f>
        <v>27</v>
      </c>
      <c r="L48" s="62">
        <f>protokolas!L70</f>
        <v>189</v>
      </c>
      <c r="M48" s="69">
        <v>40</v>
      </c>
    </row>
    <row r="49" spans="1:13" ht="12.75">
      <c r="A49" s="62" t="str">
        <f>protokolas!A69</f>
        <v>Molėtai</v>
      </c>
      <c r="B49" s="62" t="str">
        <f>protokolas!B69</f>
        <v>Lina Kuliešytė</v>
      </c>
      <c r="C49" s="74" t="str">
        <f>protokolas!C69</f>
        <v>1999-19-30</v>
      </c>
      <c r="D49" s="62">
        <f>protokolas!D69</f>
        <v>9.2</v>
      </c>
      <c r="E49" s="62">
        <f>protokolas!E69</f>
        <v>69</v>
      </c>
      <c r="F49" s="62">
        <f>protokolas!F69</f>
        <v>353</v>
      </c>
      <c r="G49" s="62">
        <f>protokolas!G69</f>
        <v>41</v>
      </c>
      <c r="H49" s="62">
        <f>protokolas!H69</f>
        <v>31.16</v>
      </c>
      <c r="I49" s="62">
        <f>protokolas!I69</f>
        <v>45</v>
      </c>
      <c r="J49" s="63">
        <f>protokolas!J69</f>
        <v>0.0012962962962962963</v>
      </c>
      <c r="K49" s="62">
        <f>protokolas!K69</f>
        <v>32</v>
      </c>
      <c r="L49" s="62">
        <f>protokolas!L69</f>
        <v>187</v>
      </c>
      <c r="M49" s="69">
        <v>41</v>
      </c>
    </row>
    <row r="50" spans="1:13" ht="12.75">
      <c r="A50" s="62" t="str">
        <f>protokolas!A105</f>
        <v>Visaginas</v>
      </c>
      <c r="B50" s="62" t="str">
        <f>protokolas!B105</f>
        <v>Dovilė Bareckaitė</v>
      </c>
      <c r="C50" s="74">
        <f>protokolas!C105</f>
        <v>36245</v>
      </c>
      <c r="D50" s="62">
        <f>protokolas!D105</f>
        <v>9.3</v>
      </c>
      <c r="E50" s="62">
        <f>protokolas!E105</f>
        <v>66</v>
      </c>
      <c r="F50" s="62">
        <f>protokolas!F105</f>
        <v>363</v>
      </c>
      <c r="G50" s="62">
        <f>protokolas!G105</f>
        <v>44</v>
      </c>
      <c r="H50" s="62">
        <f>protokolas!H105</f>
        <v>31.2</v>
      </c>
      <c r="I50" s="62">
        <f>protokolas!I105</f>
        <v>45</v>
      </c>
      <c r="J50" s="63">
        <f>protokolas!J105</f>
        <v>0.0012951388888888889</v>
      </c>
      <c r="K50" s="62">
        <f>protokolas!K105</f>
        <v>32</v>
      </c>
      <c r="L50" s="62">
        <f>protokolas!L105</f>
        <v>187</v>
      </c>
      <c r="M50" s="69">
        <v>41</v>
      </c>
    </row>
    <row r="51" spans="1:13" ht="12.75">
      <c r="A51" s="62" t="str">
        <f>protokolas!A60</f>
        <v>Utena</v>
      </c>
      <c r="B51" s="62" t="str">
        <f>protokolas!B60</f>
        <v>Aistė Morkvėnaitė</v>
      </c>
      <c r="C51" s="74">
        <f>protokolas!C60</f>
        <v>36961</v>
      </c>
      <c r="D51" s="62">
        <f>protokolas!D60</f>
        <v>9.4</v>
      </c>
      <c r="E51" s="62">
        <f>protokolas!E60</f>
        <v>63</v>
      </c>
      <c r="F51" s="62">
        <f>protokolas!F60</f>
        <v>391</v>
      </c>
      <c r="G51" s="62">
        <f>protokolas!G60</f>
        <v>53</v>
      </c>
      <c r="H51" s="62">
        <f>protokolas!H60</f>
        <v>24.45</v>
      </c>
      <c r="I51" s="62">
        <f>protokolas!I60</f>
        <v>32</v>
      </c>
      <c r="J51" s="63">
        <f>protokolas!J60</f>
        <v>0.0012592592592592592</v>
      </c>
      <c r="K51" s="62">
        <f>protokolas!K60</f>
        <v>37</v>
      </c>
      <c r="L51" s="62">
        <f>protokolas!L60</f>
        <v>185</v>
      </c>
      <c r="M51" s="69">
        <v>43</v>
      </c>
    </row>
    <row r="52" spans="1:13" ht="12.75">
      <c r="A52" s="62" t="str">
        <f>protokolas!A94</f>
        <v>Panevėžys</v>
      </c>
      <c r="B52" s="62" t="str">
        <f>protokolas!B94</f>
        <v>Unė Narkūnaitė</v>
      </c>
      <c r="C52" s="74">
        <f>protokolas!C94</f>
        <v>36705</v>
      </c>
      <c r="D52" s="62">
        <f>protokolas!D94</f>
        <v>9.8</v>
      </c>
      <c r="E52" s="62">
        <f>protokolas!E94</f>
        <v>51</v>
      </c>
      <c r="F52" s="62">
        <f>protokolas!F94</f>
        <v>350</v>
      </c>
      <c r="G52" s="62">
        <f>protokolas!G94</f>
        <v>40</v>
      </c>
      <c r="H52" s="62">
        <f>protokolas!H94</f>
        <v>21.83</v>
      </c>
      <c r="I52" s="62">
        <f>protokolas!I94</f>
        <v>27</v>
      </c>
      <c r="J52" s="63">
        <f>protokolas!J94</f>
        <v>0.0011099537037037035</v>
      </c>
      <c r="K52" s="62">
        <f>protokolas!K94</f>
        <v>65</v>
      </c>
      <c r="L52" s="62">
        <f>protokolas!L94</f>
        <v>183</v>
      </c>
      <c r="M52" s="69">
        <v>44</v>
      </c>
    </row>
    <row r="53" spans="1:13" ht="12.75">
      <c r="A53" s="62" t="str">
        <f>protokolas!A118</f>
        <v>Visag.ind.</v>
      </c>
      <c r="B53" s="62" t="str">
        <f>protokolas!B118</f>
        <v>Aleksandra Samozvanova</v>
      </c>
      <c r="C53" s="74">
        <f>protokolas!C118</f>
        <v>36574</v>
      </c>
      <c r="D53" s="62">
        <f>protokolas!D118</f>
        <v>10</v>
      </c>
      <c r="E53" s="62">
        <f>protokolas!E118</f>
        <v>46</v>
      </c>
      <c r="F53" s="62">
        <f>protokolas!F118</f>
        <v>336</v>
      </c>
      <c r="G53" s="62">
        <f>protokolas!G118</f>
        <v>35</v>
      </c>
      <c r="H53" s="62">
        <f>protokolas!H118</f>
        <v>33.26</v>
      </c>
      <c r="I53" s="62">
        <f>protokolas!I118</f>
        <v>49</v>
      </c>
      <c r="J53" s="63">
        <f>protokolas!J118</f>
        <v>0.0011875</v>
      </c>
      <c r="K53" s="62">
        <f>protokolas!K118</f>
        <v>50</v>
      </c>
      <c r="L53" s="62">
        <f>protokolas!L118</f>
        <v>180</v>
      </c>
      <c r="M53" s="69">
        <v>45</v>
      </c>
    </row>
    <row r="54" spans="1:13" ht="12.75">
      <c r="A54" s="62" t="str">
        <f>protokolas!A11</f>
        <v>Pasvalys</v>
      </c>
      <c r="B54" s="62" t="str">
        <f>protokolas!B11</f>
        <v>Dovilė Banytė</v>
      </c>
      <c r="C54" s="74">
        <f>protokolas!C11</f>
        <v>36863</v>
      </c>
      <c r="D54" s="62">
        <f>protokolas!D11</f>
        <v>9.6</v>
      </c>
      <c r="E54" s="62">
        <f>protokolas!E11</f>
        <v>57</v>
      </c>
      <c r="F54" s="62">
        <f>protokolas!F11</f>
        <v>365</v>
      </c>
      <c r="G54" s="62">
        <f>protokolas!G11</f>
        <v>45</v>
      </c>
      <c r="H54" s="62">
        <f>protokolas!H11</f>
        <v>34.98</v>
      </c>
      <c r="I54" s="62">
        <f>protokolas!I11</f>
        <v>53</v>
      </c>
      <c r="J54" s="63">
        <f>protokolas!J11</f>
        <v>0.0013773148148148147</v>
      </c>
      <c r="K54" s="62">
        <f>protokolas!K11</f>
        <v>21</v>
      </c>
      <c r="L54" s="62">
        <f>protokolas!L11</f>
        <v>176</v>
      </c>
      <c r="M54" s="69">
        <v>46</v>
      </c>
    </row>
    <row r="55" spans="1:13" ht="12.75">
      <c r="A55" s="62" t="str">
        <f>protokolas!A109</f>
        <v>Visaginas</v>
      </c>
      <c r="B55" s="62" t="str">
        <f>protokolas!B109</f>
        <v>Kamilė Gabrilaitė</v>
      </c>
      <c r="C55" s="74">
        <f>protokolas!C109</f>
        <v>36696</v>
      </c>
      <c r="D55" s="62">
        <f>protokolas!D109</f>
        <v>9.9</v>
      </c>
      <c r="E55" s="62">
        <f>protokolas!E109</f>
        <v>49</v>
      </c>
      <c r="F55" s="62">
        <f>protokolas!F109</f>
        <v>367</v>
      </c>
      <c r="G55" s="62">
        <f>protokolas!G109</f>
        <v>45</v>
      </c>
      <c r="H55" s="62">
        <f>protokolas!H109</f>
        <v>33.52</v>
      </c>
      <c r="I55" s="62">
        <f>protokolas!I109</f>
        <v>50</v>
      </c>
      <c r="J55" s="63">
        <f>protokolas!J109</f>
        <v>0.001324074074074074</v>
      </c>
      <c r="K55" s="62">
        <f>protokolas!K109</f>
        <v>28</v>
      </c>
      <c r="L55" s="62">
        <f>protokolas!L109</f>
        <v>172</v>
      </c>
      <c r="M55" s="69">
        <v>47</v>
      </c>
    </row>
    <row r="56" spans="1:13" ht="12.75">
      <c r="A56" s="62" t="str">
        <f>protokolas!A117</f>
        <v>Visag.ind.</v>
      </c>
      <c r="B56" s="62" t="str">
        <f>protokolas!B117</f>
        <v>Sintija ŠADRINCEVAITĖ</v>
      </c>
      <c r="C56" s="74">
        <f>protokolas!C117</f>
        <v>37103</v>
      </c>
      <c r="D56" s="62">
        <f>protokolas!D117</f>
        <v>9.6</v>
      </c>
      <c r="E56" s="62">
        <f>protokolas!E117</f>
        <v>57</v>
      </c>
      <c r="F56" s="62">
        <f>protokolas!F117</f>
        <v>358</v>
      </c>
      <c r="G56" s="62">
        <f>protokolas!G117</f>
        <v>42</v>
      </c>
      <c r="H56" s="62">
        <f>protokolas!H117</f>
        <v>26.83</v>
      </c>
      <c r="I56" s="62">
        <f>protokolas!I117</f>
        <v>37</v>
      </c>
      <c r="J56" s="63">
        <f>protokolas!J117</f>
        <v>0.001269675925925926</v>
      </c>
      <c r="K56" s="62">
        <f>protokolas!K117</f>
        <v>36</v>
      </c>
      <c r="L56" s="62">
        <f>protokolas!L117</f>
        <v>172</v>
      </c>
      <c r="M56" s="69">
        <v>47</v>
      </c>
    </row>
    <row r="57" spans="1:13" ht="12.75">
      <c r="A57" s="62" t="str">
        <f>protokolas!A9</f>
        <v>Pasvalys</v>
      </c>
      <c r="B57" s="62" t="str">
        <f>protokolas!B9</f>
        <v>Paulaitė Živilė</v>
      </c>
      <c r="C57" s="74">
        <f>protokolas!C9</f>
        <v>36286</v>
      </c>
      <c r="D57" s="62">
        <f>protokolas!D9</f>
        <v>9.8</v>
      </c>
      <c r="E57" s="62">
        <f>protokolas!E9</f>
        <v>51</v>
      </c>
      <c r="F57" s="62">
        <f>protokolas!F9</f>
        <v>338</v>
      </c>
      <c r="G57" s="62">
        <f>protokolas!G9</f>
        <v>36</v>
      </c>
      <c r="H57" s="62">
        <f>protokolas!H9</f>
        <v>27.8</v>
      </c>
      <c r="I57" s="62">
        <f>protokolas!I9</f>
        <v>39</v>
      </c>
      <c r="J57" s="63">
        <f>protokolas!J9</f>
        <v>0.0012175925925925926</v>
      </c>
      <c r="K57" s="62">
        <f>protokolas!K9</f>
        <v>44</v>
      </c>
      <c r="L57" s="62">
        <f>protokolas!L9</f>
        <v>170</v>
      </c>
      <c r="M57" s="69">
        <v>49</v>
      </c>
    </row>
    <row r="58" spans="1:13" ht="12.75">
      <c r="A58" s="62" t="str">
        <f>protokolas!A110</f>
        <v>Visaginas</v>
      </c>
      <c r="B58" s="62" t="str">
        <f>protokolas!B110</f>
        <v>Ema Ruseckaitė</v>
      </c>
      <c r="C58" s="74">
        <f>protokolas!C110</f>
        <v>36810</v>
      </c>
      <c r="D58" s="62">
        <f>protokolas!D110</f>
        <v>9.8</v>
      </c>
      <c r="E58" s="62">
        <f>protokolas!E110</f>
        <v>51</v>
      </c>
      <c r="F58" s="62">
        <f>protokolas!F110</f>
        <v>376</v>
      </c>
      <c r="G58" s="62">
        <f>protokolas!G110</f>
        <v>48</v>
      </c>
      <c r="H58" s="62">
        <f>protokolas!H110</f>
        <v>28.28</v>
      </c>
      <c r="I58" s="62">
        <f>protokolas!I110</f>
        <v>40</v>
      </c>
      <c r="J58" s="63">
        <f>protokolas!J110</f>
        <v>0.0012974537037037037</v>
      </c>
      <c r="K58" s="62">
        <f>protokolas!K110</f>
        <v>31</v>
      </c>
      <c r="L58" s="62">
        <f>protokolas!L110</f>
        <v>170</v>
      </c>
      <c r="M58" s="69">
        <v>49</v>
      </c>
    </row>
    <row r="59" spans="1:13" ht="12.75">
      <c r="A59" s="62" t="str">
        <f>protokolas!A108</f>
        <v>Visaginas</v>
      </c>
      <c r="B59" s="62" t="str">
        <f>protokolas!B108</f>
        <v>Gabrielė Darulytė</v>
      </c>
      <c r="C59" s="74">
        <f>protokolas!C108</f>
        <v>37026</v>
      </c>
      <c r="D59" s="62">
        <f>protokolas!D108</f>
        <v>9.7</v>
      </c>
      <c r="E59" s="62">
        <f>protokolas!E108</f>
        <v>54</v>
      </c>
      <c r="F59" s="62">
        <f>protokolas!F108</f>
        <v>345</v>
      </c>
      <c r="G59" s="62">
        <f>protokolas!G108</f>
        <v>38</v>
      </c>
      <c r="H59" s="62">
        <f>protokolas!H108</f>
        <v>26.68</v>
      </c>
      <c r="I59" s="62">
        <f>protokolas!I108</f>
        <v>37</v>
      </c>
      <c r="J59" s="63">
        <f>protokolas!J108</f>
        <v>0.0012453703703703704</v>
      </c>
      <c r="K59" s="62">
        <f>protokolas!K108</f>
        <v>40</v>
      </c>
      <c r="L59" s="62">
        <f>protokolas!L108</f>
        <v>169</v>
      </c>
      <c r="M59" s="69">
        <v>51</v>
      </c>
    </row>
    <row r="60" spans="1:13" ht="12.75">
      <c r="A60" s="62" t="str">
        <f>protokolas!A93</f>
        <v>Panevėžys</v>
      </c>
      <c r="B60" s="62" t="str">
        <f>protokolas!B93</f>
        <v>Laura Balčiūnaitė</v>
      </c>
      <c r="C60" s="74">
        <f>protokolas!C93</f>
        <v>36214</v>
      </c>
      <c r="D60" s="62">
        <f>protokolas!D93</f>
        <v>9.8</v>
      </c>
      <c r="E60" s="62">
        <f>protokolas!E93</f>
        <v>51</v>
      </c>
      <c r="F60" s="62">
        <f>protokolas!F93</f>
        <v>394</v>
      </c>
      <c r="G60" s="62">
        <f>protokolas!G93</f>
        <v>54</v>
      </c>
      <c r="H60" s="62">
        <f>protokolas!H93</f>
        <v>28.73</v>
      </c>
      <c r="I60" s="62">
        <f>protokolas!I93</f>
        <v>41</v>
      </c>
      <c r="J60" s="63">
        <f>protokolas!J93</f>
        <v>0.0014305555555555556</v>
      </c>
      <c r="K60" s="62">
        <f>protokolas!K93</f>
        <v>15</v>
      </c>
      <c r="L60" s="62">
        <f>protokolas!L93</f>
        <v>161</v>
      </c>
      <c r="M60" s="69">
        <v>52</v>
      </c>
    </row>
    <row r="61" spans="1:13" ht="12.75">
      <c r="A61" s="62" t="str">
        <f>protokolas!A61</f>
        <v>Utena</v>
      </c>
      <c r="B61" s="62" t="str">
        <f>protokolas!B61</f>
        <v>Indrė Tapulionytė</v>
      </c>
      <c r="C61" s="74">
        <f>protokolas!C61</f>
        <v>36804</v>
      </c>
      <c r="D61" s="62">
        <f>protokolas!D61</f>
        <v>9.5</v>
      </c>
      <c r="E61" s="62">
        <f>protokolas!E61</f>
        <v>60</v>
      </c>
      <c r="F61" s="62">
        <f>protokolas!F61</f>
        <v>351</v>
      </c>
      <c r="G61" s="62">
        <f>protokolas!G61</f>
        <v>40</v>
      </c>
      <c r="H61" s="62">
        <f>protokolas!H61</f>
        <v>23.8</v>
      </c>
      <c r="I61" s="62">
        <f>protokolas!I61</f>
        <v>31</v>
      </c>
      <c r="J61" s="63">
        <f>protokolas!J61</f>
        <v>0.0013483796296296297</v>
      </c>
      <c r="K61" s="62">
        <f>protokolas!K61</f>
        <v>25</v>
      </c>
      <c r="L61" s="62">
        <f>protokolas!L61</f>
        <v>156</v>
      </c>
      <c r="M61" s="69">
        <v>53</v>
      </c>
    </row>
    <row r="62" spans="1:13" ht="12.75">
      <c r="A62" s="62" t="str">
        <f>protokolas!A84</f>
        <v>Rokiškis</v>
      </c>
      <c r="B62" s="62" t="str">
        <f>protokolas!B84</f>
        <v>Evelina Šeršniovaitė</v>
      </c>
      <c r="C62" s="74">
        <f>protokolas!C84</f>
        <v>36370</v>
      </c>
      <c r="D62" s="62">
        <f>protokolas!D84</f>
        <v>9.6</v>
      </c>
      <c r="E62" s="62">
        <f>protokolas!E84</f>
        <v>57</v>
      </c>
      <c r="F62" s="62">
        <f>protokolas!F84</f>
        <v>368</v>
      </c>
      <c r="G62" s="62">
        <f>protokolas!G84</f>
        <v>46</v>
      </c>
      <c r="H62" s="62">
        <f>protokolas!H84</f>
        <v>25.32</v>
      </c>
      <c r="I62" s="62">
        <f>protokolas!I84</f>
        <v>34</v>
      </c>
      <c r="J62" s="63">
        <f>protokolas!J84</f>
        <v>0.0014490740740740742</v>
      </c>
      <c r="K62" s="62">
        <f>protokolas!K84</f>
        <v>13</v>
      </c>
      <c r="L62" s="62">
        <f>protokolas!L84</f>
        <v>150</v>
      </c>
      <c r="M62" s="69">
        <v>54</v>
      </c>
    </row>
    <row r="63" spans="1:13" ht="12.75">
      <c r="A63" s="62" t="str">
        <f>protokolas!A83</f>
        <v>Rokiškis</v>
      </c>
      <c r="B63" s="62" t="str">
        <f>protokolas!B83</f>
        <v>Ugnė Pečiūraitė</v>
      </c>
      <c r="C63" s="74">
        <f>protokolas!C83</f>
        <v>36449</v>
      </c>
      <c r="D63" s="62">
        <f>protokolas!D83</f>
        <v>10.3</v>
      </c>
      <c r="E63" s="62">
        <f>protokolas!E83</f>
        <v>39</v>
      </c>
      <c r="F63" s="62">
        <f>protokolas!F83</f>
        <v>362</v>
      </c>
      <c r="G63" s="62">
        <f>protokolas!G83</f>
        <v>44</v>
      </c>
      <c r="H63" s="62">
        <f>protokolas!H83</f>
        <v>33.9</v>
      </c>
      <c r="I63" s="62">
        <f>protokolas!I83</f>
        <v>51</v>
      </c>
      <c r="J63" s="63">
        <f>protokolas!J83</f>
        <v>0.0014305555555555556</v>
      </c>
      <c r="K63" s="62">
        <f>protokolas!K83</f>
        <v>15</v>
      </c>
      <c r="L63" s="62">
        <f>protokolas!L83</f>
        <v>149</v>
      </c>
      <c r="M63" s="69">
        <v>55</v>
      </c>
    </row>
    <row r="64" spans="1:13" ht="12.75">
      <c r="A64" s="62" t="str">
        <f>protokolas!A85</f>
        <v>Rokiškis</v>
      </c>
      <c r="B64" s="62" t="str">
        <f>protokolas!B85</f>
        <v>Julija Stepanova</v>
      </c>
      <c r="C64" s="74">
        <f>protokolas!C85</f>
        <v>36376</v>
      </c>
      <c r="D64" s="62">
        <f>protokolas!D85</f>
        <v>9.7</v>
      </c>
      <c r="E64" s="62">
        <f>protokolas!E85</f>
        <v>54</v>
      </c>
      <c r="F64" s="62">
        <f>protokolas!F85</f>
        <v>335</v>
      </c>
      <c r="G64" s="62">
        <f>protokolas!G85</f>
        <v>35</v>
      </c>
      <c r="H64" s="62">
        <f>protokolas!H85</f>
        <v>29.97</v>
      </c>
      <c r="I64" s="62">
        <f>protokolas!I85</f>
        <v>43</v>
      </c>
      <c r="J64" s="63">
        <f>protokolas!J85</f>
        <v>0.001517361111111111</v>
      </c>
      <c r="K64" s="62">
        <f>protokolas!K85</f>
        <v>8</v>
      </c>
      <c r="L64" s="62">
        <f>protokolas!L85</f>
        <v>140</v>
      </c>
      <c r="M64" s="69">
        <v>56</v>
      </c>
    </row>
    <row r="65" spans="1:13" ht="12.75">
      <c r="A65" s="62" t="str">
        <f>protokolas!A120</f>
        <v>Kupiškis ind.</v>
      </c>
      <c r="B65" s="62" t="str">
        <f>protokolas!B120</f>
        <v>Gabija Puodžiūnaitė</v>
      </c>
      <c r="C65" s="74">
        <f>protokolas!C120</f>
        <v>36237</v>
      </c>
      <c r="D65" s="62">
        <f>protokolas!D120</f>
        <v>9.7</v>
      </c>
      <c r="E65" s="62">
        <f>protokolas!E120</f>
        <v>54</v>
      </c>
      <c r="F65" s="62">
        <f>protokolas!F120</f>
        <v>354</v>
      </c>
      <c r="G65" s="62">
        <f>protokolas!G120</f>
        <v>41</v>
      </c>
      <c r="H65" s="62" t="str">
        <f>protokolas!H120</f>
        <v>n</v>
      </c>
      <c r="I65" s="62">
        <f>protokolas!I120</f>
        <v>0</v>
      </c>
      <c r="J65" s="63">
        <f>protokolas!J120</f>
        <v>0.0012210648148148148</v>
      </c>
      <c r="K65" s="62">
        <f>protokolas!K120</f>
        <v>44</v>
      </c>
      <c r="L65" s="62">
        <f>protokolas!L120</f>
        <v>139</v>
      </c>
      <c r="M65" s="69">
        <v>57</v>
      </c>
    </row>
    <row r="66" spans="1:13" ht="12.75">
      <c r="A66" s="62" t="str">
        <f>protokolas!A122</f>
        <v>Pasvalys ind.</v>
      </c>
      <c r="B66" s="62" t="str">
        <f>protokolas!B122</f>
        <v>Greta Morkūnaiė</v>
      </c>
      <c r="C66" s="74">
        <f>protokolas!C122</f>
        <v>36285</v>
      </c>
      <c r="D66" s="62" t="str">
        <f>protokolas!D122</f>
        <v>9,6</v>
      </c>
      <c r="E66" s="62">
        <f>protokolas!E122</f>
        <v>57</v>
      </c>
      <c r="F66" s="62">
        <f>protokolas!F122</f>
        <v>365</v>
      </c>
      <c r="G66" s="62">
        <f>protokolas!G122</f>
        <v>45</v>
      </c>
      <c r="H66" s="62" t="str">
        <f>protokolas!H122</f>
        <v>n</v>
      </c>
      <c r="I66" s="62">
        <f>protokolas!I122</f>
        <v>0</v>
      </c>
      <c r="J66" s="63">
        <f>protokolas!J122</f>
        <v>0.0012951388888888889</v>
      </c>
      <c r="K66" s="62">
        <f>protokolas!K122</f>
        <v>32</v>
      </c>
      <c r="L66" s="62">
        <f>protokolas!L122</f>
        <v>134</v>
      </c>
      <c r="M66" s="69">
        <v>58</v>
      </c>
    </row>
    <row r="67" spans="1:13" ht="12.75">
      <c r="A67" s="62" t="str">
        <f>protokolas!A121</f>
        <v>Kupiškis ind.</v>
      </c>
      <c r="B67" s="62" t="str">
        <f>protokolas!B121</f>
        <v>Gustė Lekaitė</v>
      </c>
      <c r="C67" s="74">
        <f>protokolas!C121</f>
        <v>36481</v>
      </c>
      <c r="D67" s="62" t="str">
        <f>protokolas!D121</f>
        <v>9,8</v>
      </c>
      <c r="E67" s="62">
        <f>protokolas!E121</f>
        <v>51</v>
      </c>
      <c r="F67" s="62">
        <f>protokolas!F121</f>
        <v>258</v>
      </c>
      <c r="G67" s="62">
        <f>protokolas!G121</f>
        <v>9</v>
      </c>
      <c r="H67" s="62" t="str">
        <f>protokolas!H121</f>
        <v>n</v>
      </c>
      <c r="I67" s="62">
        <f>protokolas!I121</f>
        <v>0</v>
      </c>
      <c r="J67" s="63">
        <f>protokolas!J121</f>
        <v>0.0011840277777777778</v>
      </c>
      <c r="K67" s="62">
        <f>protokolas!K121</f>
        <v>50</v>
      </c>
      <c r="L67" s="62">
        <f>protokolas!L121</f>
        <v>110</v>
      </c>
      <c r="M67" s="69">
        <v>59</v>
      </c>
    </row>
    <row r="68" spans="1:13" ht="12.75">
      <c r="A68" s="62" t="str">
        <f>protokolas!A123</f>
        <v>Pasvalys ind.</v>
      </c>
      <c r="B68" s="62" t="str">
        <f>protokolas!B123</f>
        <v>Virginija Paštuolytė</v>
      </c>
      <c r="C68" s="74">
        <f>protokolas!C123</f>
        <v>36698</v>
      </c>
      <c r="D68" s="62" t="str">
        <f>protokolas!D123</f>
        <v>10,3</v>
      </c>
      <c r="E68" s="62">
        <f>protokolas!E123</f>
        <v>39</v>
      </c>
      <c r="F68" s="62" t="str">
        <f>protokolas!F123</f>
        <v>n</v>
      </c>
      <c r="G68" s="62">
        <f>protokolas!G123</f>
        <v>0</v>
      </c>
      <c r="H68" s="62">
        <f>protokolas!H123</f>
        <v>28.22</v>
      </c>
      <c r="I68" s="62">
        <f>protokolas!I123</f>
        <v>40</v>
      </c>
      <c r="J68" s="63" t="str">
        <f>protokolas!J123</f>
        <v>n</v>
      </c>
      <c r="K68" s="62">
        <f>protokolas!K123</f>
        <v>0</v>
      </c>
      <c r="L68" s="62">
        <f>protokolas!L123</f>
        <v>79</v>
      </c>
      <c r="M68" s="69">
        <v>60</v>
      </c>
    </row>
    <row r="69" spans="1:13" ht="12.75">
      <c r="A69" s="62" t="str">
        <f>protokolas!A119</f>
        <v>Kupiškis ind.</v>
      </c>
      <c r="B69" s="62" t="str">
        <f>protokolas!B119</f>
        <v>Raminta Sarapaitė</v>
      </c>
      <c r="C69" s="74">
        <f>protokolas!C119</f>
        <v>36456</v>
      </c>
      <c r="D69" s="62" t="str">
        <f>protokolas!D119</f>
        <v>n</v>
      </c>
      <c r="E69" s="62">
        <f>protokolas!E119</f>
        <v>0</v>
      </c>
      <c r="F69" s="62">
        <f>protokolas!F119</f>
        <v>302</v>
      </c>
      <c r="G69" s="62">
        <f>protokolas!G119</f>
        <v>24</v>
      </c>
      <c r="H69" s="62" t="str">
        <f>protokolas!H119</f>
        <v>n</v>
      </c>
      <c r="I69" s="62">
        <f>protokolas!I119</f>
        <v>0</v>
      </c>
      <c r="J69" s="63">
        <f>protokolas!J119</f>
        <v>0.00121875</v>
      </c>
      <c r="K69" s="62">
        <f>protokolas!K119</f>
        <v>44</v>
      </c>
      <c r="L69" s="62">
        <f>protokolas!L119</f>
        <v>68</v>
      </c>
      <c r="M69" s="69">
        <v>61</v>
      </c>
    </row>
  </sheetData>
  <sheetProtection/>
  <mergeCells count="13">
    <mergeCell ref="A7:A8"/>
    <mergeCell ref="B7:B8"/>
    <mergeCell ref="C7:C8"/>
    <mergeCell ref="D7:E7"/>
    <mergeCell ref="M7:M8"/>
    <mergeCell ref="B1:L1"/>
    <mergeCell ref="F7:G7"/>
    <mergeCell ref="H7:I7"/>
    <mergeCell ref="J7:K7"/>
    <mergeCell ref="L7:L8"/>
    <mergeCell ref="B3:F3"/>
    <mergeCell ref="I3:L3"/>
    <mergeCell ref="B5:K5"/>
  </mergeCells>
  <printOptions/>
  <pageMargins left="0.15748031496062992" right="0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27"/>
  <sheetViews>
    <sheetView showGridLines="0" zoomScalePageLayoutView="0" workbookViewId="0" topLeftCell="A1">
      <selection activeCell="D129" sqref="D129"/>
    </sheetView>
  </sheetViews>
  <sheetFormatPr defaultColWidth="9.140625" defaultRowHeight="12.75"/>
  <cols>
    <col min="1" max="1" width="9.140625" style="79" customWidth="1"/>
    <col min="2" max="2" width="22.28125" style="120" customWidth="1"/>
    <col min="3" max="3" width="10.57421875" style="121" bestFit="1" customWidth="1"/>
    <col min="4" max="4" width="6.57421875" style="79" bestFit="1" customWidth="1"/>
    <col min="5" max="5" width="6.7109375" style="89" customWidth="1"/>
    <col min="6" max="6" width="6.57421875" style="89" bestFit="1" customWidth="1"/>
    <col min="7" max="7" width="4.7109375" style="122" bestFit="1" customWidth="1"/>
    <col min="8" max="8" width="6.57421875" style="89" bestFit="1" customWidth="1"/>
    <col min="9" max="9" width="4.7109375" style="89" bestFit="1" customWidth="1"/>
    <col min="10" max="10" width="6.57421875" style="123" bestFit="1" customWidth="1"/>
    <col min="11" max="11" width="4.7109375" style="89" bestFit="1" customWidth="1"/>
    <col min="12" max="12" width="9.7109375" style="89" bestFit="1" customWidth="1"/>
    <col min="13" max="16384" width="9.140625" style="79" customWidth="1"/>
  </cols>
  <sheetData>
    <row r="1" spans="1:12" ht="47.25" customHeight="1">
      <c r="A1" s="77"/>
      <c r="B1" s="209" t="s">
        <v>23</v>
      </c>
      <c r="C1" s="209"/>
      <c r="D1" s="209"/>
      <c r="E1" s="209"/>
      <c r="F1" s="209"/>
      <c r="G1" s="209"/>
      <c r="H1" s="209"/>
      <c r="I1" s="209"/>
      <c r="J1" s="209"/>
      <c r="K1" s="209"/>
      <c r="L1" s="78"/>
    </row>
    <row r="2" spans="1:12" ht="18">
      <c r="A2" s="80"/>
      <c r="B2" s="81"/>
      <c r="C2" s="82"/>
      <c r="D2" s="83"/>
      <c r="E2" s="84"/>
      <c r="F2" s="84"/>
      <c r="G2" s="85"/>
      <c r="H2" s="84"/>
      <c r="I2" s="84"/>
      <c r="J2" s="86"/>
      <c r="K2" s="84"/>
      <c r="L2" s="84"/>
    </row>
    <row r="3" spans="1:12" ht="15.75">
      <c r="A3" s="87"/>
      <c r="B3" s="210" t="s">
        <v>24</v>
      </c>
      <c r="C3" s="210"/>
      <c r="D3" s="210"/>
      <c r="E3" s="210"/>
      <c r="F3" s="210"/>
      <c r="G3" s="88"/>
      <c r="H3" s="211">
        <v>41404</v>
      </c>
      <c r="I3" s="211"/>
      <c r="J3" s="211"/>
      <c r="L3" s="90"/>
    </row>
    <row r="4" spans="1:12" ht="13.5" thickBot="1">
      <c r="A4" s="91"/>
      <c r="B4" s="92"/>
      <c r="C4" s="93"/>
      <c r="D4" s="91"/>
      <c r="E4" s="94"/>
      <c r="F4" s="94"/>
      <c r="G4" s="95"/>
      <c r="H4" s="94"/>
      <c r="I4" s="94"/>
      <c r="J4" s="96"/>
      <c r="K4" s="94"/>
      <c r="L4" s="94"/>
    </row>
    <row r="5" spans="1:12" ht="12.75">
      <c r="A5" s="212">
        <v>1</v>
      </c>
      <c r="B5" s="214" t="s">
        <v>45</v>
      </c>
      <c r="C5" s="215"/>
      <c r="D5" s="215"/>
      <c r="E5" s="215"/>
      <c r="F5" s="215"/>
      <c r="G5" s="215"/>
      <c r="H5" s="215"/>
      <c r="I5" s="215"/>
      <c r="J5" s="215"/>
      <c r="K5" s="216"/>
      <c r="L5" s="188">
        <f>$L$15</f>
        <v>1054</v>
      </c>
    </row>
    <row r="6" spans="1:12" ht="13.5" thickBot="1">
      <c r="A6" s="213"/>
      <c r="B6" s="217"/>
      <c r="C6" s="218"/>
      <c r="D6" s="219"/>
      <c r="E6" s="219"/>
      <c r="F6" s="219"/>
      <c r="G6" s="219"/>
      <c r="H6" s="219"/>
      <c r="I6" s="219"/>
      <c r="J6" s="219"/>
      <c r="K6" s="220"/>
      <c r="L6" s="189"/>
    </row>
    <row r="7" spans="1:12" ht="12.75" customHeight="1">
      <c r="A7" s="202" t="s">
        <v>7</v>
      </c>
      <c r="B7" s="204" t="s">
        <v>22</v>
      </c>
      <c r="C7" s="206" t="s">
        <v>9</v>
      </c>
      <c r="D7" s="198" t="s">
        <v>5</v>
      </c>
      <c r="E7" s="197"/>
      <c r="F7" s="198" t="s">
        <v>4</v>
      </c>
      <c r="G7" s="199"/>
      <c r="H7" s="196" t="s">
        <v>10</v>
      </c>
      <c r="I7" s="197"/>
      <c r="J7" s="207" t="s">
        <v>6</v>
      </c>
      <c r="K7" s="208"/>
      <c r="L7" s="200" t="s">
        <v>11</v>
      </c>
    </row>
    <row r="8" spans="1:12" ht="13.5" thickBot="1">
      <c r="A8" s="203"/>
      <c r="B8" s="205"/>
      <c r="C8" s="206"/>
      <c r="D8" s="70" t="s">
        <v>12</v>
      </c>
      <c r="E8" s="18" t="s">
        <v>2</v>
      </c>
      <c r="F8" s="19" t="s">
        <v>12</v>
      </c>
      <c r="G8" s="20" t="s">
        <v>2</v>
      </c>
      <c r="H8" s="21" t="s">
        <v>12</v>
      </c>
      <c r="I8" s="18" t="s">
        <v>2</v>
      </c>
      <c r="J8" s="22" t="s">
        <v>12</v>
      </c>
      <c r="K8" s="23" t="s">
        <v>2</v>
      </c>
      <c r="L8" s="201"/>
    </row>
    <row r="9" spans="1:12" ht="12.75">
      <c r="A9" s="97" t="s">
        <v>26</v>
      </c>
      <c r="B9" s="98" t="s">
        <v>46</v>
      </c>
      <c r="C9" s="99">
        <v>36286</v>
      </c>
      <c r="D9" s="100">
        <v>9.8</v>
      </c>
      <c r="E9" s="24">
        <f>LOOKUP(D9,tasku_lentele!$I$8:$I$179,tasku_lentele!$H$8:$H$179)</f>
        <v>51</v>
      </c>
      <c r="F9" s="101">
        <v>338</v>
      </c>
      <c r="G9" s="25">
        <f>LOOKUP(F9,tasku_lentele!$E$8:$E$158,tasku_lentele!$C$8:$C$158)</f>
        <v>36</v>
      </c>
      <c r="H9" s="101">
        <v>27.8</v>
      </c>
      <c r="I9" s="24">
        <f>LOOKUP(H9,tasku_lentele!$D$8:$D$158,tasku_lentele!$C$8:$C$158)</f>
        <v>39</v>
      </c>
      <c r="J9" s="102">
        <v>0.0012175925925925926</v>
      </c>
      <c r="K9" s="24">
        <f>LOOKUP(J9,tasku_lentele!$J$8:$J$179,tasku_lentele!$H$8:$H$179)</f>
        <v>44</v>
      </c>
      <c r="L9" s="26">
        <f aca="true" t="shared" si="0" ref="L9:L14">SUM(E9+G9+I9+K9)</f>
        <v>170</v>
      </c>
    </row>
    <row r="10" spans="1:12" ht="12.75">
      <c r="A10" s="103" t="s">
        <v>26</v>
      </c>
      <c r="B10" s="98" t="s">
        <v>105</v>
      </c>
      <c r="C10" s="99">
        <v>36303</v>
      </c>
      <c r="D10" s="104">
        <v>8.8</v>
      </c>
      <c r="E10" s="33">
        <f>LOOKUP(D10,tasku_lentele!$I$8:$I$179,tasku_lentele!$H$8:$H$179)</f>
        <v>82</v>
      </c>
      <c r="F10" s="105">
        <v>379</v>
      </c>
      <c r="G10" s="28">
        <f>LOOKUP(F10,tasku_lentele!$E$8:$E$158,tasku_lentele!$C$8:$C$158)</f>
        <v>49</v>
      </c>
      <c r="H10" s="105">
        <v>26.4</v>
      </c>
      <c r="I10" s="27">
        <f>LOOKUP(H10,tasku_lentele!$D$8:$D$158,tasku_lentele!$C$8:$C$158)</f>
        <v>36</v>
      </c>
      <c r="J10" s="106">
        <v>0.0011226851851851851</v>
      </c>
      <c r="K10" s="27">
        <f>LOOKUP(J10,tasku_lentele!$J$8:$J$179,tasku_lentele!$H$8:$H$179)</f>
        <v>62</v>
      </c>
      <c r="L10" s="29">
        <f t="shared" si="0"/>
        <v>229</v>
      </c>
    </row>
    <row r="11" spans="1:12" ht="12.75">
      <c r="A11" s="103" t="s">
        <v>26</v>
      </c>
      <c r="B11" s="98" t="s">
        <v>104</v>
      </c>
      <c r="C11" s="107">
        <v>36863</v>
      </c>
      <c r="D11" s="104">
        <v>9.6</v>
      </c>
      <c r="E11" s="27">
        <f>LOOKUP(D11,tasku_lentele!$I$8:$I$179,tasku_lentele!$H$8:$H$179)</f>
        <v>57</v>
      </c>
      <c r="F11" s="105">
        <v>365</v>
      </c>
      <c r="G11" s="28">
        <f>LOOKUP(F11,tasku_lentele!$E$8:$E$158,tasku_lentele!$C$8:$C$158)</f>
        <v>45</v>
      </c>
      <c r="H11" s="105">
        <v>34.98</v>
      </c>
      <c r="I11" s="27">
        <f>LOOKUP(H11,tasku_lentele!$D$8:$D$158,tasku_lentele!$C$8:$C$158)</f>
        <v>53</v>
      </c>
      <c r="J11" s="106">
        <v>0.0013773148148148147</v>
      </c>
      <c r="K11" s="27">
        <f>LOOKUP(J11,tasku_lentele!$J$8:$J$179,tasku_lentele!$H$8:$H$179)</f>
        <v>21</v>
      </c>
      <c r="L11" s="29">
        <f t="shared" si="0"/>
        <v>176</v>
      </c>
    </row>
    <row r="12" spans="1:12" ht="12.75">
      <c r="A12" s="103" t="s">
        <v>26</v>
      </c>
      <c r="B12" s="98" t="s">
        <v>47</v>
      </c>
      <c r="C12" s="99">
        <v>36292</v>
      </c>
      <c r="D12" s="104">
        <v>9</v>
      </c>
      <c r="E12" s="27">
        <f>LOOKUP(D12,tasku_lentele!$I$8:$I$179,tasku_lentele!$H$8:$H$179)</f>
        <v>75</v>
      </c>
      <c r="F12" s="105">
        <v>379</v>
      </c>
      <c r="G12" s="28">
        <f>LOOKUP(F12,tasku_lentele!$E$8:$E$158,tasku_lentele!$C$8:$C$158)</f>
        <v>49</v>
      </c>
      <c r="H12" s="105">
        <v>30.35</v>
      </c>
      <c r="I12" s="27">
        <f>LOOKUP(H12,tasku_lentele!$D$8:$D$158,tasku_lentele!$C$8:$C$158)</f>
        <v>44</v>
      </c>
      <c r="J12" s="106">
        <v>0.0011921296296296296</v>
      </c>
      <c r="K12" s="27">
        <f>LOOKUP(J12,tasku_lentele!$J$8:$J$179,tasku_lentele!$H$8:$H$179)</f>
        <v>49</v>
      </c>
      <c r="L12" s="29">
        <f t="shared" si="0"/>
        <v>217</v>
      </c>
    </row>
    <row r="13" spans="1:12" ht="12.75">
      <c r="A13" s="103" t="s">
        <v>26</v>
      </c>
      <c r="B13" s="98" t="s">
        <v>48</v>
      </c>
      <c r="C13" s="99">
        <v>36515</v>
      </c>
      <c r="D13" s="108">
        <v>8.9</v>
      </c>
      <c r="E13" s="27">
        <f>LOOKUP(D13,tasku_lentele!$I$8:$I$179,tasku_lentele!$H$8:$H$179)</f>
        <v>78</v>
      </c>
      <c r="F13" s="105">
        <v>410</v>
      </c>
      <c r="G13" s="28">
        <f>LOOKUP(F13,tasku_lentele!$E$8:$E$158,tasku_lentele!$C$8:$C$158)</f>
        <v>60</v>
      </c>
      <c r="H13" s="105">
        <v>38.35</v>
      </c>
      <c r="I13" s="27">
        <f>LOOKUP(H13,tasku_lentele!$D$8:$D$158,tasku_lentele!$C$8:$C$158)</f>
        <v>59</v>
      </c>
      <c r="J13" s="106">
        <v>0.0012523148148148148</v>
      </c>
      <c r="K13" s="27">
        <f>LOOKUP(J13,tasku_lentele!$J$8:$J$179,tasku_lentele!$H$8:$H$179)</f>
        <v>38</v>
      </c>
      <c r="L13" s="29">
        <f t="shared" si="0"/>
        <v>235</v>
      </c>
    </row>
    <row r="14" spans="1:12" ht="13.5" thickBot="1">
      <c r="A14" s="109" t="s">
        <v>26</v>
      </c>
      <c r="B14" s="98" t="s">
        <v>49</v>
      </c>
      <c r="C14" s="99">
        <v>36515</v>
      </c>
      <c r="D14" s="110">
        <v>10</v>
      </c>
      <c r="E14" s="30">
        <f>LOOKUP(D14,tasku_lentele!$I$8:$I$179,tasku_lentele!$H$8:$H$179)</f>
        <v>46</v>
      </c>
      <c r="F14" s="111">
        <v>364</v>
      </c>
      <c r="G14" s="31">
        <f>LOOKUP(F14,tasku_lentele!$E$8:$E$158,tasku_lentele!$C$8:$C$158)</f>
        <v>44</v>
      </c>
      <c r="H14" s="111">
        <v>41.52</v>
      </c>
      <c r="I14" s="30">
        <f>LOOKUP(H14,tasku_lentele!$D$8:$D$158,tasku_lentele!$C$8:$C$158)</f>
        <v>66</v>
      </c>
      <c r="J14" s="112">
        <v>0.0012337962962962964</v>
      </c>
      <c r="K14" s="30">
        <f>LOOKUP(J14,tasku_lentele!$J$8:$J$179,tasku_lentele!$H$8:$H$179)</f>
        <v>41</v>
      </c>
      <c r="L14" s="32">
        <f t="shared" si="0"/>
        <v>197</v>
      </c>
    </row>
    <row r="15" spans="1:12" ht="13.5" thickBot="1">
      <c r="A15" s="113"/>
      <c r="B15" s="114"/>
      <c r="C15" s="115"/>
      <c r="D15" s="116"/>
      <c r="E15" s="117"/>
      <c r="F15" s="117"/>
      <c r="G15" s="118"/>
      <c r="H15" s="185" t="s">
        <v>21</v>
      </c>
      <c r="I15" s="186"/>
      <c r="J15" s="186"/>
      <c r="K15" s="187"/>
      <c r="L15" s="119">
        <f>SUM(L9:L14)-MIN(L9:L14)</f>
        <v>1054</v>
      </c>
    </row>
    <row r="16" ht="13.5" thickBot="1"/>
    <row r="17" spans="1:12" ht="12.75">
      <c r="A17" s="212">
        <v>2</v>
      </c>
      <c r="B17" s="214" t="s">
        <v>27</v>
      </c>
      <c r="C17" s="215"/>
      <c r="D17" s="215"/>
      <c r="E17" s="215"/>
      <c r="F17" s="215"/>
      <c r="G17" s="215"/>
      <c r="H17" s="215"/>
      <c r="I17" s="215"/>
      <c r="J17" s="215"/>
      <c r="K17" s="216"/>
      <c r="L17" s="188">
        <f>$L$27</f>
        <v>1227</v>
      </c>
    </row>
    <row r="18" spans="1:12" ht="13.5" thickBot="1">
      <c r="A18" s="213"/>
      <c r="B18" s="217"/>
      <c r="C18" s="219"/>
      <c r="D18" s="219"/>
      <c r="E18" s="219"/>
      <c r="F18" s="219"/>
      <c r="G18" s="219"/>
      <c r="H18" s="219"/>
      <c r="I18" s="219"/>
      <c r="J18" s="219"/>
      <c r="K18" s="220"/>
      <c r="L18" s="189"/>
    </row>
    <row r="19" spans="1:12" ht="12.75" customHeight="1">
      <c r="A19" s="190" t="s">
        <v>7</v>
      </c>
      <c r="B19" s="192" t="s">
        <v>22</v>
      </c>
      <c r="C19" s="194" t="s">
        <v>9</v>
      </c>
      <c r="D19" s="196" t="s">
        <v>5</v>
      </c>
      <c r="E19" s="197"/>
      <c r="F19" s="198" t="s">
        <v>4</v>
      </c>
      <c r="G19" s="199"/>
      <c r="H19" s="196" t="s">
        <v>10</v>
      </c>
      <c r="I19" s="197"/>
      <c r="J19" s="207" t="s">
        <v>6</v>
      </c>
      <c r="K19" s="208"/>
      <c r="L19" s="200" t="s">
        <v>11</v>
      </c>
    </row>
    <row r="20" spans="1:12" ht="13.5" thickBot="1">
      <c r="A20" s="191"/>
      <c r="B20" s="193"/>
      <c r="C20" s="195"/>
      <c r="D20" s="17" t="s">
        <v>12</v>
      </c>
      <c r="E20" s="18" t="s">
        <v>2</v>
      </c>
      <c r="F20" s="19" t="s">
        <v>12</v>
      </c>
      <c r="G20" s="20" t="s">
        <v>2</v>
      </c>
      <c r="H20" s="21" t="s">
        <v>12</v>
      </c>
      <c r="I20" s="18" t="s">
        <v>2</v>
      </c>
      <c r="J20" s="22" t="s">
        <v>12</v>
      </c>
      <c r="K20" s="23" t="s">
        <v>2</v>
      </c>
      <c r="L20" s="201"/>
    </row>
    <row r="21" spans="1:12" ht="13.5" thickBot="1">
      <c r="A21" s="97" t="s">
        <v>28</v>
      </c>
      <c r="B21" s="98" t="s">
        <v>39</v>
      </c>
      <c r="C21" s="75">
        <v>36305</v>
      </c>
      <c r="D21" s="124">
        <v>8.6</v>
      </c>
      <c r="E21" s="33">
        <f>LOOKUP(D21,tasku_lentele!$I$8:$I$179,tasku_lentele!$H$8:$H$179)</f>
        <v>88</v>
      </c>
      <c r="F21" s="125">
        <v>424</v>
      </c>
      <c r="G21" s="34">
        <f>LOOKUP(F21,tasku_lentele!$E$8:$E$158,tasku_lentele!$C$8:$C$158)</f>
        <v>64</v>
      </c>
      <c r="H21" s="125">
        <v>25.5</v>
      </c>
      <c r="I21" s="33">
        <f>LOOKUP(H21,tasku_lentele!$D$8:$D$158,tasku_lentele!$C$8:$C$158)</f>
        <v>34</v>
      </c>
      <c r="J21" s="126">
        <v>0.0010949074074074075</v>
      </c>
      <c r="K21" s="33">
        <f>LOOKUP(J21,tasku_lentele!$J$8:$J$179,tasku_lentele!$H$8:$H$179)</f>
        <v>68</v>
      </c>
      <c r="L21" s="35">
        <f aca="true" t="shared" si="1" ref="L21:L26">SUM(E21+G21+I21+K21)</f>
        <v>254</v>
      </c>
    </row>
    <row r="22" spans="1:12" ht="13.5" thickBot="1">
      <c r="A22" s="97" t="s">
        <v>28</v>
      </c>
      <c r="B22" s="98" t="s">
        <v>43</v>
      </c>
      <c r="C22" s="75">
        <v>36498</v>
      </c>
      <c r="D22" s="104">
        <v>8.9</v>
      </c>
      <c r="E22" s="27">
        <f>LOOKUP(D22,tasku_lentele!$I$8:$I$179,tasku_lentele!$H$8:$H$179)</f>
        <v>78</v>
      </c>
      <c r="F22" s="105">
        <v>407</v>
      </c>
      <c r="G22" s="28">
        <f>LOOKUP(F22,tasku_lentele!$E$8:$E$158,tasku_lentele!$C$8:$C$158)</f>
        <v>59</v>
      </c>
      <c r="H22" s="105">
        <v>30.7</v>
      </c>
      <c r="I22" s="27">
        <f>LOOKUP(H22,tasku_lentele!$D$8:$D$158,tasku_lentele!$C$8:$C$158)</f>
        <v>44</v>
      </c>
      <c r="J22" s="106">
        <v>0.0012222222222222222</v>
      </c>
      <c r="K22" s="27">
        <f>LOOKUP(J22,tasku_lentele!$J$8:$J$179,tasku_lentele!$H$8:$H$179)</f>
        <v>43</v>
      </c>
      <c r="L22" s="29">
        <f t="shared" si="1"/>
        <v>224</v>
      </c>
    </row>
    <row r="23" spans="1:12" ht="13.5" thickBot="1">
      <c r="A23" s="97" t="s">
        <v>28</v>
      </c>
      <c r="B23" s="98" t="s">
        <v>40</v>
      </c>
      <c r="C23" s="75">
        <v>36586</v>
      </c>
      <c r="D23" s="104">
        <v>9.3</v>
      </c>
      <c r="E23" s="27">
        <f>LOOKUP(D23,tasku_lentele!$I$8:$I$179,tasku_lentele!$H$8:$H$179)</f>
        <v>66</v>
      </c>
      <c r="F23" s="105">
        <v>357</v>
      </c>
      <c r="G23" s="28">
        <f>LOOKUP(F23,tasku_lentele!$E$8:$E$158,tasku_lentele!$C$8:$C$158)</f>
        <v>42</v>
      </c>
      <c r="H23" s="105">
        <v>45</v>
      </c>
      <c r="I23" s="27">
        <f>LOOKUP(H23,tasku_lentele!$D$8:$D$158,tasku_lentele!$C$8:$C$158)</f>
        <v>73</v>
      </c>
      <c r="J23" s="106">
        <v>0.0012430555555555556</v>
      </c>
      <c r="K23" s="27">
        <f>LOOKUP(J23,tasku_lentele!$J$8:$J$179,tasku_lentele!$H$8:$H$179)</f>
        <v>40</v>
      </c>
      <c r="L23" s="29">
        <f t="shared" si="1"/>
        <v>221</v>
      </c>
    </row>
    <row r="24" spans="1:12" ht="13.5" thickBot="1">
      <c r="A24" s="97" t="s">
        <v>28</v>
      </c>
      <c r="B24" s="98" t="s">
        <v>41</v>
      </c>
      <c r="C24" s="75">
        <v>36195</v>
      </c>
      <c r="D24" s="104">
        <v>8.2</v>
      </c>
      <c r="E24" s="27">
        <f>LOOKUP(D24,tasku_lentele!$I$8:$I$179,tasku_lentele!$H$8:$H$179)</f>
        <v>103</v>
      </c>
      <c r="F24" s="105">
        <v>465</v>
      </c>
      <c r="G24" s="28">
        <f>LOOKUP(F24,tasku_lentele!$E$8:$E$158,tasku_lentele!$C$8:$C$158)</f>
        <v>78</v>
      </c>
      <c r="H24" s="105">
        <v>32.81</v>
      </c>
      <c r="I24" s="27">
        <f>LOOKUP(H24,tasku_lentele!$D$8:$D$158,tasku_lentele!$C$8:$C$158)</f>
        <v>49</v>
      </c>
      <c r="J24" s="106">
        <v>0.0011319444444444443</v>
      </c>
      <c r="K24" s="27">
        <f>LOOKUP(J24,tasku_lentele!$J$8:$J$179,tasku_lentele!$H$8:$H$179)</f>
        <v>60</v>
      </c>
      <c r="L24" s="29">
        <f t="shared" si="1"/>
        <v>290</v>
      </c>
    </row>
    <row r="25" spans="1:12" ht="13.5" thickBot="1">
      <c r="A25" s="97" t="s">
        <v>28</v>
      </c>
      <c r="B25" s="98" t="s">
        <v>44</v>
      </c>
      <c r="C25" s="75">
        <v>36935</v>
      </c>
      <c r="D25" s="108">
        <v>9</v>
      </c>
      <c r="E25" s="27">
        <f>LOOKUP(D25,tasku_lentele!$I$8:$I$179,tasku_lentele!$H$8:$H$179)</f>
        <v>75</v>
      </c>
      <c r="F25" s="105">
        <v>419</v>
      </c>
      <c r="G25" s="28">
        <f>LOOKUP(F25,tasku_lentele!$E$8:$E$158,tasku_lentele!$C$8:$C$158)</f>
        <v>63</v>
      </c>
      <c r="H25" s="105">
        <v>30.45</v>
      </c>
      <c r="I25" s="27">
        <f>LOOKUP(H25,tasku_lentele!$D$8:$D$158,tasku_lentele!$C$8:$C$158)</f>
        <v>44</v>
      </c>
      <c r="J25" s="106">
        <v>0.0011516203703703703</v>
      </c>
      <c r="K25" s="27">
        <f>LOOKUP(J25,tasku_lentele!$J$8:$J$179,tasku_lentele!$H$8:$H$179)</f>
        <v>56</v>
      </c>
      <c r="L25" s="29">
        <f t="shared" si="1"/>
        <v>238</v>
      </c>
    </row>
    <row r="26" spans="1:12" ht="13.5" thickBot="1">
      <c r="A26" s="97" t="s">
        <v>28</v>
      </c>
      <c r="B26" s="98" t="s">
        <v>42</v>
      </c>
      <c r="C26" s="75">
        <v>36238</v>
      </c>
      <c r="D26" s="110">
        <v>9.6</v>
      </c>
      <c r="E26" s="30">
        <f>LOOKUP(D26,tasku_lentele!$I$8:$I$179,tasku_lentele!$H$8:$H$179)</f>
        <v>57</v>
      </c>
      <c r="F26" s="111">
        <v>368</v>
      </c>
      <c r="G26" s="31">
        <f>LOOKUP(F26,tasku_lentele!$E$8:$E$158,tasku_lentele!$C$8:$C$158)</f>
        <v>46</v>
      </c>
      <c r="H26" s="111">
        <v>41.99</v>
      </c>
      <c r="I26" s="30">
        <f>LOOKUP(H26,tasku_lentele!$D$8:$D$158,tasku_lentele!$C$8:$C$158)</f>
        <v>67</v>
      </c>
      <c r="J26" s="112">
        <v>0.001230324074074074</v>
      </c>
      <c r="K26" s="30">
        <f>LOOKUP(J26,tasku_lentele!$J$8:$J$179,tasku_lentele!$H$8:$H$179)</f>
        <v>42</v>
      </c>
      <c r="L26" s="32">
        <f t="shared" si="1"/>
        <v>212</v>
      </c>
    </row>
    <row r="27" spans="1:12" ht="13.5" thickBot="1">
      <c r="A27" s="91"/>
      <c r="B27" s="92"/>
      <c r="C27" s="93"/>
      <c r="D27" s="116"/>
      <c r="E27" s="117"/>
      <c r="F27" s="117"/>
      <c r="G27" s="118"/>
      <c r="H27" s="185" t="s">
        <v>13</v>
      </c>
      <c r="I27" s="186"/>
      <c r="J27" s="186"/>
      <c r="K27" s="187"/>
      <c r="L27" s="127">
        <f>SUM(L21:L26)-MIN(L21:L26)</f>
        <v>1227</v>
      </c>
    </row>
    <row r="28" ht="13.5" thickBot="1"/>
    <row r="29" spans="1:12" ht="12.75">
      <c r="A29" s="212">
        <v>3</v>
      </c>
      <c r="B29" s="214" t="s">
        <v>93</v>
      </c>
      <c r="C29" s="215"/>
      <c r="D29" s="215"/>
      <c r="E29" s="215"/>
      <c r="F29" s="215"/>
      <c r="G29" s="215"/>
      <c r="H29" s="215"/>
      <c r="I29" s="215"/>
      <c r="J29" s="215"/>
      <c r="K29" s="216"/>
      <c r="L29" s="188">
        <f>$L$39</f>
        <v>1093</v>
      </c>
    </row>
    <row r="30" spans="1:12" ht="13.5" thickBot="1">
      <c r="A30" s="213"/>
      <c r="B30" s="221"/>
      <c r="C30" s="222"/>
      <c r="D30" s="222"/>
      <c r="E30" s="222"/>
      <c r="F30" s="222"/>
      <c r="G30" s="222"/>
      <c r="H30" s="222"/>
      <c r="I30" s="222"/>
      <c r="J30" s="222"/>
      <c r="K30" s="223"/>
      <c r="L30" s="189"/>
    </row>
    <row r="31" spans="1:12" ht="12.75" customHeight="1">
      <c r="A31" s="190" t="s">
        <v>7</v>
      </c>
      <c r="B31" s="192" t="s">
        <v>22</v>
      </c>
      <c r="C31" s="194" t="s">
        <v>9</v>
      </c>
      <c r="D31" s="196" t="s">
        <v>5</v>
      </c>
      <c r="E31" s="197"/>
      <c r="F31" s="198" t="s">
        <v>4</v>
      </c>
      <c r="G31" s="199"/>
      <c r="H31" s="196" t="s">
        <v>10</v>
      </c>
      <c r="I31" s="197"/>
      <c r="J31" s="207" t="s">
        <v>6</v>
      </c>
      <c r="K31" s="208"/>
      <c r="L31" s="200" t="s">
        <v>11</v>
      </c>
    </row>
    <row r="32" spans="1:12" ht="13.5" thickBot="1">
      <c r="A32" s="224"/>
      <c r="B32" s="193"/>
      <c r="C32" s="195"/>
      <c r="D32" s="17" t="s">
        <v>12</v>
      </c>
      <c r="E32" s="18" t="s">
        <v>2</v>
      </c>
      <c r="F32" s="19" t="s">
        <v>12</v>
      </c>
      <c r="G32" s="20" t="s">
        <v>2</v>
      </c>
      <c r="H32" s="21" t="s">
        <v>12</v>
      </c>
      <c r="I32" s="18" t="s">
        <v>2</v>
      </c>
      <c r="J32" s="22" t="s">
        <v>12</v>
      </c>
      <c r="K32" s="23" t="s">
        <v>2</v>
      </c>
      <c r="L32" s="225"/>
    </row>
    <row r="33" spans="1:12" ht="12.75">
      <c r="A33" s="128" t="s">
        <v>94</v>
      </c>
      <c r="B33" s="129" t="s">
        <v>95</v>
      </c>
      <c r="C33" s="130">
        <v>36290</v>
      </c>
      <c r="D33" s="100">
        <v>9.9</v>
      </c>
      <c r="E33" s="24">
        <f>LOOKUP(D33,tasku_lentele!$I$8:$I$179,tasku_lentele!$H$8:$H$179)</f>
        <v>49</v>
      </c>
      <c r="F33" s="101">
        <v>357</v>
      </c>
      <c r="G33" s="25">
        <f>LOOKUP(F33,tasku_lentele!$E$8:$E$158,tasku_lentele!$C$8:$C$158)</f>
        <v>42</v>
      </c>
      <c r="H33" s="101">
        <v>45.5</v>
      </c>
      <c r="I33" s="24">
        <f>LOOKUP(H33,tasku_lentele!$D$8:$D$158,tasku_lentele!$C$8:$C$158)</f>
        <v>74</v>
      </c>
      <c r="J33" s="102">
        <v>0.001269675925925926</v>
      </c>
      <c r="K33" s="36">
        <f>LOOKUP(J33,tasku_lentele!$J$8:$J$179,tasku_lentele!$H$8:$H$179)</f>
        <v>36</v>
      </c>
      <c r="L33" s="39">
        <f aca="true" t="shared" si="2" ref="L33:L38">SUM(E33+G33+I33+K33)</f>
        <v>201</v>
      </c>
    </row>
    <row r="34" spans="1:12" ht="12.75">
      <c r="A34" s="128" t="s">
        <v>94</v>
      </c>
      <c r="B34" s="129" t="s">
        <v>96</v>
      </c>
      <c r="C34" s="130">
        <v>36487</v>
      </c>
      <c r="D34" s="104">
        <v>10</v>
      </c>
      <c r="E34" s="27">
        <f>LOOKUP(D34,tasku_lentele!$I$8:$I$179,tasku_lentele!$H$8:$H$179)</f>
        <v>46</v>
      </c>
      <c r="F34" s="105">
        <v>367</v>
      </c>
      <c r="G34" s="28">
        <f>LOOKUP(F34,tasku_lentele!$E$8:$E$158,tasku_lentele!$C$8:$C$158)</f>
        <v>45</v>
      </c>
      <c r="H34" s="105">
        <v>42.2</v>
      </c>
      <c r="I34" s="27">
        <f>LOOKUP(H34,tasku_lentele!$D$8:$D$158,tasku_lentele!$C$8:$C$158)</f>
        <v>67</v>
      </c>
      <c r="J34" s="106">
        <v>0.0011875</v>
      </c>
      <c r="K34" s="37">
        <f>LOOKUP(J34,tasku_lentele!$J$8:$J$179,tasku_lentele!$H$8:$H$179)</f>
        <v>50</v>
      </c>
      <c r="L34" s="39">
        <f t="shared" si="2"/>
        <v>208</v>
      </c>
    </row>
    <row r="35" spans="1:12" ht="12.75">
      <c r="A35" s="128" t="s">
        <v>94</v>
      </c>
      <c r="B35" s="129" t="s">
        <v>97</v>
      </c>
      <c r="C35" s="130">
        <v>36236</v>
      </c>
      <c r="D35" s="104">
        <v>9.4</v>
      </c>
      <c r="E35" s="27">
        <f>LOOKUP(D35,tasku_lentele!$I$8:$I$179,tasku_lentele!$H$8:$H$179)</f>
        <v>63</v>
      </c>
      <c r="F35" s="105">
        <v>390</v>
      </c>
      <c r="G35" s="28">
        <f>LOOKUP(F35,tasku_lentele!$E$8:$E$158,tasku_lentele!$C$8:$C$158)</f>
        <v>53</v>
      </c>
      <c r="H35" s="105">
        <v>40.8</v>
      </c>
      <c r="I35" s="27">
        <f>LOOKUP(H35,tasku_lentele!$D$8:$D$158,tasku_lentele!$C$8:$C$158)</f>
        <v>64</v>
      </c>
      <c r="J35" s="106">
        <v>0.00121875</v>
      </c>
      <c r="K35" s="37">
        <f>LOOKUP(J35,tasku_lentele!$J$8:$J$179,tasku_lentele!$H$8:$H$179)</f>
        <v>44</v>
      </c>
      <c r="L35" s="39">
        <f t="shared" si="2"/>
        <v>224</v>
      </c>
    </row>
    <row r="36" spans="1:12" ht="12.75">
      <c r="A36" s="128" t="s">
        <v>94</v>
      </c>
      <c r="B36" s="129" t="s">
        <v>98</v>
      </c>
      <c r="C36" s="130">
        <v>36262</v>
      </c>
      <c r="D36" s="104">
        <v>8.9</v>
      </c>
      <c r="E36" s="27">
        <f>LOOKUP(D36,tasku_lentele!$I$8:$I$179,tasku_lentele!$H$8:$H$179)</f>
        <v>78</v>
      </c>
      <c r="F36" s="105">
        <v>367</v>
      </c>
      <c r="G36" s="28">
        <f>LOOKUP(F36,tasku_lentele!$E$8:$E$158,tasku_lentele!$C$8:$C$158)</f>
        <v>45</v>
      </c>
      <c r="H36" s="105">
        <v>40.32</v>
      </c>
      <c r="I36" s="27">
        <f>LOOKUP(H36,tasku_lentele!$D$8:$D$158,tasku_lentele!$C$8:$C$158)</f>
        <v>63</v>
      </c>
      <c r="J36" s="106">
        <v>0.0012210648148148148</v>
      </c>
      <c r="K36" s="37">
        <f>LOOKUP(J36,tasku_lentele!$J$8:$J$179,tasku_lentele!$H$8:$H$179)</f>
        <v>44</v>
      </c>
      <c r="L36" s="39">
        <f t="shared" si="2"/>
        <v>230</v>
      </c>
    </row>
    <row r="37" spans="1:12" ht="12.75">
      <c r="A37" s="128" t="s">
        <v>94</v>
      </c>
      <c r="B37" s="129" t="s">
        <v>99</v>
      </c>
      <c r="C37" s="130">
        <v>36361</v>
      </c>
      <c r="D37" s="108">
        <v>9</v>
      </c>
      <c r="E37" s="27">
        <f>LOOKUP(D37,tasku_lentele!$I$8:$I$179,tasku_lentele!$H$8:$H$179)</f>
        <v>75</v>
      </c>
      <c r="F37" s="105">
        <v>373</v>
      </c>
      <c r="G37" s="28">
        <f>LOOKUP(F37,tasku_lentele!$E$8:$E$158,tasku_lentele!$C$8:$C$158)</f>
        <v>47</v>
      </c>
      <c r="H37" s="105">
        <v>37.38</v>
      </c>
      <c r="I37" s="27">
        <f>LOOKUP(H37,tasku_lentele!$D$8:$D$158,tasku_lentele!$C$8:$C$158)</f>
        <v>58</v>
      </c>
      <c r="J37" s="106">
        <v>0.0011840277777777778</v>
      </c>
      <c r="K37" s="37">
        <f>LOOKUP(J37,tasku_lentele!$J$8:$J$179,tasku_lentele!$H$8:$H$179)</f>
        <v>50</v>
      </c>
      <c r="L37" s="39">
        <f t="shared" si="2"/>
        <v>230</v>
      </c>
    </row>
    <row r="38" spans="1:12" ht="13.5" thickBot="1">
      <c r="A38" s="128" t="s">
        <v>94</v>
      </c>
      <c r="B38" s="129" t="s">
        <v>100</v>
      </c>
      <c r="C38" s="130">
        <v>36292</v>
      </c>
      <c r="D38" s="110">
        <v>9.1</v>
      </c>
      <c r="E38" s="30">
        <f>LOOKUP(D38,tasku_lentele!$I$8:$I$179,tasku_lentele!$H$8:$H$179)</f>
        <v>72</v>
      </c>
      <c r="F38" s="111">
        <v>355</v>
      </c>
      <c r="G38" s="31">
        <f>LOOKUP(F38,tasku_lentele!$E$8:$E$158,tasku_lentele!$C$8:$C$158)</f>
        <v>41</v>
      </c>
      <c r="H38" s="131">
        <v>31.84</v>
      </c>
      <c r="I38" s="41">
        <f>LOOKUP(H38,tasku_lentele!$D$8:$D$158,tasku_lentele!$C$8:$C$158)</f>
        <v>47</v>
      </c>
      <c r="J38" s="132">
        <v>0.0012951388888888889</v>
      </c>
      <c r="K38" s="42">
        <f>LOOKUP(J38,tasku_lentele!$J$8:$J$179,tasku_lentele!$H$8:$H$179)</f>
        <v>32</v>
      </c>
      <c r="L38" s="43">
        <f t="shared" si="2"/>
        <v>192</v>
      </c>
    </row>
    <row r="39" spans="4:12" ht="13.5" thickBot="1">
      <c r="D39" s="116"/>
      <c r="E39" s="117"/>
      <c r="F39" s="117"/>
      <c r="G39" s="118"/>
      <c r="H39" s="226" t="s">
        <v>13</v>
      </c>
      <c r="I39" s="227"/>
      <c r="J39" s="227"/>
      <c r="K39" s="228"/>
      <c r="L39" s="127">
        <f>SUM(L33:L38)-MIN(L33:L38)</f>
        <v>1093</v>
      </c>
    </row>
    <row r="40" ht="13.5" thickBot="1"/>
    <row r="41" spans="1:12" ht="12.75">
      <c r="A41" s="212">
        <v>4</v>
      </c>
      <c r="B41" s="214" t="s">
        <v>29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29">
        <f>$L$51</f>
        <v>1258</v>
      </c>
    </row>
    <row r="42" spans="1:12" ht="13.5" thickBot="1">
      <c r="A42" s="213"/>
      <c r="B42" s="217"/>
      <c r="C42" s="219"/>
      <c r="D42" s="219"/>
      <c r="E42" s="219"/>
      <c r="F42" s="219"/>
      <c r="G42" s="219"/>
      <c r="H42" s="219"/>
      <c r="I42" s="219"/>
      <c r="J42" s="219"/>
      <c r="K42" s="219"/>
      <c r="L42" s="230"/>
    </row>
    <row r="43" spans="1:12" ht="12.75" customHeight="1">
      <c r="A43" s="190" t="s">
        <v>7</v>
      </c>
      <c r="B43" s="192" t="s">
        <v>22</v>
      </c>
      <c r="C43" s="194" t="s">
        <v>9</v>
      </c>
      <c r="D43" s="196" t="s">
        <v>5</v>
      </c>
      <c r="E43" s="197"/>
      <c r="F43" s="198" t="s">
        <v>4</v>
      </c>
      <c r="G43" s="199"/>
      <c r="H43" s="196" t="s">
        <v>10</v>
      </c>
      <c r="I43" s="197"/>
      <c r="J43" s="207" t="s">
        <v>6</v>
      </c>
      <c r="K43" s="208"/>
      <c r="L43" s="231" t="s">
        <v>11</v>
      </c>
    </row>
    <row r="44" spans="1:12" ht="13.5" thickBot="1">
      <c r="A44" s="224"/>
      <c r="B44" s="193"/>
      <c r="C44" s="195"/>
      <c r="D44" s="17" t="s">
        <v>12</v>
      </c>
      <c r="E44" s="18" t="s">
        <v>2</v>
      </c>
      <c r="F44" s="19" t="s">
        <v>12</v>
      </c>
      <c r="G44" s="20" t="s">
        <v>2</v>
      </c>
      <c r="H44" s="21" t="s">
        <v>12</v>
      </c>
      <c r="I44" s="18" t="s">
        <v>2</v>
      </c>
      <c r="J44" s="22" t="s">
        <v>12</v>
      </c>
      <c r="K44" s="23" t="s">
        <v>2</v>
      </c>
      <c r="L44" s="232"/>
    </row>
    <row r="45" spans="1:12" ht="13.5" thickBot="1">
      <c r="A45" s="133" t="s">
        <v>30</v>
      </c>
      <c r="B45" s="98" t="s">
        <v>50</v>
      </c>
      <c r="C45" s="75">
        <v>36292</v>
      </c>
      <c r="D45" s="100">
        <v>8.2</v>
      </c>
      <c r="E45" s="24">
        <f>LOOKUP(D45,tasku_lentele!$I$8:$I$179,tasku_lentele!$H$8:$H$179)</f>
        <v>103</v>
      </c>
      <c r="F45" s="101">
        <v>466</v>
      </c>
      <c r="G45" s="25">
        <f>LOOKUP(F45,tasku_lentele!$E$8:$E$158,tasku_lentele!$C$8:$C$158)</f>
        <v>78</v>
      </c>
      <c r="H45" s="101">
        <v>36.67</v>
      </c>
      <c r="I45" s="24">
        <f>LOOKUP(H45,tasku_lentele!$D$8:$D$158,tasku_lentele!$C$8:$C$158)</f>
        <v>56</v>
      </c>
      <c r="J45" s="102">
        <v>0.0010474537037037037</v>
      </c>
      <c r="K45" s="36">
        <f>LOOKUP(J45,tasku_lentele!$J$8:$J$179,tasku_lentele!$H$8:$H$179)</f>
        <v>79</v>
      </c>
      <c r="L45" s="24">
        <f aca="true" t="shared" si="3" ref="L45:L50">SUM(E45+G45+I45+K45)</f>
        <v>316</v>
      </c>
    </row>
    <row r="46" spans="1:12" ht="13.5" thickBot="1">
      <c r="A46" s="133" t="s">
        <v>30</v>
      </c>
      <c r="B46" s="98" t="s">
        <v>51</v>
      </c>
      <c r="C46" s="134">
        <v>36765</v>
      </c>
      <c r="D46" s="104">
        <v>9</v>
      </c>
      <c r="E46" s="27">
        <f>LOOKUP(D46,tasku_lentele!$I$8:$I$179,tasku_lentele!$H$8:$H$179)</f>
        <v>75</v>
      </c>
      <c r="F46" s="105">
        <v>403</v>
      </c>
      <c r="G46" s="28">
        <f>LOOKUP(F46,tasku_lentele!$E$8:$E$158,tasku_lentele!$C$8:$C$158)</f>
        <v>57</v>
      </c>
      <c r="H46" s="105">
        <v>36.76</v>
      </c>
      <c r="I46" s="27">
        <f>LOOKUP(H46,tasku_lentele!$D$8:$D$158,tasku_lentele!$C$8:$C$158)</f>
        <v>56</v>
      </c>
      <c r="J46" s="106">
        <v>0.0010694444444444445</v>
      </c>
      <c r="K46" s="37">
        <f>LOOKUP(J46,tasku_lentele!$J$8:$J$179,tasku_lentele!$H$8:$H$179)</f>
        <v>74</v>
      </c>
      <c r="L46" s="27">
        <f t="shared" si="3"/>
        <v>262</v>
      </c>
    </row>
    <row r="47" spans="1:12" ht="13.5" thickBot="1">
      <c r="A47" s="133" t="s">
        <v>30</v>
      </c>
      <c r="B47" s="98" t="s">
        <v>52</v>
      </c>
      <c r="C47" s="75">
        <v>36410</v>
      </c>
      <c r="D47" s="104">
        <v>8.9</v>
      </c>
      <c r="E47" s="27">
        <f>LOOKUP(D47,tasku_lentele!$I$8:$I$179,tasku_lentele!$H$8:$H$179)</f>
        <v>78</v>
      </c>
      <c r="F47" s="105">
        <v>424</v>
      </c>
      <c r="G47" s="28">
        <f>LOOKUP(F47,tasku_lentele!$E$8:$E$158,tasku_lentele!$C$8:$C$158)</f>
        <v>64</v>
      </c>
      <c r="H47" s="105">
        <v>22.4</v>
      </c>
      <c r="I47" s="27">
        <f>LOOKUP(H47,tasku_lentele!$D$8:$D$158,tasku_lentele!$C$8:$C$158)</f>
        <v>28</v>
      </c>
      <c r="J47" s="106">
        <v>0.0011087962962962963</v>
      </c>
      <c r="K47" s="37">
        <f>LOOKUP(J47,tasku_lentele!$J$8:$J$179,tasku_lentele!$H$8:$H$179)</f>
        <v>65</v>
      </c>
      <c r="L47" s="27">
        <f t="shared" si="3"/>
        <v>235</v>
      </c>
    </row>
    <row r="48" spans="1:12" ht="13.5" thickBot="1">
      <c r="A48" s="133" t="s">
        <v>30</v>
      </c>
      <c r="B48" s="98" t="s">
        <v>53</v>
      </c>
      <c r="C48" s="75">
        <v>36457</v>
      </c>
      <c r="D48" s="104">
        <v>9.4</v>
      </c>
      <c r="E48" s="27">
        <f>LOOKUP(D48,tasku_lentele!$I$8:$I$179,tasku_lentele!$H$8:$H$179)</f>
        <v>63</v>
      </c>
      <c r="F48" s="105">
        <v>388</v>
      </c>
      <c r="G48" s="28">
        <f>LOOKUP(F48,tasku_lentele!$E$8:$E$158,tasku_lentele!$C$8:$C$158)</f>
        <v>52</v>
      </c>
      <c r="H48" s="105">
        <v>35.8</v>
      </c>
      <c r="I48" s="27">
        <f>LOOKUP(H48,tasku_lentele!$D$8:$D$158,tasku_lentele!$C$8:$C$158)</f>
        <v>54</v>
      </c>
      <c r="J48" s="106">
        <v>0.0011168981481481483</v>
      </c>
      <c r="K48" s="37">
        <f>LOOKUP(J48,tasku_lentele!$J$8:$J$179,tasku_lentele!$H$8:$H$179)</f>
        <v>63</v>
      </c>
      <c r="L48" s="27">
        <f t="shared" si="3"/>
        <v>232</v>
      </c>
    </row>
    <row r="49" spans="1:12" ht="13.5" thickBot="1">
      <c r="A49" s="133" t="s">
        <v>30</v>
      </c>
      <c r="B49" s="98" t="s">
        <v>54</v>
      </c>
      <c r="C49" s="134">
        <v>36268</v>
      </c>
      <c r="D49" s="108">
        <v>9.4</v>
      </c>
      <c r="E49" s="27">
        <f>LOOKUP(D49,tasku_lentele!$I$8:$I$179,tasku_lentele!$H$8:$H$179)</f>
        <v>63</v>
      </c>
      <c r="F49" s="105">
        <v>396</v>
      </c>
      <c r="G49" s="28">
        <f>LOOKUP(F49,tasku_lentele!$E$8:$E$158,tasku_lentele!$C$8:$C$158)</f>
        <v>55</v>
      </c>
      <c r="H49" s="105">
        <v>25.29</v>
      </c>
      <c r="I49" s="27">
        <f>LOOKUP(H49,tasku_lentele!$D$8:$D$158,tasku_lentele!$C$8:$C$158)</f>
        <v>34</v>
      </c>
      <c r="J49" s="106">
        <v>0.0011284722222222223</v>
      </c>
      <c r="K49" s="37">
        <f>LOOKUP(J49,tasku_lentele!$J$8:$J$179,tasku_lentele!$H$8:$H$179)</f>
        <v>61</v>
      </c>
      <c r="L49" s="27">
        <f t="shared" si="3"/>
        <v>213</v>
      </c>
    </row>
    <row r="50" spans="1:12" ht="13.5" thickBot="1">
      <c r="A50" s="133" t="s">
        <v>30</v>
      </c>
      <c r="B50" s="98" t="s">
        <v>55</v>
      </c>
      <c r="C50" s="75">
        <v>36260</v>
      </c>
      <c r="D50" s="110">
        <v>9.5</v>
      </c>
      <c r="E50" s="30">
        <f>LOOKUP(D50,tasku_lentele!$I$8:$I$179,tasku_lentele!$H$8:$H$179)</f>
        <v>60</v>
      </c>
      <c r="F50" s="111">
        <v>353</v>
      </c>
      <c r="G50" s="31">
        <f>LOOKUP(F50,tasku_lentele!$E$8:$E$158,tasku_lentele!$C$8:$C$158)</f>
        <v>41</v>
      </c>
      <c r="H50" s="111">
        <v>36.34</v>
      </c>
      <c r="I50" s="30">
        <f>LOOKUP(H50,tasku_lentele!$D$8:$D$158,tasku_lentele!$C$8:$C$158)</f>
        <v>56</v>
      </c>
      <c r="J50" s="112">
        <v>0.0011550925925925925</v>
      </c>
      <c r="K50" s="30">
        <f>LOOKUP(J50,tasku_lentele!$J$8:$J$179,tasku_lentele!$H$8:$H$179)</f>
        <v>56</v>
      </c>
      <c r="L50" s="32">
        <f t="shared" si="3"/>
        <v>213</v>
      </c>
    </row>
    <row r="51" spans="1:12" ht="13.5" thickBot="1">
      <c r="A51" s="66"/>
      <c r="B51" s="67"/>
      <c r="C51" s="68"/>
      <c r="D51" s="116"/>
      <c r="E51" s="117"/>
      <c r="F51" s="117"/>
      <c r="G51" s="118"/>
      <c r="H51" s="185" t="s">
        <v>13</v>
      </c>
      <c r="I51" s="186"/>
      <c r="J51" s="186"/>
      <c r="K51" s="187"/>
      <c r="L51" s="119">
        <f>SUM(L45:L50)-MIN(L45:L50)</f>
        <v>1258</v>
      </c>
    </row>
    <row r="52" ht="16.5" customHeight="1" thickBot="1"/>
    <row r="53" spans="1:12" ht="12.75">
      <c r="A53" s="212">
        <v>5</v>
      </c>
      <c r="B53" s="214" t="s">
        <v>31</v>
      </c>
      <c r="C53" s="215"/>
      <c r="D53" s="215"/>
      <c r="E53" s="215"/>
      <c r="F53" s="215"/>
      <c r="G53" s="215"/>
      <c r="H53" s="215"/>
      <c r="I53" s="215"/>
      <c r="J53" s="215"/>
      <c r="K53" s="216"/>
      <c r="L53" s="188">
        <f>$L$63</f>
        <v>1170</v>
      </c>
    </row>
    <row r="54" spans="1:12" ht="13.5" thickBot="1">
      <c r="A54" s="213"/>
      <c r="B54" s="217"/>
      <c r="C54" s="219"/>
      <c r="D54" s="219"/>
      <c r="E54" s="219"/>
      <c r="F54" s="219"/>
      <c r="G54" s="219"/>
      <c r="H54" s="219"/>
      <c r="I54" s="219"/>
      <c r="J54" s="219"/>
      <c r="K54" s="220"/>
      <c r="L54" s="189"/>
    </row>
    <row r="55" spans="1:12" ht="12.75" customHeight="1">
      <c r="A55" s="190" t="s">
        <v>7</v>
      </c>
      <c r="B55" s="192" t="s">
        <v>22</v>
      </c>
      <c r="C55" s="194" t="s">
        <v>9</v>
      </c>
      <c r="D55" s="196" t="s">
        <v>5</v>
      </c>
      <c r="E55" s="197"/>
      <c r="F55" s="198" t="s">
        <v>4</v>
      </c>
      <c r="G55" s="199"/>
      <c r="H55" s="196" t="s">
        <v>10</v>
      </c>
      <c r="I55" s="197"/>
      <c r="J55" s="207" t="s">
        <v>6</v>
      </c>
      <c r="K55" s="208"/>
      <c r="L55" s="200" t="s">
        <v>11</v>
      </c>
    </row>
    <row r="56" spans="1:12" ht="13.5" thickBot="1">
      <c r="A56" s="224"/>
      <c r="B56" s="233"/>
      <c r="C56" s="234"/>
      <c r="D56" s="17" t="s">
        <v>12</v>
      </c>
      <c r="E56" s="18" t="s">
        <v>2</v>
      </c>
      <c r="F56" s="19" t="s">
        <v>12</v>
      </c>
      <c r="G56" s="20" t="s">
        <v>2</v>
      </c>
      <c r="H56" s="21" t="s">
        <v>12</v>
      </c>
      <c r="I56" s="18" t="s">
        <v>2</v>
      </c>
      <c r="J56" s="22" t="s">
        <v>12</v>
      </c>
      <c r="K56" s="23" t="s">
        <v>2</v>
      </c>
      <c r="L56" s="201"/>
    </row>
    <row r="57" spans="1:12" ht="13.5" thickBot="1">
      <c r="A57" s="135" t="s">
        <v>32</v>
      </c>
      <c r="B57" s="136" t="s">
        <v>70</v>
      </c>
      <c r="C57" s="137">
        <v>36409</v>
      </c>
      <c r="D57" s="138">
        <v>8.4</v>
      </c>
      <c r="E57" s="24">
        <f>LOOKUP(D57,tasku_lentele!$I$8:$I$179,tasku_lentele!$H$8:$H$179)</f>
        <v>96</v>
      </c>
      <c r="F57" s="101">
        <v>428</v>
      </c>
      <c r="G57" s="25">
        <f>LOOKUP(F57,tasku_lentele!$E$8:$E$158,tasku_lentele!$C$8:$C$158)</f>
        <v>66</v>
      </c>
      <c r="H57" s="101">
        <v>44.71</v>
      </c>
      <c r="I57" s="24">
        <f>LOOKUP(H57,tasku_lentele!$D$8:$D$158,tasku_lentele!$C$8:$C$158)</f>
        <v>72</v>
      </c>
      <c r="J57" s="102">
        <v>0.0010127314814814814</v>
      </c>
      <c r="K57" s="24">
        <f>LOOKUP(J57,tasku_lentele!$J$8:$J$179,tasku_lentele!$H$8:$H$179)</f>
        <v>87</v>
      </c>
      <c r="L57" s="26">
        <f aca="true" t="shared" si="4" ref="L57:L62">SUM(E57+G57+I57+K57)</f>
        <v>321</v>
      </c>
    </row>
    <row r="58" spans="1:12" ht="13.5" thickBot="1">
      <c r="A58" s="135" t="s">
        <v>32</v>
      </c>
      <c r="B58" s="139" t="s">
        <v>71</v>
      </c>
      <c r="C58" s="140" t="s">
        <v>76</v>
      </c>
      <c r="D58" s="138">
        <v>9</v>
      </c>
      <c r="E58" s="27">
        <f>LOOKUP(D58,tasku_lentele!$I$8:$I$179,tasku_lentele!$H$8:$H$179)</f>
        <v>75</v>
      </c>
      <c r="F58" s="101">
        <v>390</v>
      </c>
      <c r="G58" s="28">
        <f>LOOKUP(F58,tasku_lentele!$E$8:$E$158,tasku_lentele!$C$8:$C$158)</f>
        <v>53</v>
      </c>
      <c r="H58" s="101">
        <v>34.17</v>
      </c>
      <c r="I58" s="27">
        <f>LOOKUP(H58,tasku_lentele!$D$8:$D$158,tasku_lentele!$C$8:$C$158)</f>
        <v>51</v>
      </c>
      <c r="J58" s="102">
        <v>0.0011851851851851852</v>
      </c>
      <c r="K58" s="27">
        <f>LOOKUP(J58,tasku_lentele!$J$8:$J$179,tasku_lentele!$H$8:$H$179)</f>
        <v>50</v>
      </c>
      <c r="L58" s="29">
        <f t="shared" si="4"/>
        <v>229</v>
      </c>
    </row>
    <row r="59" spans="1:12" ht="13.5" thickBot="1">
      <c r="A59" s="135" t="s">
        <v>32</v>
      </c>
      <c r="B59" s="139" t="s">
        <v>73</v>
      </c>
      <c r="C59" s="140">
        <v>36906</v>
      </c>
      <c r="D59" s="138">
        <v>9.2</v>
      </c>
      <c r="E59" s="27">
        <f>LOOKUP(D59,tasku_lentele!$I$8:$I$179,tasku_lentele!$H$8:$H$179)</f>
        <v>69</v>
      </c>
      <c r="F59" s="101">
        <v>372</v>
      </c>
      <c r="G59" s="28">
        <f>LOOKUP(F59,tasku_lentele!$E$8:$E$158,tasku_lentele!$C$8:$C$158)</f>
        <v>47</v>
      </c>
      <c r="H59" s="101">
        <v>33.96</v>
      </c>
      <c r="I59" s="27">
        <f>LOOKUP(H59,tasku_lentele!$D$8:$D$158,tasku_lentele!$C$8:$C$158)</f>
        <v>51</v>
      </c>
      <c r="J59" s="102">
        <v>0.0011284722222222223</v>
      </c>
      <c r="K59" s="27">
        <f>LOOKUP(J59,tasku_lentele!$J$8:$J$179,tasku_lentele!$H$8:$H$179)</f>
        <v>61</v>
      </c>
      <c r="L59" s="29">
        <f t="shared" si="4"/>
        <v>228</v>
      </c>
    </row>
    <row r="60" spans="1:12" ht="13.5" thickBot="1">
      <c r="A60" s="135" t="s">
        <v>32</v>
      </c>
      <c r="B60" s="139" t="s">
        <v>72</v>
      </c>
      <c r="C60" s="140">
        <v>36961</v>
      </c>
      <c r="D60" s="138">
        <v>9.4</v>
      </c>
      <c r="E60" s="27">
        <f>LOOKUP(D60,tasku_lentele!$I$8:$I$179,tasku_lentele!$H$8:$H$179)</f>
        <v>63</v>
      </c>
      <c r="F60" s="101">
        <v>391</v>
      </c>
      <c r="G60" s="28">
        <f>LOOKUP(F60,tasku_lentele!$E$8:$E$158,tasku_lentele!$C$8:$C$158)</f>
        <v>53</v>
      </c>
      <c r="H60" s="101">
        <v>24.45</v>
      </c>
      <c r="I60" s="27">
        <f>LOOKUP(H60,tasku_lentele!$D$8:$D$158,tasku_lentele!$C$8:$C$158)</f>
        <v>32</v>
      </c>
      <c r="J60" s="102">
        <v>0.0012592592592592592</v>
      </c>
      <c r="K60" s="27">
        <f>LOOKUP(J60,tasku_lentele!$J$8:$J$179,tasku_lentele!$H$8:$H$179)</f>
        <v>37</v>
      </c>
      <c r="L60" s="29">
        <f t="shared" si="4"/>
        <v>185</v>
      </c>
    </row>
    <row r="61" spans="1:12" ht="13.5" thickBot="1">
      <c r="A61" s="135" t="s">
        <v>32</v>
      </c>
      <c r="B61" s="139" t="s">
        <v>74</v>
      </c>
      <c r="C61" s="140">
        <v>36804</v>
      </c>
      <c r="D61" s="138">
        <v>9.5</v>
      </c>
      <c r="E61" s="27">
        <f>LOOKUP(D61,tasku_lentele!$I$8:$I$179,tasku_lentele!$H$8:$H$179)</f>
        <v>60</v>
      </c>
      <c r="F61" s="101">
        <v>351</v>
      </c>
      <c r="G61" s="28">
        <f>LOOKUP(F61,tasku_lentele!$E$8:$E$158,tasku_lentele!$C$8:$C$158)</f>
        <v>40</v>
      </c>
      <c r="H61" s="101">
        <v>23.8</v>
      </c>
      <c r="I61" s="27">
        <f>LOOKUP(H61,tasku_lentele!$D$8:$D$158,tasku_lentele!$C$8:$C$158)</f>
        <v>31</v>
      </c>
      <c r="J61" s="102">
        <v>0.0013483796296296297</v>
      </c>
      <c r="K61" s="27">
        <f>LOOKUP(J61,tasku_lentele!$J$8:$J$179,tasku_lentele!$H$8:$H$179)</f>
        <v>25</v>
      </c>
      <c r="L61" s="29">
        <f t="shared" si="4"/>
        <v>156</v>
      </c>
    </row>
    <row r="62" spans="1:12" ht="13.5" thickBot="1">
      <c r="A62" s="135" t="s">
        <v>32</v>
      </c>
      <c r="B62" s="141" t="s">
        <v>75</v>
      </c>
      <c r="C62" s="142">
        <v>36677</v>
      </c>
      <c r="D62" s="138">
        <v>10.9</v>
      </c>
      <c r="E62" s="30">
        <f>LOOKUP(D62,tasku_lentele!$I$8:$I$179,tasku_lentele!$H$8:$H$179)</f>
        <v>26</v>
      </c>
      <c r="F62" s="101">
        <v>288</v>
      </c>
      <c r="G62" s="31">
        <f>LOOKUP(F62,tasku_lentele!$E$8:$E$158,tasku_lentele!$C$8:$C$158)</f>
        <v>19</v>
      </c>
      <c r="H62" s="101">
        <v>21.2</v>
      </c>
      <c r="I62" s="30">
        <f>LOOKUP(H62,tasku_lentele!$D$8:$D$158,tasku_lentele!$C$8:$C$158)</f>
        <v>26</v>
      </c>
      <c r="J62" s="102">
        <v>0.0008333333333333334</v>
      </c>
      <c r="K62" s="30">
        <f>LOOKUP(J62,tasku_lentele!$J$8:$J$179,tasku_lentele!$H$8:$H$179)</f>
        <v>136</v>
      </c>
      <c r="L62" s="32">
        <f t="shared" si="4"/>
        <v>207</v>
      </c>
    </row>
    <row r="63" spans="1:12" ht="13.5" thickBot="1">
      <c r="A63" s="91"/>
      <c r="B63" s="92"/>
      <c r="C63" s="93"/>
      <c r="D63" s="116"/>
      <c r="E63" s="117"/>
      <c r="F63" s="117"/>
      <c r="G63" s="118"/>
      <c r="H63" s="185" t="s">
        <v>13</v>
      </c>
      <c r="I63" s="186"/>
      <c r="J63" s="186"/>
      <c r="K63" s="187"/>
      <c r="L63" s="127">
        <f>SUM(L57:L62)-MIN(L57:L62)</f>
        <v>1170</v>
      </c>
    </row>
    <row r="64" ht="13.5" thickBot="1"/>
    <row r="65" spans="1:12" ht="12.75">
      <c r="A65" s="212">
        <v>6</v>
      </c>
      <c r="B65" s="214" t="s">
        <v>33</v>
      </c>
      <c r="C65" s="215"/>
      <c r="D65" s="215"/>
      <c r="E65" s="215"/>
      <c r="F65" s="215"/>
      <c r="G65" s="215"/>
      <c r="H65" s="215"/>
      <c r="I65" s="215"/>
      <c r="J65" s="215"/>
      <c r="K65" s="216"/>
      <c r="L65" s="188">
        <f>$L$75</f>
        <v>1124</v>
      </c>
    </row>
    <row r="66" spans="1:12" ht="13.5" thickBot="1">
      <c r="A66" s="213"/>
      <c r="B66" s="217"/>
      <c r="C66" s="219"/>
      <c r="D66" s="219"/>
      <c r="E66" s="219"/>
      <c r="F66" s="219"/>
      <c r="G66" s="219"/>
      <c r="H66" s="219"/>
      <c r="I66" s="219"/>
      <c r="J66" s="219"/>
      <c r="K66" s="220"/>
      <c r="L66" s="189"/>
    </row>
    <row r="67" spans="1:12" ht="12.75" customHeight="1">
      <c r="A67" s="190" t="s">
        <v>7</v>
      </c>
      <c r="B67" s="192" t="s">
        <v>22</v>
      </c>
      <c r="C67" s="194" t="s">
        <v>9</v>
      </c>
      <c r="D67" s="196" t="s">
        <v>5</v>
      </c>
      <c r="E67" s="197"/>
      <c r="F67" s="198" t="s">
        <v>4</v>
      </c>
      <c r="G67" s="199"/>
      <c r="H67" s="196" t="s">
        <v>10</v>
      </c>
      <c r="I67" s="197"/>
      <c r="J67" s="207" t="s">
        <v>6</v>
      </c>
      <c r="K67" s="208"/>
      <c r="L67" s="200" t="s">
        <v>11</v>
      </c>
    </row>
    <row r="68" spans="1:12" ht="13.5" thickBot="1">
      <c r="A68" s="224"/>
      <c r="B68" s="193"/>
      <c r="C68" s="234"/>
      <c r="D68" s="17" t="s">
        <v>12</v>
      </c>
      <c r="E68" s="18" t="s">
        <v>2</v>
      </c>
      <c r="F68" s="19" t="s">
        <v>12</v>
      </c>
      <c r="G68" s="20" t="s">
        <v>2</v>
      </c>
      <c r="H68" s="21" t="s">
        <v>12</v>
      </c>
      <c r="I68" s="18" t="s">
        <v>2</v>
      </c>
      <c r="J68" s="22" t="s">
        <v>12</v>
      </c>
      <c r="K68" s="23" t="s">
        <v>2</v>
      </c>
      <c r="L68" s="235"/>
    </row>
    <row r="69" spans="1:12" ht="16.5" thickBot="1">
      <c r="A69" s="135" t="s">
        <v>34</v>
      </c>
      <c r="B69" s="143" t="s">
        <v>86</v>
      </c>
      <c r="C69" s="137" t="s">
        <v>92</v>
      </c>
      <c r="D69" s="138">
        <v>9.2</v>
      </c>
      <c r="E69" s="24">
        <f>LOOKUP(D69,tasku_lentele!$I$8:$I$179,tasku_lentele!$H$8:$H$179)</f>
        <v>69</v>
      </c>
      <c r="F69" s="101">
        <v>353</v>
      </c>
      <c r="G69" s="25">
        <f>LOOKUP(F69,tasku_lentele!$E$8:$E$158,tasku_lentele!$C$8:$C$158)</f>
        <v>41</v>
      </c>
      <c r="H69" s="101">
        <v>31.16</v>
      </c>
      <c r="I69" s="24">
        <f>LOOKUP(H69,tasku_lentele!$D$8:$D$158,tasku_lentele!$C$8:$C$158)</f>
        <v>45</v>
      </c>
      <c r="J69" s="102">
        <v>0.0012962962962962963</v>
      </c>
      <c r="K69" s="36">
        <f>LOOKUP(J69,tasku_lentele!$J$8:$J$179,tasku_lentele!$H$8:$H$179)</f>
        <v>32</v>
      </c>
      <c r="L69" s="39">
        <f aca="true" t="shared" si="5" ref="L69:L74">SUM(E69+G69+I69+K69)</f>
        <v>187</v>
      </c>
    </row>
    <row r="70" spans="1:12" ht="16.5" thickBot="1">
      <c r="A70" s="135" t="s">
        <v>34</v>
      </c>
      <c r="B70" s="144" t="s">
        <v>87</v>
      </c>
      <c r="C70" s="140">
        <v>36438</v>
      </c>
      <c r="D70" s="145">
        <v>9</v>
      </c>
      <c r="E70" s="27">
        <f>LOOKUP(D70,tasku_lentele!$I$8:$I$179,tasku_lentele!$H$8:$H$179)</f>
        <v>75</v>
      </c>
      <c r="F70" s="105">
        <v>366</v>
      </c>
      <c r="G70" s="28">
        <f>LOOKUP(F70,tasku_lentele!$E$8:$E$158,tasku_lentele!$C$8:$C$158)</f>
        <v>45</v>
      </c>
      <c r="H70" s="105">
        <v>29.33</v>
      </c>
      <c r="I70" s="27">
        <f>LOOKUP(H70,tasku_lentele!$D$8:$D$158,tasku_lentele!$C$8:$C$158)</f>
        <v>42</v>
      </c>
      <c r="J70" s="106">
        <v>0.0013310185185185185</v>
      </c>
      <c r="K70" s="37">
        <f>LOOKUP(J70,tasku_lentele!$J$8:$J$179,tasku_lentele!$H$8:$H$179)</f>
        <v>27</v>
      </c>
      <c r="L70" s="39">
        <f t="shared" si="5"/>
        <v>189</v>
      </c>
    </row>
    <row r="71" spans="1:12" ht="16.5" thickBot="1">
      <c r="A71" s="135" t="s">
        <v>34</v>
      </c>
      <c r="B71" s="144" t="s">
        <v>88</v>
      </c>
      <c r="C71" s="140">
        <v>36161</v>
      </c>
      <c r="D71" s="145">
        <v>8.6</v>
      </c>
      <c r="E71" s="27">
        <f>LOOKUP(D71,tasku_lentele!$I$8:$I$179,tasku_lentele!$H$8:$H$179)</f>
        <v>88</v>
      </c>
      <c r="F71" s="105">
        <v>376</v>
      </c>
      <c r="G71" s="28">
        <f>LOOKUP(F71,tasku_lentele!$E$8:$E$158,tasku_lentele!$C$8:$C$158)</f>
        <v>48</v>
      </c>
      <c r="H71" s="105">
        <v>38.25</v>
      </c>
      <c r="I71" s="27">
        <f>LOOKUP(H71,tasku_lentele!$D$8:$D$158,tasku_lentele!$C$8:$C$158)</f>
        <v>59</v>
      </c>
      <c r="J71" s="106">
        <v>0.0012199074074074074</v>
      </c>
      <c r="K71" s="37">
        <f>LOOKUP(J71,tasku_lentele!$J$8:$J$179,tasku_lentele!$H$8:$H$179)</f>
        <v>44</v>
      </c>
      <c r="L71" s="39">
        <f t="shared" si="5"/>
        <v>239</v>
      </c>
    </row>
    <row r="72" spans="1:12" ht="16.5" thickBot="1">
      <c r="A72" s="135" t="s">
        <v>34</v>
      </c>
      <c r="B72" s="146" t="s">
        <v>89</v>
      </c>
      <c r="C72" s="140">
        <v>36375</v>
      </c>
      <c r="D72" s="145">
        <v>9</v>
      </c>
      <c r="E72" s="27">
        <f>LOOKUP(D72,tasku_lentele!$I$8:$I$179,tasku_lentele!$H$8:$H$179)</f>
        <v>75</v>
      </c>
      <c r="F72" s="105">
        <v>369</v>
      </c>
      <c r="G72" s="28">
        <f>LOOKUP(F72,tasku_lentele!$E$8:$E$158,tasku_lentele!$C$8:$C$158)</f>
        <v>46</v>
      </c>
      <c r="H72" s="105">
        <v>33.92</v>
      </c>
      <c r="I72" s="27">
        <f>LOOKUP(H72,tasku_lentele!$D$8:$D$158,tasku_lentele!$C$8:$C$158)</f>
        <v>51</v>
      </c>
      <c r="J72" s="106">
        <v>0.001241898148148148</v>
      </c>
      <c r="K72" s="37">
        <f>LOOKUP(J72,tasku_lentele!$J$8:$J$179,tasku_lentele!$H$8:$H$179)</f>
        <v>40</v>
      </c>
      <c r="L72" s="39">
        <f t="shared" si="5"/>
        <v>212</v>
      </c>
    </row>
    <row r="73" spans="1:12" ht="16.5" thickBot="1">
      <c r="A73" s="135" t="s">
        <v>34</v>
      </c>
      <c r="B73" s="144" t="s">
        <v>90</v>
      </c>
      <c r="C73" s="140">
        <v>36301</v>
      </c>
      <c r="D73" s="105">
        <v>8.9</v>
      </c>
      <c r="E73" s="27">
        <f>LOOKUP(D73,tasku_lentele!$I$8:$I$179,tasku_lentele!$H$8:$H$179)</f>
        <v>78</v>
      </c>
      <c r="F73" s="105">
        <v>364</v>
      </c>
      <c r="G73" s="28">
        <f>LOOKUP(F73,tasku_lentele!$E$8:$E$158,tasku_lentele!$C$8:$C$158)</f>
        <v>44</v>
      </c>
      <c r="H73" s="105">
        <v>35.95</v>
      </c>
      <c r="I73" s="27">
        <f>LOOKUP(H73,tasku_lentele!$D$8:$D$158,tasku_lentele!$C$8:$C$158)</f>
        <v>55</v>
      </c>
      <c r="J73" s="106">
        <v>0.0012384259259259258</v>
      </c>
      <c r="K73" s="37">
        <f>LOOKUP(J73,tasku_lentele!$J$8:$J$179,tasku_lentele!$H$8:$H$179)</f>
        <v>41</v>
      </c>
      <c r="L73" s="39">
        <f t="shared" si="5"/>
        <v>218</v>
      </c>
    </row>
    <row r="74" spans="1:12" ht="16.5" thickBot="1">
      <c r="A74" s="135" t="s">
        <v>34</v>
      </c>
      <c r="B74" s="147" t="s">
        <v>91</v>
      </c>
      <c r="C74" s="142">
        <v>36181</v>
      </c>
      <c r="D74" s="148">
        <v>8.8</v>
      </c>
      <c r="E74" s="30">
        <f>LOOKUP(D74,tasku_lentele!$I$8:$I$179,tasku_lentele!$H$8:$H$179)</f>
        <v>82</v>
      </c>
      <c r="F74" s="111">
        <v>414</v>
      </c>
      <c r="G74" s="31">
        <f>LOOKUP(F74,tasku_lentele!$E$8:$E$158,tasku_lentele!$C$8:$C$158)</f>
        <v>61</v>
      </c>
      <c r="H74" s="111">
        <v>47.56</v>
      </c>
      <c r="I74" s="30">
        <f>LOOKUP(H74,tasku_lentele!$D$8:$D$158,tasku_lentele!$C$8:$C$158)</f>
        <v>78</v>
      </c>
      <c r="J74" s="112">
        <v>0.0012152777777777778</v>
      </c>
      <c r="K74" s="38">
        <f>LOOKUP(J74,tasku_lentele!$J$8:$J$179,tasku_lentele!$H$8:$H$179)</f>
        <v>45</v>
      </c>
      <c r="L74" s="39">
        <f t="shared" si="5"/>
        <v>266</v>
      </c>
    </row>
    <row r="75" spans="1:12" ht="13.5" thickBot="1">
      <c r="A75" s="91"/>
      <c r="B75" s="92"/>
      <c r="C75" s="93"/>
      <c r="D75" s="116"/>
      <c r="E75" s="117"/>
      <c r="F75" s="117"/>
      <c r="G75" s="118"/>
      <c r="H75" s="185" t="s">
        <v>13</v>
      </c>
      <c r="I75" s="186"/>
      <c r="J75" s="186"/>
      <c r="K75" s="187"/>
      <c r="L75" s="119">
        <f>SUM(L69:L74)-MIN(L69:L74)</f>
        <v>1124</v>
      </c>
    </row>
    <row r="76" ht="13.5" thickBot="1"/>
    <row r="77" spans="1:12" ht="12.75">
      <c r="A77" s="212">
        <v>7</v>
      </c>
      <c r="B77" s="214" t="s">
        <v>63</v>
      </c>
      <c r="C77" s="215"/>
      <c r="D77" s="215"/>
      <c r="E77" s="215"/>
      <c r="F77" s="215"/>
      <c r="G77" s="215"/>
      <c r="H77" s="215"/>
      <c r="I77" s="215"/>
      <c r="J77" s="215"/>
      <c r="K77" s="216"/>
      <c r="L77" s="188">
        <f>$L$87</f>
        <v>947</v>
      </c>
    </row>
    <row r="78" spans="1:12" ht="13.5" thickBot="1">
      <c r="A78" s="213"/>
      <c r="B78" s="217"/>
      <c r="C78" s="219"/>
      <c r="D78" s="219"/>
      <c r="E78" s="219"/>
      <c r="F78" s="219"/>
      <c r="G78" s="219"/>
      <c r="H78" s="219"/>
      <c r="I78" s="219"/>
      <c r="J78" s="219"/>
      <c r="K78" s="220"/>
      <c r="L78" s="189"/>
    </row>
    <row r="79" spans="1:12" ht="12.75" customHeight="1">
      <c r="A79" s="190" t="s">
        <v>7</v>
      </c>
      <c r="B79" s="192" t="s">
        <v>22</v>
      </c>
      <c r="C79" s="194" t="s">
        <v>9</v>
      </c>
      <c r="D79" s="196" t="s">
        <v>5</v>
      </c>
      <c r="E79" s="197"/>
      <c r="F79" s="198" t="s">
        <v>4</v>
      </c>
      <c r="G79" s="199"/>
      <c r="H79" s="196" t="s">
        <v>10</v>
      </c>
      <c r="I79" s="197"/>
      <c r="J79" s="207" t="s">
        <v>6</v>
      </c>
      <c r="K79" s="208"/>
      <c r="L79" s="200" t="s">
        <v>11</v>
      </c>
    </row>
    <row r="80" spans="1:12" ht="13.5" thickBot="1">
      <c r="A80" s="224"/>
      <c r="B80" s="233"/>
      <c r="C80" s="234"/>
      <c r="D80" s="17" t="s">
        <v>12</v>
      </c>
      <c r="E80" s="18" t="s">
        <v>2</v>
      </c>
      <c r="F80" s="19" t="s">
        <v>12</v>
      </c>
      <c r="G80" s="20" t="s">
        <v>2</v>
      </c>
      <c r="H80" s="21" t="s">
        <v>12</v>
      </c>
      <c r="I80" s="18" t="s">
        <v>2</v>
      </c>
      <c r="J80" s="22" t="s">
        <v>12</v>
      </c>
      <c r="K80" s="23" t="s">
        <v>2</v>
      </c>
      <c r="L80" s="201"/>
    </row>
    <row r="81" spans="1:12" ht="13.5" thickBot="1">
      <c r="A81" s="135" t="s">
        <v>35</v>
      </c>
      <c r="B81" s="149" t="s">
        <v>64</v>
      </c>
      <c r="C81" s="137">
        <v>36497</v>
      </c>
      <c r="D81" s="138">
        <v>10</v>
      </c>
      <c r="E81" s="24">
        <f>LOOKUP(D81,tasku_lentele!$I$8:$I$179,tasku_lentele!$H$8:$H$179)</f>
        <v>46</v>
      </c>
      <c r="F81" s="101">
        <v>394</v>
      </c>
      <c r="G81" s="25">
        <f>LOOKUP(F81,tasku_lentele!$E$8:$E$158,tasku_lentele!$C$8:$C$158)</f>
        <v>54</v>
      </c>
      <c r="H81" s="101">
        <v>40.67</v>
      </c>
      <c r="I81" s="24">
        <f>LOOKUP(H81,tasku_lentele!$D$8:$D$158,tasku_lentele!$C$8:$C$158)</f>
        <v>64</v>
      </c>
      <c r="J81" s="102">
        <v>0.0012916666666666664</v>
      </c>
      <c r="K81" s="24">
        <f>LOOKUP(J81,tasku_lentele!$J$8:$J$179,tasku_lentele!$H$8:$H$179)</f>
        <v>32</v>
      </c>
      <c r="L81" s="26">
        <f aca="true" t="shared" si="6" ref="L81:L86">SUM(E81+G81+I81+K81)</f>
        <v>196</v>
      </c>
    </row>
    <row r="82" spans="1:12" ht="13.5" thickBot="1">
      <c r="A82" s="135" t="s">
        <v>35</v>
      </c>
      <c r="B82" s="150" t="s">
        <v>65</v>
      </c>
      <c r="C82" s="140">
        <v>36472</v>
      </c>
      <c r="D82" s="145">
        <v>9</v>
      </c>
      <c r="E82" s="27">
        <f>LOOKUP(D82,tasku_lentele!$I$8:$I$179,tasku_lentele!$H$8:$H$179)</f>
        <v>75</v>
      </c>
      <c r="F82" s="105">
        <v>411</v>
      </c>
      <c r="G82" s="28">
        <f>LOOKUP(F82,tasku_lentele!$E$8:$E$158,tasku_lentele!$C$8:$C$158)</f>
        <v>60</v>
      </c>
      <c r="H82" s="105">
        <v>49.28</v>
      </c>
      <c r="I82" s="27">
        <f>LOOKUP(H82,tasku_lentele!$D$8:$D$158,tasku_lentele!$C$8:$C$158)</f>
        <v>81</v>
      </c>
      <c r="J82" s="106">
        <v>0.001388888888888889</v>
      </c>
      <c r="K82" s="27">
        <f>LOOKUP(J82,tasku_lentele!$J$8:$J$179,tasku_lentele!$H$8:$H$179)</f>
        <v>20</v>
      </c>
      <c r="L82" s="29">
        <f t="shared" si="6"/>
        <v>236</v>
      </c>
    </row>
    <row r="83" spans="1:12" ht="13.5" thickBot="1">
      <c r="A83" s="135" t="s">
        <v>35</v>
      </c>
      <c r="B83" s="150" t="s">
        <v>66</v>
      </c>
      <c r="C83" s="140">
        <v>36449</v>
      </c>
      <c r="D83" s="145">
        <v>10.3</v>
      </c>
      <c r="E83" s="27">
        <f>LOOKUP(D83,tasku_lentele!$I$8:$I$179,tasku_lentele!$H$8:$H$179)</f>
        <v>39</v>
      </c>
      <c r="F83" s="105">
        <v>362</v>
      </c>
      <c r="G83" s="28">
        <f>LOOKUP(F83,tasku_lentele!$E$8:$E$158,tasku_lentele!$C$8:$C$158)</f>
        <v>44</v>
      </c>
      <c r="H83" s="105">
        <v>33.9</v>
      </c>
      <c r="I83" s="27">
        <f>LOOKUP(H83,tasku_lentele!$D$8:$D$158,tasku_lentele!$C$8:$C$158)</f>
        <v>51</v>
      </c>
      <c r="J83" s="106">
        <v>0.0014305555555555556</v>
      </c>
      <c r="K83" s="27">
        <f>LOOKUP(J83,tasku_lentele!$J$8:$J$179,tasku_lentele!$H$8:$H$179)</f>
        <v>15</v>
      </c>
      <c r="L83" s="29">
        <f t="shared" si="6"/>
        <v>149</v>
      </c>
    </row>
    <row r="84" spans="1:12" ht="13.5" thickBot="1">
      <c r="A84" s="135" t="s">
        <v>35</v>
      </c>
      <c r="B84" s="150" t="s">
        <v>67</v>
      </c>
      <c r="C84" s="140">
        <v>36370</v>
      </c>
      <c r="D84" s="145">
        <v>9.6</v>
      </c>
      <c r="E84" s="27">
        <f>LOOKUP(D84,tasku_lentele!$I$8:$I$179,tasku_lentele!$H$8:$H$179)</f>
        <v>57</v>
      </c>
      <c r="F84" s="105">
        <v>368</v>
      </c>
      <c r="G84" s="28">
        <f>LOOKUP(F84,tasku_lentele!$E$8:$E$158,tasku_lentele!$C$8:$C$158)</f>
        <v>46</v>
      </c>
      <c r="H84" s="105">
        <v>25.32</v>
      </c>
      <c r="I84" s="27">
        <f>LOOKUP(H84,tasku_lentele!$D$8:$D$158,tasku_lentele!$C$8:$C$158)</f>
        <v>34</v>
      </c>
      <c r="J84" s="106">
        <v>0.0014490740740740742</v>
      </c>
      <c r="K84" s="27">
        <f>LOOKUP(J84,tasku_lentele!$J$8:$J$179,tasku_lentele!$H$8:$H$179)</f>
        <v>13</v>
      </c>
      <c r="L84" s="29">
        <f t="shared" si="6"/>
        <v>150</v>
      </c>
    </row>
    <row r="85" spans="1:12" ht="13.5" thickBot="1">
      <c r="A85" s="135" t="s">
        <v>35</v>
      </c>
      <c r="B85" s="150" t="s">
        <v>68</v>
      </c>
      <c r="C85" s="140">
        <v>36376</v>
      </c>
      <c r="D85" s="105">
        <v>9.7</v>
      </c>
      <c r="E85" s="27">
        <f>LOOKUP(D85,tasku_lentele!$I$8:$I$179,tasku_lentele!$H$8:$H$179)</f>
        <v>54</v>
      </c>
      <c r="F85" s="105">
        <v>335</v>
      </c>
      <c r="G85" s="28">
        <f>LOOKUP(F85,tasku_lentele!$E$8:$E$158,tasku_lentele!$C$8:$C$158)</f>
        <v>35</v>
      </c>
      <c r="H85" s="105">
        <v>29.97</v>
      </c>
      <c r="I85" s="27">
        <f>LOOKUP(H85,tasku_lentele!$D$8:$D$158,tasku_lentele!$C$8:$C$158)</f>
        <v>43</v>
      </c>
      <c r="J85" s="106">
        <v>0.001517361111111111</v>
      </c>
      <c r="K85" s="27">
        <f>LOOKUP(J85,tasku_lentele!$J$8:$J$179,tasku_lentele!$H$8:$H$179)</f>
        <v>8</v>
      </c>
      <c r="L85" s="29">
        <f t="shared" si="6"/>
        <v>140</v>
      </c>
    </row>
    <row r="86" spans="1:12" ht="13.5" thickBot="1">
      <c r="A86" s="135" t="s">
        <v>35</v>
      </c>
      <c r="B86" s="151" t="s">
        <v>69</v>
      </c>
      <c r="C86" s="142">
        <v>36326</v>
      </c>
      <c r="D86" s="148">
        <v>8.9</v>
      </c>
      <c r="E86" s="30">
        <f>LOOKUP(D86,tasku_lentele!$I$8:$I$179,tasku_lentele!$H$8:$H$179)</f>
        <v>78</v>
      </c>
      <c r="F86" s="111">
        <v>358</v>
      </c>
      <c r="G86" s="31">
        <f>LOOKUP(F86,tasku_lentele!$E$8:$E$158,tasku_lentele!$C$8:$C$158)</f>
        <v>42</v>
      </c>
      <c r="H86" s="111">
        <v>39.15</v>
      </c>
      <c r="I86" s="30">
        <f>LOOKUP(H86,tasku_lentele!$D$8:$D$158,tasku_lentele!$C$8:$C$158)</f>
        <v>61</v>
      </c>
      <c r="J86" s="112">
        <v>0.0012731481481481483</v>
      </c>
      <c r="K86" s="30">
        <f>LOOKUP(J86,tasku_lentele!$J$8:$J$179,tasku_lentele!$H$8:$H$179)</f>
        <v>35</v>
      </c>
      <c r="L86" s="32">
        <f t="shared" si="6"/>
        <v>216</v>
      </c>
    </row>
    <row r="87" spans="1:12" ht="13.5" thickBot="1">
      <c r="A87" s="91"/>
      <c r="B87" s="92"/>
      <c r="C87" s="93"/>
      <c r="D87" s="116"/>
      <c r="E87" s="117"/>
      <c r="F87" s="117"/>
      <c r="G87" s="118"/>
      <c r="H87" s="185" t="s">
        <v>13</v>
      </c>
      <c r="I87" s="186"/>
      <c r="J87" s="186"/>
      <c r="K87" s="187"/>
      <c r="L87" s="127">
        <f>SUM(L81:L86)-MIN(L81:L86)</f>
        <v>947</v>
      </c>
    </row>
    <row r="88" ht="13.5" thickBot="1"/>
    <row r="89" spans="1:12" ht="12.75">
      <c r="A89" s="212">
        <v>8</v>
      </c>
      <c r="B89" s="214" t="s">
        <v>56</v>
      </c>
      <c r="C89" s="215"/>
      <c r="D89" s="215"/>
      <c r="E89" s="215"/>
      <c r="F89" s="215"/>
      <c r="G89" s="215"/>
      <c r="H89" s="215"/>
      <c r="I89" s="215"/>
      <c r="J89" s="215"/>
      <c r="K89" s="216"/>
      <c r="L89" s="188">
        <f>$L$99</f>
        <v>1068</v>
      </c>
    </row>
    <row r="90" spans="1:12" ht="13.5" thickBot="1">
      <c r="A90" s="213"/>
      <c r="B90" s="217"/>
      <c r="C90" s="219"/>
      <c r="D90" s="219"/>
      <c r="E90" s="219"/>
      <c r="F90" s="219"/>
      <c r="G90" s="219"/>
      <c r="H90" s="219"/>
      <c r="I90" s="219"/>
      <c r="J90" s="219"/>
      <c r="K90" s="220"/>
      <c r="L90" s="189"/>
    </row>
    <row r="91" spans="1:12" ht="12.75" customHeight="1">
      <c r="A91" s="190" t="s">
        <v>7</v>
      </c>
      <c r="B91" s="192" t="s">
        <v>22</v>
      </c>
      <c r="C91" s="194" t="s">
        <v>9</v>
      </c>
      <c r="D91" s="196" t="s">
        <v>5</v>
      </c>
      <c r="E91" s="197"/>
      <c r="F91" s="198" t="s">
        <v>4</v>
      </c>
      <c r="G91" s="199"/>
      <c r="H91" s="196" t="s">
        <v>10</v>
      </c>
      <c r="I91" s="197"/>
      <c r="J91" s="207" t="s">
        <v>6</v>
      </c>
      <c r="K91" s="208"/>
      <c r="L91" s="200" t="s">
        <v>11</v>
      </c>
    </row>
    <row r="92" spans="1:12" ht="13.5" thickBot="1">
      <c r="A92" s="191"/>
      <c r="B92" s="233"/>
      <c r="C92" s="234"/>
      <c r="D92" s="17" t="s">
        <v>12</v>
      </c>
      <c r="E92" s="18" t="s">
        <v>2</v>
      </c>
      <c r="F92" s="19" t="s">
        <v>12</v>
      </c>
      <c r="G92" s="20" t="s">
        <v>2</v>
      </c>
      <c r="H92" s="21" t="s">
        <v>12</v>
      </c>
      <c r="I92" s="18" t="s">
        <v>2</v>
      </c>
      <c r="J92" s="22" t="s">
        <v>12</v>
      </c>
      <c r="K92" s="23" t="s">
        <v>2</v>
      </c>
      <c r="L92" s="201"/>
    </row>
    <row r="93" spans="1:12" ht="13.5" thickBot="1">
      <c r="A93" s="135" t="s">
        <v>37</v>
      </c>
      <c r="B93" s="152" t="s">
        <v>57</v>
      </c>
      <c r="C93" s="137">
        <v>36214</v>
      </c>
      <c r="D93" s="138">
        <v>9.8</v>
      </c>
      <c r="E93" s="24">
        <f>LOOKUP(D93,tasku_lentele!$I$8:$I$179,tasku_lentele!$H$8:$H$179)</f>
        <v>51</v>
      </c>
      <c r="F93" s="101">
        <v>394</v>
      </c>
      <c r="G93" s="25">
        <f>LOOKUP(F93,tasku_lentele!$E$8:$E$158,tasku_lentele!$C$8:$C$158)</f>
        <v>54</v>
      </c>
      <c r="H93" s="101">
        <v>28.73</v>
      </c>
      <c r="I93" s="24">
        <f>LOOKUP(H93,tasku_lentele!$D$8:$D$158,tasku_lentele!$C$8:$C$158)</f>
        <v>41</v>
      </c>
      <c r="J93" s="102">
        <v>0.0014305555555555556</v>
      </c>
      <c r="K93" s="24">
        <f>LOOKUP(J93,tasku_lentele!$J$8:$J$179,tasku_lentele!$H$8:$H$179)</f>
        <v>15</v>
      </c>
      <c r="L93" s="26">
        <f aca="true" t="shared" si="7" ref="L93:L98">SUM(E93+G93+I93+K93)</f>
        <v>161</v>
      </c>
    </row>
    <row r="94" spans="1:12" ht="13.5" thickBot="1">
      <c r="A94" s="135" t="s">
        <v>37</v>
      </c>
      <c r="B94" s="153" t="s">
        <v>58</v>
      </c>
      <c r="C94" s="140">
        <v>36705</v>
      </c>
      <c r="D94" s="145">
        <v>9.8</v>
      </c>
      <c r="E94" s="27">
        <f>LOOKUP(D94,tasku_lentele!$I$8:$I$179,tasku_lentele!$H$8:$H$179)</f>
        <v>51</v>
      </c>
      <c r="F94" s="105">
        <v>350</v>
      </c>
      <c r="G94" s="28">
        <f>LOOKUP(F94,tasku_lentele!$E$8:$E$158,tasku_lentele!$C$8:$C$158)</f>
        <v>40</v>
      </c>
      <c r="H94" s="105">
        <v>21.83</v>
      </c>
      <c r="I94" s="27">
        <f>LOOKUP(H94,tasku_lentele!$D$8:$D$158,tasku_lentele!$C$8:$C$158)</f>
        <v>27</v>
      </c>
      <c r="J94" s="106">
        <v>0.0011099537037037035</v>
      </c>
      <c r="K94" s="27">
        <f>LOOKUP(J94,tasku_lentele!$J$8:$J$179,tasku_lentele!$H$8:$H$179)</f>
        <v>65</v>
      </c>
      <c r="L94" s="29">
        <f t="shared" si="7"/>
        <v>183</v>
      </c>
    </row>
    <row r="95" spans="1:12" ht="13.5" thickBot="1">
      <c r="A95" s="135" t="s">
        <v>37</v>
      </c>
      <c r="B95" s="153" t="s">
        <v>59</v>
      </c>
      <c r="C95" s="140">
        <v>36705</v>
      </c>
      <c r="D95" s="145">
        <v>9.4</v>
      </c>
      <c r="E95" s="27">
        <f>LOOKUP(D95,tasku_lentele!$I$8:$I$179,tasku_lentele!$H$8:$H$179)</f>
        <v>63</v>
      </c>
      <c r="F95" s="105">
        <v>350</v>
      </c>
      <c r="G95" s="28">
        <f>LOOKUP(F95,tasku_lentele!$E$8:$E$158,tasku_lentele!$C$8:$C$158)</f>
        <v>40</v>
      </c>
      <c r="H95" s="105">
        <v>21.1</v>
      </c>
      <c r="I95" s="27">
        <f>LOOKUP(H95,tasku_lentele!$D$8:$D$158,tasku_lentele!$C$8:$C$158)</f>
        <v>26</v>
      </c>
      <c r="J95" s="106">
        <v>0.001101851851851852</v>
      </c>
      <c r="K95" s="27">
        <f>LOOKUP(J95,tasku_lentele!$J$8:$J$179,tasku_lentele!$H$8:$H$179)</f>
        <v>67</v>
      </c>
      <c r="L95" s="29">
        <f t="shared" si="7"/>
        <v>196</v>
      </c>
    </row>
    <row r="96" spans="1:12" ht="13.5" thickBot="1">
      <c r="A96" s="135" t="s">
        <v>37</v>
      </c>
      <c r="B96" s="153" t="s">
        <v>60</v>
      </c>
      <c r="C96" s="140">
        <v>36417</v>
      </c>
      <c r="D96" s="145">
        <v>8.4</v>
      </c>
      <c r="E96" s="27">
        <f>LOOKUP(D96,tasku_lentele!$I$8:$I$179,tasku_lentele!$H$8:$H$179)</f>
        <v>96</v>
      </c>
      <c r="F96" s="105">
        <v>384</v>
      </c>
      <c r="G96" s="28">
        <f>LOOKUP(F96,tasku_lentele!$E$8:$E$158,tasku_lentele!$C$8:$C$158)</f>
        <v>51</v>
      </c>
      <c r="H96" s="105">
        <v>19.64</v>
      </c>
      <c r="I96" s="27">
        <f>LOOKUP(H96,tasku_lentele!$D$8:$D$158,tasku_lentele!$C$8:$C$158)</f>
        <v>24</v>
      </c>
      <c r="J96" s="106">
        <v>0.001230324074074074</v>
      </c>
      <c r="K96" s="27">
        <f>LOOKUP(J96,tasku_lentele!$J$8:$J$179,tasku_lentele!$H$8:$H$179)</f>
        <v>42</v>
      </c>
      <c r="L96" s="29">
        <f t="shared" si="7"/>
        <v>213</v>
      </c>
    </row>
    <row r="97" spans="1:12" ht="13.5" thickBot="1">
      <c r="A97" s="135" t="s">
        <v>37</v>
      </c>
      <c r="B97" s="153" t="s">
        <v>61</v>
      </c>
      <c r="C97" s="140">
        <v>36302</v>
      </c>
      <c r="D97" s="105">
        <v>8.1</v>
      </c>
      <c r="E97" s="27">
        <f>LOOKUP(D97,tasku_lentele!$I$8:$I$179,tasku_lentele!$H$8:$H$179)</f>
        <v>107</v>
      </c>
      <c r="F97" s="105">
        <v>428</v>
      </c>
      <c r="G97" s="28">
        <f>LOOKUP(F97,tasku_lentele!$E$8:$E$158,tasku_lentele!$C$8:$C$158)</f>
        <v>66</v>
      </c>
      <c r="H97" s="105">
        <v>21.64</v>
      </c>
      <c r="I97" s="27">
        <f>LOOKUP(H97,tasku_lentele!$D$8:$D$158,tasku_lentele!$C$8:$C$158)</f>
        <v>27</v>
      </c>
      <c r="J97" s="106">
        <v>0.0012083333333333334</v>
      </c>
      <c r="K97" s="27">
        <f>LOOKUP(J97,tasku_lentele!$J$8:$J$179,tasku_lentele!$H$8:$H$179)</f>
        <v>46</v>
      </c>
      <c r="L97" s="29">
        <f t="shared" si="7"/>
        <v>246</v>
      </c>
    </row>
    <row r="98" spans="1:12" ht="13.5" thickBot="1">
      <c r="A98" s="135" t="s">
        <v>37</v>
      </c>
      <c r="B98" s="154" t="s">
        <v>62</v>
      </c>
      <c r="C98" s="142">
        <v>36745</v>
      </c>
      <c r="D98" s="148">
        <v>8.7</v>
      </c>
      <c r="E98" s="27">
        <f>LOOKUP(D98,tasku_lentele!$I$8:$I$179,tasku_lentele!$H$8:$H$179)</f>
        <v>85</v>
      </c>
      <c r="F98" s="111">
        <v>458</v>
      </c>
      <c r="G98" s="28">
        <f>LOOKUP(F98,tasku_lentele!$E$8:$E$158,tasku_lentele!$C$8:$C$158)</f>
        <v>76</v>
      </c>
      <c r="H98" s="111">
        <v>18.95</v>
      </c>
      <c r="I98" s="27">
        <f>LOOKUP(H98,tasku_lentele!$D$8:$D$158,tasku_lentele!$C$8:$C$158)</f>
        <v>22</v>
      </c>
      <c r="J98" s="112">
        <v>0.0012002314814814816</v>
      </c>
      <c r="K98" s="27">
        <f>LOOKUP(J98,tasku_lentele!$J$8:$J$179,tasku_lentele!$H$8:$H$179)</f>
        <v>47</v>
      </c>
      <c r="L98" s="32">
        <f t="shared" si="7"/>
        <v>230</v>
      </c>
    </row>
    <row r="99" spans="1:12" ht="13.5" thickBot="1">
      <c r="A99" s="91"/>
      <c r="B99" s="92"/>
      <c r="C99" s="93"/>
      <c r="D99" s="116"/>
      <c r="E99" s="117"/>
      <c r="F99" s="117"/>
      <c r="G99" s="118"/>
      <c r="H99" s="185" t="s">
        <v>13</v>
      </c>
      <c r="I99" s="186"/>
      <c r="J99" s="186"/>
      <c r="K99" s="187"/>
      <c r="L99" s="127">
        <f>SUM(L93:L98)-MIN(L93:L98)</f>
        <v>1068</v>
      </c>
    </row>
    <row r="100" ht="108.75" customHeight="1" thickBot="1"/>
    <row r="101" spans="1:12" ht="12.75">
      <c r="A101" s="212">
        <v>9</v>
      </c>
      <c r="B101" s="214" t="s">
        <v>77</v>
      </c>
      <c r="C101" s="215"/>
      <c r="D101" s="215"/>
      <c r="E101" s="215"/>
      <c r="F101" s="215"/>
      <c r="G101" s="215"/>
      <c r="H101" s="215"/>
      <c r="I101" s="215"/>
      <c r="J101" s="215"/>
      <c r="K101" s="216"/>
      <c r="L101" s="188">
        <f>$L$111</f>
        <v>923</v>
      </c>
    </row>
    <row r="102" spans="1:12" ht="13.5" thickBot="1">
      <c r="A102" s="213"/>
      <c r="B102" s="217"/>
      <c r="C102" s="219"/>
      <c r="D102" s="219"/>
      <c r="E102" s="219"/>
      <c r="F102" s="219"/>
      <c r="G102" s="219"/>
      <c r="H102" s="219"/>
      <c r="I102" s="219"/>
      <c r="J102" s="219"/>
      <c r="K102" s="220"/>
      <c r="L102" s="189"/>
    </row>
    <row r="103" spans="1:12" ht="12.75" customHeight="1">
      <c r="A103" s="190" t="s">
        <v>7</v>
      </c>
      <c r="B103" s="192" t="s">
        <v>22</v>
      </c>
      <c r="C103" s="194" t="s">
        <v>9</v>
      </c>
      <c r="D103" s="196" t="s">
        <v>5</v>
      </c>
      <c r="E103" s="197"/>
      <c r="F103" s="198" t="s">
        <v>4</v>
      </c>
      <c r="G103" s="199"/>
      <c r="H103" s="196" t="s">
        <v>10</v>
      </c>
      <c r="I103" s="197"/>
      <c r="J103" s="207" t="s">
        <v>6</v>
      </c>
      <c r="K103" s="208"/>
      <c r="L103" s="200" t="s">
        <v>11</v>
      </c>
    </row>
    <row r="104" spans="1:12" ht="13.5" thickBot="1">
      <c r="A104" s="191"/>
      <c r="B104" s="233"/>
      <c r="C104" s="234"/>
      <c r="D104" s="17" t="s">
        <v>12</v>
      </c>
      <c r="E104" s="18" t="s">
        <v>2</v>
      </c>
      <c r="F104" s="19" t="s">
        <v>12</v>
      </c>
      <c r="G104" s="20" t="s">
        <v>2</v>
      </c>
      <c r="H104" s="21" t="s">
        <v>12</v>
      </c>
      <c r="I104" s="18" t="s">
        <v>2</v>
      </c>
      <c r="J104" s="22" t="s">
        <v>12</v>
      </c>
      <c r="K104" s="23" t="s">
        <v>2</v>
      </c>
      <c r="L104" s="201"/>
    </row>
    <row r="105" spans="1:12" ht="13.5" thickBot="1">
      <c r="A105" s="135" t="s">
        <v>36</v>
      </c>
      <c r="B105" s="155" t="s">
        <v>78</v>
      </c>
      <c r="C105" s="137">
        <v>36245</v>
      </c>
      <c r="D105" s="138">
        <v>9.3</v>
      </c>
      <c r="E105" s="24">
        <f>LOOKUP(D105,tasku_lentele!$I$8:$I$179,tasku_lentele!$H$8:$H$179)</f>
        <v>66</v>
      </c>
      <c r="F105" s="101">
        <v>363</v>
      </c>
      <c r="G105" s="25">
        <f>LOOKUP(F105,tasku_lentele!$E$8:$E$158,tasku_lentele!$C$8:$C$158)</f>
        <v>44</v>
      </c>
      <c r="H105" s="101">
        <v>31.2</v>
      </c>
      <c r="I105" s="24">
        <f>LOOKUP(H105,tasku_lentele!$D$8:$D$158,tasku_lentele!$C$8:$C$158)</f>
        <v>45</v>
      </c>
      <c r="J105" s="102">
        <v>0.0012951388888888889</v>
      </c>
      <c r="K105" s="24">
        <f>LOOKUP(J105,tasku_lentele!$J$8:$J$179,tasku_lentele!$H$8:$H$179)</f>
        <v>32</v>
      </c>
      <c r="L105" s="26">
        <f aca="true" t="shared" si="8" ref="L105:L110">SUM(E105+G105+I105+K105)</f>
        <v>187</v>
      </c>
    </row>
    <row r="106" spans="1:12" ht="13.5" thickBot="1">
      <c r="A106" s="135" t="s">
        <v>36</v>
      </c>
      <c r="B106" s="156" t="s">
        <v>79</v>
      </c>
      <c r="C106" s="140">
        <v>36511</v>
      </c>
      <c r="D106" s="145">
        <v>9.5</v>
      </c>
      <c r="E106" s="27">
        <f>LOOKUP(D106,tasku_lentele!$I$8:$I$179,tasku_lentele!$H$8:$H$179)</f>
        <v>60</v>
      </c>
      <c r="F106" s="105">
        <v>363</v>
      </c>
      <c r="G106" s="28">
        <f>LOOKUP(F106,tasku_lentele!$E$8:$E$158,tasku_lentele!$C$8:$C$158)</f>
        <v>44</v>
      </c>
      <c r="H106" s="105">
        <v>39.18</v>
      </c>
      <c r="I106" s="27">
        <f>LOOKUP(H106,tasku_lentele!$D$8:$D$158,tasku_lentele!$C$8:$C$158)</f>
        <v>61</v>
      </c>
      <c r="J106" s="106">
        <v>0.0012592592592592592</v>
      </c>
      <c r="K106" s="27">
        <f>LOOKUP(J106,tasku_lentele!$J$8:$J$179,tasku_lentele!$H$8:$H$179)</f>
        <v>37</v>
      </c>
      <c r="L106" s="29">
        <f t="shared" si="8"/>
        <v>202</v>
      </c>
    </row>
    <row r="107" spans="1:12" ht="13.5" thickBot="1">
      <c r="A107" s="135" t="s">
        <v>36</v>
      </c>
      <c r="B107" s="156" t="s">
        <v>80</v>
      </c>
      <c r="C107" s="140">
        <v>37225</v>
      </c>
      <c r="D107" s="145">
        <v>9.2</v>
      </c>
      <c r="E107" s="27">
        <f>LOOKUP(D107,tasku_lentele!$I$8:$I$179,tasku_lentele!$H$8:$H$179)</f>
        <v>69</v>
      </c>
      <c r="F107" s="105">
        <v>355</v>
      </c>
      <c r="G107" s="28">
        <f>LOOKUP(F107,tasku_lentele!$E$8:$E$158,tasku_lentele!$C$8:$C$158)</f>
        <v>41</v>
      </c>
      <c r="H107" s="105">
        <v>31.19</v>
      </c>
      <c r="I107" s="27">
        <f>LOOKUP(H107,tasku_lentele!$D$8:$D$158,tasku_lentele!$C$8:$C$158)</f>
        <v>45</v>
      </c>
      <c r="J107" s="106">
        <v>0.0012627314814814814</v>
      </c>
      <c r="K107" s="27">
        <f>LOOKUP(J107,tasku_lentele!$J$8:$J$179,tasku_lentele!$H$8:$H$179)</f>
        <v>37</v>
      </c>
      <c r="L107" s="29">
        <f t="shared" si="8"/>
        <v>192</v>
      </c>
    </row>
    <row r="108" spans="1:12" ht="13.5" thickBot="1">
      <c r="A108" s="135" t="s">
        <v>36</v>
      </c>
      <c r="B108" s="156" t="s">
        <v>81</v>
      </c>
      <c r="C108" s="140">
        <v>37026</v>
      </c>
      <c r="D108" s="145">
        <v>9.7</v>
      </c>
      <c r="E108" s="27">
        <f>LOOKUP(D108,tasku_lentele!$I$8:$I$179,tasku_lentele!$H$8:$H$179)</f>
        <v>54</v>
      </c>
      <c r="F108" s="105">
        <v>345</v>
      </c>
      <c r="G108" s="28">
        <f>LOOKUP(F108,tasku_lentele!$E$8:$E$158,tasku_lentele!$C$8:$C$158)</f>
        <v>38</v>
      </c>
      <c r="H108" s="105">
        <v>26.68</v>
      </c>
      <c r="I108" s="27">
        <f>LOOKUP(H108,tasku_lentele!$D$8:$D$158,tasku_lentele!$C$8:$C$158)</f>
        <v>37</v>
      </c>
      <c r="J108" s="106">
        <v>0.0012453703703703704</v>
      </c>
      <c r="K108" s="27">
        <f>LOOKUP(J108,tasku_lentele!$J$8:$J$179,tasku_lentele!$H$8:$H$179)</f>
        <v>40</v>
      </c>
      <c r="L108" s="29">
        <f t="shared" si="8"/>
        <v>169</v>
      </c>
    </row>
    <row r="109" spans="1:12" ht="13.5" thickBot="1">
      <c r="A109" s="135" t="s">
        <v>36</v>
      </c>
      <c r="B109" s="156" t="s">
        <v>82</v>
      </c>
      <c r="C109" s="140">
        <v>36696</v>
      </c>
      <c r="D109" s="105">
        <v>9.9</v>
      </c>
      <c r="E109" s="27">
        <f>LOOKUP(D109,tasku_lentele!$I$8:$I$179,tasku_lentele!$H$8:$H$179)</f>
        <v>49</v>
      </c>
      <c r="F109" s="105">
        <v>367</v>
      </c>
      <c r="G109" s="28">
        <f>LOOKUP(F109,tasku_lentele!$E$8:$E$158,tasku_lentele!$C$8:$C$158)</f>
        <v>45</v>
      </c>
      <c r="H109" s="105">
        <v>33.52</v>
      </c>
      <c r="I109" s="27">
        <f>LOOKUP(H109,tasku_lentele!$D$8:$D$158,tasku_lentele!$C$8:$C$158)</f>
        <v>50</v>
      </c>
      <c r="J109" s="106">
        <v>0.001324074074074074</v>
      </c>
      <c r="K109" s="27">
        <f>LOOKUP(J109,tasku_lentele!$J$8:$J$179,tasku_lentele!$H$8:$H$179)</f>
        <v>28</v>
      </c>
      <c r="L109" s="29">
        <f t="shared" si="8"/>
        <v>172</v>
      </c>
    </row>
    <row r="110" spans="1:12" ht="13.5" thickBot="1">
      <c r="A110" s="135" t="s">
        <v>36</v>
      </c>
      <c r="B110" s="157" t="s">
        <v>83</v>
      </c>
      <c r="C110" s="142">
        <v>36810</v>
      </c>
      <c r="D110" s="148">
        <v>9.8</v>
      </c>
      <c r="E110" s="30">
        <f>LOOKUP(D110,tasku_lentele!$I$8:$I$179,tasku_lentele!$H$8:$H$179)</f>
        <v>51</v>
      </c>
      <c r="F110" s="111">
        <v>376</v>
      </c>
      <c r="G110" s="31">
        <f>LOOKUP(F110,tasku_lentele!$E$8:$E$158,tasku_lentele!$C$8:$C$158)</f>
        <v>48</v>
      </c>
      <c r="H110" s="111">
        <v>28.28</v>
      </c>
      <c r="I110" s="30">
        <f>LOOKUP(H110,tasku_lentele!$D$8:$D$158,tasku_lentele!$C$8:$C$158)</f>
        <v>40</v>
      </c>
      <c r="J110" s="112">
        <v>0.0012974537037037037</v>
      </c>
      <c r="K110" s="30">
        <f>LOOKUP(J110,tasku_lentele!$J$8:$J$179,tasku_lentele!$H$8:$H$179)</f>
        <v>31</v>
      </c>
      <c r="L110" s="32">
        <f t="shared" si="8"/>
        <v>170</v>
      </c>
    </row>
    <row r="111" spans="1:12" ht="13.5" thickBot="1">
      <c r="A111" s="91"/>
      <c r="B111" s="92"/>
      <c r="C111" s="93"/>
      <c r="D111" s="116"/>
      <c r="E111" s="117"/>
      <c r="F111" s="117">
        <v>384</v>
      </c>
      <c r="G111" s="118"/>
      <c r="H111" s="185" t="s">
        <v>13</v>
      </c>
      <c r="I111" s="186"/>
      <c r="J111" s="186"/>
      <c r="K111" s="187"/>
      <c r="L111" s="127">
        <f>SUM(L105:L110)-MIN(L105:L110)</f>
        <v>923</v>
      </c>
    </row>
    <row r="112" ht="13.5" thickBot="1"/>
    <row r="113" spans="1:12" ht="12.75">
      <c r="A113" s="212">
        <v>10</v>
      </c>
      <c r="B113" s="214" t="s">
        <v>38</v>
      </c>
      <c r="C113" s="215"/>
      <c r="D113" s="215"/>
      <c r="E113" s="215"/>
      <c r="F113" s="215"/>
      <c r="G113" s="215"/>
      <c r="H113" s="215"/>
      <c r="I113" s="215"/>
      <c r="J113" s="215"/>
      <c r="K113" s="216"/>
      <c r="L113" s="188">
        <f>$L$124</f>
        <v>0</v>
      </c>
    </row>
    <row r="114" spans="1:12" ht="13.5" thickBot="1">
      <c r="A114" s="213"/>
      <c r="B114" s="217"/>
      <c r="C114" s="219"/>
      <c r="D114" s="219"/>
      <c r="E114" s="219"/>
      <c r="F114" s="219"/>
      <c r="G114" s="219"/>
      <c r="H114" s="219"/>
      <c r="I114" s="219"/>
      <c r="J114" s="219"/>
      <c r="K114" s="220"/>
      <c r="L114" s="189"/>
    </row>
    <row r="115" spans="1:12" ht="12.75" customHeight="1">
      <c r="A115" s="190" t="s">
        <v>7</v>
      </c>
      <c r="B115" s="192" t="s">
        <v>22</v>
      </c>
      <c r="C115" s="194" t="s">
        <v>9</v>
      </c>
      <c r="D115" s="196" t="s">
        <v>5</v>
      </c>
      <c r="E115" s="197"/>
      <c r="F115" s="198" t="s">
        <v>4</v>
      </c>
      <c r="G115" s="199"/>
      <c r="H115" s="196" t="s">
        <v>10</v>
      </c>
      <c r="I115" s="197"/>
      <c r="J115" s="207" t="s">
        <v>6</v>
      </c>
      <c r="K115" s="208"/>
      <c r="L115" s="200" t="s">
        <v>11</v>
      </c>
    </row>
    <row r="116" spans="1:12" ht="13.5" thickBot="1">
      <c r="A116" s="191"/>
      <c r="B116" s="233"/>
      <c r="C116" s="234"/>
      <c r="D116" s="17" t="s">
        <v>12</v>
      </c>
      <c r="E116" s="18" t="s">
        <v>2</v>
      </c>
      <c r="F116" s="19" t="s">
        <v>12</v>
      </c>
      <c r="G116" s="20" t="s">
        <v>2</v>
      </c>
      <c r="H116" s="21" t="s">
        <v>12</v>
      </c>
      <c r="I116" s="18" t="s">
        <v>2</v>
      </c>
      <c r="J116" s="22" t="s">
        <v>12</v>
      </c>
      <c r="K116" s="23" t="s">
        <v>2</v>
      </c>
      <c r="L116" s="201"/>
    </row>
    <row r="117" spans="1:12" ht="13.5" thickBot="1">
      <c r="A117" s="135" t="s">
        <v>113</v>
      </c>
      <c r="B117" s="155" t="s">
        <v>84</v>
      </c>
      <c r="C117" s="137">
        <v>37103</v>
      </c>
      <c r="D117" s="138">
        <v>9.6</v>
      </c>
      <c r="E117" s="24">
        <f>LOOKUP(D117,tasku_lentele!$I$8:$I$179,tasku_lentele!$H$8:$H$179)</f>
        <v>57</v>
      </c>
      <c r="F117" s="101">
        <v>358</v>
      </c>
      <c r="G117" s="25">
        <f>LOOKUP(F117,tasku_lentele!$E$8:$E$158,tasku_lentele!$C$8:$C$158)</f>
        <v>42</v>
      </c>
      <c r="H117" s="101">
        <v>26.83</v>
      </c>
      <c r="I117" s="24">
        <f>LOOKUP(H117,tasku_lentele!$D$8:$D$158,tasku_lentele!$C$8:$C$158)</f>
        <v>37</v>
      </c>
      <c r="J117" s="102">
        <v>0.001269675925925926</v>
      </c>
      <c r="K117" s="24">
        <f>LOOKUP(J117,tasku_lentele!$J$8:$J$179,tasku_lentele!$H$8:$H$179)</f>
        <v>36</v>
      </c>
      <c r="L117" s="26">
        <f aca="true" t="shared" si="9" ref="L117:L124">SUM(E117+G117+I117+K117)</f>
        <v>172</v>
      </c>
    </row>
    <row r="118" spans="1:12" ht="13.5" thickBot="1">
      <c r="A118" s="135" t="s">
        <v>113</v>
      </c>
      <c r="B118" s="156" t="s">
        <v>85</v>
      </c>
      <c r="C118" s="140">
        <v>36574</v>
      </c>
      <c r="D118" s="145">
        <v>10</v>
      </c>
      <c r="E118" s="24">
        <f>LOOKUP(D118,tasku_lentele!$I$8:$I$179,tasku_lentele!$H$8:$H$179)</f>
        <v>46</v>
      </c>
      <c r="F118" s="105">
        <v>336</v>
      </c>
      <c r="G118" s="28">
        <f>LOOKUP(F118,tasku_lentele!$E$8:$E$158,tasku_lentele!$C$8:$C$158)</f>
        <v>35</v>
      </c>
      <c r="H118" s="105">
        <v>33.26</v>
      </c>
      <c r="I118" s="27">
        <f>LOOKUP(H118,tasku_lentele!$D$8:$D$158,tasku_lentele!$C$8:$C$158)</f>
        <v>49</v>
      </c>
      <c r="J118" s="106">
        <v>0.0011875</v>
      </c>
      <c r="K118" s="27">
        <f>LOOKUP(J118,tasku_lentele!$J$8:$J$179,tasku_lentele!$H$8:$H$179)</f>
        <v>50</v>
      </c>
      <c r="L118" s="26">
        <f t="shared" si="9"/>
        <v>180</v>
      </c>
    </row>
    <row r="119" spans="1:12" ht="13.5" thickBot="1">
      <c r="A119" s="158" t="s">
        <v>114</v>
      </c>
      <c r="B119" s="156" t="s">
        <v>101</v>
      </c>
      <c r="C119" s="140">
        <v>36456</v>
      </c>
      <c r="D119" s="145" t="s">
        <v>17</v>
      </c>
      <c r="E119" s="24">
        <f>LOOKUP(D119,tasku_lentele!$I$8:$I$179,tasku_lentele!$H$8:$H$179)</f>
        <v>0</v>
      </c>
      <c r="F119" s="105">
        <v>302</v>
      </c>
      <c r="G119" s="28">
        <f>LOOKUP(F119,tasku_lentele!$E$8:$E$158,tasku_lentele!$C$8:$C$158)</f>
        <v>24</v>
      </c>
      <c r="H119" s="105" t="s">
        <v>17</v>
      </c>
      <c r="I119" s="27">
        <f>LOOKUP(H119,tasku_lentele!$D$8:$D$158,tasku_lentele!$C$8:$C$158)</f>
        <v>0</v>
      </c>
      <c r="J119" s="106">
        <v>0.00121875</v>
      </c>
      <c r="K119" s="27">
        <f>LOOKUP(J119,tasku_lentele!$J$8:$J$179,tasku_lentele!$H$8:$H$179)</f>
        <v>44</v>
      </c>
      <c r="L119" s="26">
        <f t="shared" si="9"/>
        <v>68</v>
      </c>
    </row>
    <row r="120" spans="1:12" ht="13.5" thickBot="1">
      <c r="A120" s="158" t="s">
        <v>114</v>
      </c>
      <c r="B120" s="156" t="s">
        <v>102</v>
      </c>
      <c r="C120" s="140">
        <v>36237</v>
      </c>
      <c r="D120" s="145">
        <v>9.7</v>
      </c>
      <c r="E120" s="24">
        <f>LOOKUP(D120,tasku_lentele!$I$8:$I$179,tasku_lentele!$H$8:$H$179)</f>
        <v>54</v>
      </c>
      <c r="F120" s="105">
        <v>354</v>
      </c>
      <c r="G120" s="28">
        <f>LOOKUP(F120,tasku_lentele!$E$8:$E$158,tasku_lentele!$C$8:$C$158)</f>
        <v>41</v>
      </c>
      <c r="H120" s="105" t="s">
        <v>17</v>
      </c>
      <c r="I120" s="27">
        <f>LOOKUP(H120,tasku_lentele!$D$8:$D$158,tasku_lentele!$C$8:$C$158)</f>
        <v>0</v>
      </c>
      <c r="J120" s="106">
        <v>0.0012210648148148148</v>
      </c>
      <c r="K120" s="27">
        <f>LOOKUP(J120,tasku_lentele!$J$8:$J$179,tasku_lentele!$H$8:$H$179)</f>
        <v>44</v>
      </c>
      <c r="L120" s="26">
        <f t="shared" si="9"/>
        <v>139</v>
      </c>
    </row>
    <row r="121" spans="1:12" ht="13.5" thickBot="1">
      <c r="A121" s="158" t="s">
        <v>114</v>
      </c>
      <c r="B121" s="156" t="s">
        <v>103</v>
      </c>
      <c r="C121" s="140">
        <v>36481</v>
      </c>
      <c r="D121" s="156" t="s">
        <v>107</v>
      </c>
      <c r="E121" s="24">
        <v>51</v>
      </c>
      <c r="F121" s="105">
        <v>258</v>
      </c>
      <c r="G121" s="28">
        <f>LOOKUP(F121,tasku_lentele!$E$8:$E$158,tasku_lentele!$C$8:$C$158)</f>
        <v>9</v>
      </c>
      <c r="H121" s="105" t="s">
        <v>17</v>
      </c>
      <c r="I121" s="27">
        <f>LOOKUP(H121,tasku_lentele!$D$8:$D$158,tasku_lentele!$C$8:$C$158)</f>
        <v>0</v>
      </c>
      <c r="J121" s="106">
        <v>0.0011840277777777778</v>
      </c>
      <c r="K121" s="27">
        <f>LOOKUP(J121,tasku_lentele!$J$8:$J$179,tasku_lentele!$H$8:$H$179)</f>
        <v>50</v>
      </c>
      <c r="L121" s="26">
        <f t="shared" si="9"/>
        <v>110</v>
      </c>
    </row>
    <row r="122" spans="1:12" ht="13.5" thickBot="1">
      <c r="A122" s="76" t="s">
        <v>115</v>
      </c>
      <c r="B122" s="156" t="s">
        <v>106</v>
      </c>
      <c r="C122" s="140">
        <v>36285</v>
      </c>
      <c r="D122" s="156" t="s">
        <v>108</v>
      </c>
      <c r="E122" s="24">
        <v>57</v>
      </c>
      <c r="F122" s="111">
        <v>365</v>
      </c>
      <c r="G122" s="28">
        <f>LOOKUP(F122,tasku_lentele!$E$8:$E$158,tasku_lentele!$C$8:$C$158)</f>
        <v>45</v>
      </c>
      <c r="H122" s="111" t="s">
        <v>17</v>
      </c>
      <c r="I122" s="27">
        <f>LOOKUP(H122,tasku_lentele!$D$8:$D$158,tasku_lentele!$C$8:$C$158)</f>
        <v>0</v>
      </c>
      <c r="J122" s="112">
        <v>0.0012951388888888889</v>
      </c>
      <c r="K122" s="27">
        <f>LOOKUP(J122,tasku_lentele!$J$8:$J$179,tasku_lentele!$H$8:$H$179)</f>
        <v>32</v>
      </c>
      <c r="L122" s="26">
        <f t="shared" si="9"/>
        <v>134</v>
      </c>
    </row>
    <row r="123" spans="1:12" ht="13.5" thickBot="1">
      <c r="A123" s="76" t="s">
        <v>115</v>
      </c>
      <c r="B123" s="156" t="s">
        <v>110</v>
      </c>
      <c r="C123" s="140">
        <v>36698</v>
      </c>
      <c r="D123" s="156" t="s">
        <v>109</v>
      </c>
      <c r="E123" s="24">
        <v>39</v>
      </c>
      <c r="F123" s="111" t="s">
        <v>17</v>
      </c>
      <c r="G123" s="28">
        <f>LOOKUP(F123,tasku_lentele!$E$8:$E$158,tasku_lentele!$C$8:$C$158)</f>
        <v>0</v>
      </c>
      <c r="H123" s="111">
        <v>28.22</v>
      </c>
      <c r="I123" s="27">
        <f>LOOKUP(H123,tasku_lentele!$D$8:$D$158,tasku_lentele!$C$8:$C$158)</f>
        <v>40</v>
      </c>
      <c r="J123" s="112" t="s">
        <v>17</v>
      </c>
      <c r="K123" s="27">
        <f>LOOKUP(J123,tasku_lentele!$J$8:$J$179,tasku_lentele!$H$8:$H$179)</f>
        <v>0</v>
      </c>
      <c r="L123" s="26">
        <f t="shared" si="9"/>
        <v>79</v>
      </c>
    </row>
    <row r="124" spans="8:12" ht="13.5" thickBot="1">
      <c r="H124" s="185" t="s">
        <v>13</v>
      </c>
      <c r="I124" s="186"/>
      <c r="J124" s="186"/>
      <c r="K124" s="187"/>
      <c r="L124" s="26">
        <f t="shared" si="9"/>
        <v>0</v>
      </c>
    </row>
    <row r="125" spans="2:12" ht="15.75">
      <c r="B125" s="159" t="s">
        <v>111</v>
      </c>
      <c r="C125" s="160"/>
      <c r="F125" s="236"/>
      <c r="G125" s="237"/>
      <c r="H125" s="237"/>
      <c r="I125" s="237"/>
      <c r="J125" s="237"/>
      <c r="K125" s="237"/>
      <c r="L125" s="238"/>
    </row>
    <row r="126" spans="2:3" ht="15.75">
      <c r="B126" s="159"/>
      <c r="C126" s="160"/>
    </row>
    <row r="127" spans="2:12" ht="15.75">
      <c r="B127" s="159" t="s">
        <v>112</v>
      </c>
      <c r="C127" s="160"/>
      <c r="F127" s="236" t="s">
        <v>25</v>
      </c>
      <c r="G127" s="237"/>
      <c r="H127" s="237"/>
      <c r="I127" s="237"/>
      <c r="J127" s="237"/>
      <c r="K127" s="237"/>
      <c r="L127" s="238"/>
    </row>
  </sheetData>
  <sheetProtection/>
  <mergeCells count="125">
    <mergeCell ref="L115:L116"/>
    <mergeCell ref="A115:A116"/>
    <mergeCell ref="B115:B116"/>
    <mergeCell ref="C115:C116"/>
    <mergeCell ref="D115:E115"/>
    <mergeCell ref="F127:L127"/>
    <mergeCell ref="F125:L125"/>
    <mergeCell ref="H124:K124"/>
    <mergeCell ref="F115:G115"/>
    <mergeCell ref="H115:I115"/>
    <mergeCell ref="J115:K115"/>
    <mergeCell ref="J103:K103"/>
    <mergeCell ref="L103:L104"/>
    <mergeCell ref="H111:K111"/>
    <mergeCell ref="A113:A114"/>
    <mergeCell ref="B113:K114"/>
    <mergeCell ref="L113:L114"/>
    <mergeCell ref="A103:A104"/>
    <mergeCell ref="B103:B104"/>
    <mergeCell ref="C103:C104"/>
    <mergeCell ref="D103:E103"/>
    <mergeCell ref="F103:G103"/>
    <mergeCell ref="H103:I103"/>
    <mergeCell ref="J91:K91"/>
    <mergeCell ref="L91:L92"/>
    <mergeCell ref="H99:K99"/>
    <mergeCell ref="A101:A102"/>
    <mergeCell ref="B101:K102"/>
    <mergeCell ref="L101:L102"/>
    <mergeCell ref="A91:A92"/>
    <mergeCell ref="B91:B92"/>
    <mergeCell ref="C91:C92"/>
    <mergeCell ref="D91:E91"/>
    <mergeCell ref="F91:G91"/>
    <mergeCell ref="H91:I91"/>
    <mergeCell ref="J79:K79"/>
    <mergeCell ref="L79:L80"/>
    <mergeCell ref="H87:K87"/>
    <mergeCell ref="A89:A90"/>
    <mergeCell ref="B89:K90"/>
    <mergeCell ref="L89:L90"/>
    <mergeCell ref="A79:A80"/>
    <mergeCell ref="B79:B80"/>
    <mergeCell ref="C79:C80"/>
    <mergeCell ref="D79:E79"/>
    <mergeCell ref="F79:G79"/>
    <mergeCell ref="H79:I79"/>
    <mergeCell ref="J67:K67"/>
    <mergeCell ref="L67:L68"/>
    <mergeCell ref="H75:K75"/>
    <mergeCell ref="A77:A78"/>
    <mergeCell ref="B77:K78"/>
    <mergeCell ref="L77:L78"/>
    <mergeCell ref="A67:A68"/>
    <mergeCell ref="B67:B68"/>
    <mergeCell ref="C67:C68"/>
    <mergeCell ref="D67:E67"/>
    <mergeCell ref="F67:G67"/>
    <mergeCell ref="H67:I67"/>
    <mergeCell ref="J55:K55"/>
    <mergeCell ref="L55:L56"/>
    <mergeCell ref="H63:K63"/>
    <mergeCell ref="A65:A66"/>
    <mergeCell ref="B65:K66"/>
    <mergeCell ref="L65:L66"/>
    <mergeCell ref="A55:A56"/>
    <mergeCell ref="B55:B56"/>
    <mergeCell ref="C55:C56"/>
    <mergeCell ref="D55:E55"/>
    <mergeCell ref="F55:G55"/>
    <mergeCell ref="H55:I55"/>
    <mergeCell ref="J43:K43"/>
    <mergeCell ref="L43:L44"/>
    <mergeCell ref="H51:K51"/>
    <mergeCell ref="A53:A54"/>
    <mergeCell ref="B53:K54"/>
    <mergeCell ref="L53:L54"/>
    <mergeCell ref="A43:A44"/>
    <mergeCell ref="B43:B44"/>
    <mergeCell ref="C43:C44"/>
    <mergeCell ref="D43:E43"/>
    <mergeCell ref="F43:G43"/>
    <mergeCell ref="H43:I43"/>
    <mergeCell ref="J31:K31"/>
    <mergeCell ref="L31:L32"/>
    <mergeCell ref="H39:K39"/>
    <mergeCell ref="A41:A42"/>
    <mergeCell ref="B41:K42"/>
    <mergeCell ref="L41:L42"/>
    <mergeCell ref="A31:A32"/>
    <mergeCell ref="B31:B32"/>
    <mergeCell ref="C31:C32"/>
    <mergeCell ref="D31:E31"/>
    <mergeCell ref="F31:G31"/>
    <mergeCell ref="H31:I31"/>
    <mergeCell ref="H15:K15"/>
    <mergeCell ref="A17:A18"/>
    <mergeCell ref="B17:K18"/>
    <mergeCell ref="A29:A30"/>
    <mergeCell ref="B29:K30"/>
    <mergeCell ref="L29:L30"/>
    <mergeCell ref="L5:L6"/>
    <mergeCell ref="B1:K1"/>
    <mergeCell ref="B3:F3"/>
    <mergeCell ref="H3:J3"/>
    <mergeCell ref="A5:A6"/>
    <mergeCell ref="B5:K6"/>
    <mergeCell ref="L7:L8"/>
    <mergeCell ref="A7:A8"/>
    <mergeCell ref="B7:B8"/>
    <mergeCell ref="C7:C8"/>
    <mergeCell ref="D7:E7"/>
    <mergeCell ref="F7:G7"/>
    <mergeCell ref="H7:I7"/>
    <mergeCell ref="J7:K7"/>
    <mergeCell ref="H27:K27"/>
    <mergeCell ref="L17:L18"/>
    <mergeCell ref="A19:A20"/>
    <mergeCell ref="B19:B20"/>
    <mergeCell ref="C19:C20"/>
    <mergeCell ref="D19:E19"/>
    <mergeCell ref="F19:G19"/>
    <mergeCell ref="L19:L20"/>
    <mergeCell ref="H19:I19"/>
    <mergeCell ref="J19:K19"/>
  </mergeCells>
  <dataValidations count="14">
    <dataValidation allowBlank="1" showInputMessage="1" showErrorMessage="1" prompt="Varžybų data" sqref="H3:J3"/>
    <dataValidation allowBlank="1" showInputMessage="1" showErrorMessage="1" errorTitle="Celė užrakinta." sqref="A1:A4"/>
    <dataValidation type="decimal" allowBlank="1" showInputMessage="1" errorTitle="Klaida!" error="Neteisingai surinktas rezultatas." sqref="H69:H74 H21:H26 H33:H38 H45:H50 H81:H86 H93:H98 H105:H110 H117:H123 H57:H62">
      <formula1>8</formula1>
      <formula2>70</formula2>
    </dataValidation>
    <dataValidation errorStyle="information" type="whole" allowBlank="1" showInputMessage="1" errorTitle="Klaida !" error="Blogai surinktas rezultaas." sqref="F69:F74 F21:F26 F33:F38 F45:F50 F81:F86 F93:F98 F105:F110 F117:F123 F57:F62">
      <formula1>220</formula1>
      <formula2>600</formula2>
    </dataValidation>
    <dataValidation allowBlank="1" showInputMessage="1" showErrorMessage="1" promptTitle="Komandos taškai" prompt="5 geriausi rezultatai po 4 rungčių" sqref="L5 L17 L29 L41 L53 L65 L77 L89 L101 L113"/>
    <dataValidation allowBlank="1" showInputMessage="1" showErrorMessage="1" prompt="Pilnas komandos pavadinimas" sqref="B5:K5 B77:K77 B17:K17 B53:K53 B29 B113:K113 B89:K89 B101:K101 B65:K65 B41:K41"/>
    <dataValidation allowBlank="1" showInputMessage="1" showErrorMessage="1" prompt="Sutrumpintas komandos pavadinimas" sqref="A45:A51 A81:A86 A33:A38 A9:A14 A105:A110 A57:A62 A69:A74 A93:A98 A21:A26 A117:A123"/>
    <dataValidation allowBlank="1" showInputMessage="1" showErrorMessage="1" prompt="Varžybų pavadinimas" sqref="B1:K1"/>
    <dataValidation errorStyle="information" allowBlank="1" showInputMessage="1" showErrorMessage="1" sqref="D69:D74 D21:D26 D33:D38 D45:D50 D81:D86 D93:D98 D105:D110 D117:D123 D57:D62"/>
    <dataValidation allowBlank="1" showInputMessage="1" showErrorMessage="1" promptTitle="Formatas" prompt="1:23,4" sqref="J10"/>
    <dataValidation allowBlank="1" showInputMessage="1" showErrorMessage="1" promptTitle="Formatas" prompt="pvz.    1:23,4&#10;nebėgo (nebaigė) - &quot;n&quot;" sqref="J9"/>
    <dataValidation type="decimal" allowBlank="1" showInputMessage="1" showErrorMessage="1" sqref="D16">
      <formula1>7</formula1>
      <formula2>20</formula2>
    </dataValidation>
    <dataValidation allowBlank="1" showInputMessage="1" promptTitle="Gimimo data" prompt="Formatas: yyyy-mm-dd" errorTitle="Klaida !" error="Blogai surinkti  gimimo metai.&#10;PVZ. 88.12.15" sqref="C57:C62 C9:C10 C12:C14 C121:C123 C117 C81:C86 C93:C98 C105:C110 C45:C51 C69:C74 C21:C26"/>
    <dataValidation allowBlank="1" showInputMessage="1" showErrorMessage="1" promptTitle="Įvesti rezultatą" prompt="DNS ar DNF įvedame &quot;n&quot;" sqref="D9:D14 F9:F14 H9:H14"/>
  </dataValidations>
  <printOptions/>
  <pageMargins left="0" right="0" top="0" bottom="0" header="0.1968503937007874" footer="0.4724409448818898"/>
  <pageSetup blackAndWhite="1" horizontalDpi="600" verticalDpi="600" orientation="portrait" paperSize="9" scale="93" r:id="rId4"/>
  <rowBreaks count="1" manualBreakCount="1">
    <brk id="64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tabSelected="1" zoomScalePageLayoutView="0" workbookViewId="0" topLeftCell="A1">
      <selection activeCell="O9" sqref="O9"/>
    </sheetView>
  </sheetViews>
  <sheetFormatPr defaultColWidth="9.140625" defaultRowHeight="12.75"/>
  <cols>
    <col min="1" max="1" width="5.7109375" style="0" customWidth="1"/>
    <col min="2" max="11" width="6.7109375" style="0" customWidth="1"/>
  </cols>
  <sheetData>
    <row r="1" spans="1:12" ht="75.75" customHeight="1">
      <c r="A1" s="6"/>
      <c r="B1" s="242" t="str">
        <f>protokolas!B1</f>
        <v>Lietuvos mokinių olimpinio festivalio lengvosios atletikos keturkovės tarpzoninės  varžybos. Pasvalys.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8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" customHeight="1">
      <c r="A3" s="9"/>
      <c r="B3" s="243" t="str">
        <f>protokolas!B3</f>
        <v>Mergaitės</v>
      </c>
      <c r="C3" s="243"/>
      <c r="D3" s="243"/>
      <c r="E3" s="243"/>
      <c r="F3" s="243"/>
      <c r="G3" s="243"/>
      <c r="H3" s="243"/>
      <c r="I3" s="10"/>
      <c r="J3" s="10"/>
      <c r="K3" s="244">
        <f>protokolas!H3</f>
        <v>41404</v>
      </c>
      <c r="L3" s="244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245" t="s">
        <v>14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ht="9.75" customHeight="1"/>
    <row r="7" spans="1:13" ht="24.75" customHeight="1">
      <c r="A7" s="14" t="s">
        <v>15</v>
      </c>
      <c r="B7" s="239" t="s">
        <v>18</v>
      </c>
      <c r="C7" s="240"/>
      <c r="D7" s="240"/>
      <c r="E7" s="240"/>
      <c r="F7" s="240"/>
      <c r="G7" s="240"/>
      <c r="H7" s="240"/>
      <c r="I7" s="240"/>
      <c r="J7" s="240"/>
      <c r="K7" s="241"/>
      <c r="L7" s="14" t="s">
        <v>2</v>
      </c>
      <c r="M7" s="14" t="s">
        <v>16</v>
      </c>
    </row>
    <row r="8" spans="1:13" s="16" customFormat="1" ht="24" customHeight="1">
      <c r="A8" s="15">
        <f>protokolas!A5</f>
        <v>1</v>
      </c>
      <c r="B8" s="71" t="str">
        <f>protokolas!B41</f>
        <v>Švenčionių Pabradės "Žeimenos" gimnazija</v>
      </c>
      <c r="C8" s="72"/>
      <c r="D8" s="72"/>
      <c r="E8" s="72"/>
      <c r="F8" s="72"/>
      <c r="G8" s="72"/>
      <c r="H8" s="72"/>
      <c r="I8" s="72"/>
      <c r="J8" s="72"/>
      <c r="K8" s="73"/>
      <c r="L8" s="15">
        <f>protokolas!L41</f>
        <v>1258</v>
      </c>
      <c r="M8" s="15">
        <v>1</v>
      </c>
    </row>
    <row r="9" spans="1:13" s="16" customFormat="1" ht="24" customHeight="1">
      <c r="A9" s="15">
        <f>protokolas!A17</f>
        <v>2</v>
      </c>
      <c r="B9" s="71" t="str">
        <f>protokolas!B17</f>
        <v>Biržų "Atžalyno" vidurinė mokykla</v>
      </c>
      <c r="C9" s="72"/>
      <c r="D9" s="72"/>
      <c r="E9" s="72"/>
      <c r="F9" s="72"/>
      <c r="G9" s="72"/>
      <c r="H9" s="72"/>
      <c r="I9" s="72"/>
      <c r="J9" s="72"/>
      <c r="K9" s="73"/>
      <c r="L9" s="15">
        <f>protokolas!L17</f>
        <v>1227</v>
      </c>
      <c r="M9" s="15">
        <v>2</v>
      </c>
    </row>
    <row r="10" spans="1:13" s="16" customFormat="1" ht="24" customHeight="1">
      <c r="A10" s="15">
        <f>protokolas!A29</f>
        <v>3</v>
      </c>
      <c r="B10" s="71" t="str">
        <f>protokolas!B53</f>
        <v>Utenos Krašuonos pagrindinė mokykla</v>
      </c>
      <c r="C10" s="72"/>
      <c r="D10" s="72"/>
      <c r="E10" s="72"/>
      <c r="F10" s="72"/>
      <c r="G10" s="72"/>
      <c r="H10" s="72"/>
      <c r="I10" s="72"/>
      <c r="J10" s="72"/>
      <c r="K10" s="73"/>
      <c r="L10" s="15">
        <f>protokolas!L53</f>
        <v>1170</v>
      </c>
      <c r="M10" s="15">
        <v>3</v>
      </c>
    </row>
    <row r="11" spans="1:13" s="16" customFormat="1" ht="24" customHeight="1">
      <c r="A11" s="15">
        <f>protokolas!A41</f>
        <v>4</v>
      </c>
      <c r="B11" s="71" t="str">
        <f>protokolas!B65</f>
        <v>Molėtų pagrindinė mokykla</v>
      </c>
      <c r="C11" s="72"/>
      <c r="D11" s="72"/>
      <c r="E11" s="72"/>
      <c r="F11" s="72"/>
      <c r="G11" s="72"/>
      <c r="H11" s="72"/>
      <c r="I11" s="72"/>
      <c r="J11" s="72"/>
      <c r="K11" s="73"/>
      <c r="L11" s="40">
        <f>protokolas!L65</f>
        <v>1124</v>
      </c>
      <c r="M11" s="15">
        <v>4</v>
      </c>
    </row>
    <row r="12" spans="1:13" s="16" customFormat="1" ht="24" customHeight="1">
      <c r="A12" s="15">
        <f>protokolas!A53</f>
        <v>5</v>
      </c>
      <c r="B12" s="71" t="str">
        <f>protokolas!B29</f>
        <v>Kupiškio Povilo Matulionio progimnazija</v>
      </c>
      <c r="C12" s="72"/>
      <c r="D12" s="72"/>
      <c r="E12" s="72"/>
      <c r="F12" s="72"/>
      <c r="G12" s="72"/>
      <c r="H12" s="72"/>
      <c r="I12" s="72"/>
      <c r="J12" s="72"/>
      <c r="K12" s="73"/>
      <c r="L12" s="15">
        <f>protokolas!L29</f>
        <v>1093</v>
      </c>
      <c r="M12" s="15">
        <v>5</v>
      </c>
    </row>
    <row r="13" spans="1:13" s="16" customFormat="1" ht="24" customHeight="1">
      <c r="A13" s="15">
        <f>protokolas!A65</f>
        <v>6</v>
      </c>
      <c r="B13" s="71" t="str">
        <f>protokolas!B89</f>
        <v>Panevėžio Vyturio progimnazija</v>
      </c>
      <c r="C13" s="72"/>
      <c r="D13" s="72"/>
      <c r="E13" s="72"/>
      <c r="F13" s="72"/>
      <c r="G13" s="72"/>
      <c r="H13" s="72"/>
      <c r="I13" s="72"/>
      <c r="J13" s="72"/>
      <c r="K13" s="73"/>
      <c r="L13" s="15">
        <f>protokolas!L89</f>
        <v>1068</v>
      </c>
      <c r="M13" s="15">
        <v>6</v>
      </c>
    </row>
    <row r="14" spans="1:13" s="16" customFormat="1" ht="24" customHeight="1">
      <c r="A14" s="15">
        <f>protokolas!A77</f>
        <v>7</v>
      </c>
      <c r="B14" s="71" t="str">
        <f>protokolas!B5</f>
        <v>Pasvalio rajono Saločių vidurinė mokykla </v>
      </c>
      <c r="C14" s="72"/>
      <c r="D14" s="72"/>
      <c r="E14" s="72"/>
      <c r="F14" s="72"/>
      <c r="G14" s="72"/>
      <c r="H14" s="72"/>
      <c r="I14" s="72"/>
      <c r="J14" s="72"/>
      <c r="K14" s="73"/>
      <c r="L14" s="15">
        <f>protokolas!L5</f>
        <v>1054</v>
      </c>
      <c r="M14" s="15">
        <v>7</v>
      </c>
    </row>
    <row r="15" spans="1:13" s="16" customFormat="1" ht="24" customHeight="1">
      <c r="A15" s="15">
        <f>protokolas!A89</f>
        <v>8</v>
      </c>
      <c r="B15" s="71" t="str">
        <f>protokolas!B77</f>
        <v>Rokiškio J.Tūbelio progimnazija</v>
      </c>
      <c r="C15" s="72"/>
      <c r="D15" s="72"/>
      <c r="E15" s="72"/>
      <c r="F15" s="72"/>
      <c r="G15" s="72"/>
      <c r="H15" s="72"/>
      <c r="I15" s="72"/>
      <c r="J15" s="72"/>
      <c r="K15" s="73"/>
      <c r="L15" s="15">
        <f>protokolas!L77</f>
        <v>947</v>
      </c>
      <c r="M15" s="15">
        <v>8</v>
      </c>
    </row>
    <row r="16" spans="1:13" s="16" customFormat="1" ht="24" customHeight="1">
      <c r="A16" s="15">
        <f>protokolas!A101</f>
        <v>9</v>
      </c>
      <c r="B16" s="71" t="str">
        <f>protokolas!B101</f>
        <v>Visagino "Verdenės" gimnazija</v>
      </c>
      <c r="C16" s="72"/>
      <c r="D16" s="72"/>
      <c r="E16" s="72"/>
      <c r="F16" s="72"/>
      <c r="G16" s="72"/>
      <c r="H16" s="72"/>
      <c r="I16" s="72"/>
      <c r="J16" s="72"/>
      <c r="K16" s="73"/>
      <c r="L16" s="15">
        <f>protokolas!L101</f>
        <v>923</v>
      </c>
      <c r="M16" s="15">
        <v>9</v>
      </c>
    </row>
    <row r="18" spans="2:8" ht="12.75">
      <c r="B18" s="65" t="str">
        <f>protokolas!B125</f>
        <v> Varžybu vyr. sekretorius</v>
      </c>
      <c r="H18">
        <f>protokolas!F125</f>
        <v>0</v>
      </c>
    </row>
    <row r="19" spans="2:8" ht="12.75">
      <c r="B19" s="65" t="str">
        <f>protokolas!B127</f>
        <v>Varžybų vyr. teisėjas</v>
      </c>
      <c r="H19" t="str">
        <f>protokolas!F127</f>
        <v>Kęstutis Mačėnas /nacionalinė kategorija/</v>
      </c>
    </row>
  </sheetData>
  <sheetProtection/>
  <mergeCells count="5">
    <mergeCell ref="B7:K7"/>
    <mergeCell ref="B1:L1"/>
    <mergeCell ref="B3:H3"/>
    <mergeCell ref="K3:L3"/>
    <mergeCell ref="B5:L5"/>
  </mergeCells>
  <printOptions/>
  <pageMargins left="0.5511811023622047" right="0.5511811023622047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Kestutis</dc:creator>
  <cp:keywords/>
  <dc:description/>
  <cp:lastModifiedBy> </cp:lastModifiedBy>
  <cp:lastPrinted>2013-05-10T11:19:33Z</cp:lastPrinted>
  <dcterms:created xsi:type="dcterms:W3CDTF">2007-03-12T11:40:52Z</dcterms:created>
  <dcterms:modified xsi:type="dcterms:W3CDTF">2013-05-13T08:29:40Z</dcterms:modified>
  <cp:category/>
  <cp:version/>
  <cp:contentType/>
  <cp:contentStatus/>
</cp:coreProperties>
</file>