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9720" activeTab="0"/>
  </bookViews>
  <sheets>
    <sheet name="M2001" sheetId="1" r:id="rId1"/>
    <sheet name="M2002" sheetId="2" r:id="rId2"/>
    <sheet name="V2001" sheetId="3" r:id="rId3"/>
    <sheet name="V2002" sheetId="4" r:id="rId4"/>
  </sheets>
  <definedNames/>
  <calcPr fullCalcOnLoad="1"/>
</workbook>
</file>

<file path=xl/sharedStrings.xml><?xml version="1.0" encoding="utf-8"?>
<sst xmlns="http://schemas.openxmlformats.org/spreadsheetml/2006/main" count="293" uniqueCount="173">
  <si>
    <t>Mergaitės</t>
  </si>
  <si>
    <t>Vieta</t>
  </si>
  <si>
    <t>Vardas</t>
  </si>
  <si>
    <t>Pavardė</t>
  </si>
  <si>
    <t>Gimimo</t>
  </si>
  <si>
    <t>60 m</t>
  </si>
  <si>
    <t>Rezultatas</t>
  </si>
  <si>
    <t>Treneris</t>
  </si>
  <si>
    <t>data</t>
  </si>
  <si>
    <t>600 m</t>
  </si>
  <si>
    <t>Tolis</t>
  </si>
  <si>
    <t>K.kam.</t>
  </si>
  <si>
    <t>Sporto mokyklos "Viltis" vaikų keturkovių varžybos</t>
  </si>
  <si>
    <t>Berniukai</t>
  </si>
  <si>
    <t>S.Obelienienė</t>
  </si>
  <si>
    <t>R.Ančlauskas</t>
  </si>
  <si>
    <t>R.Sadzevičienė</t>
  </si>
  <si>
    <t>DNS</t>
  </si>
  <si>
    <t>D.Jankauskaitė,N.Sabaliauskienė</t>
  </si>
  <si>
    <t>Lukas</t>
  </si>
  <si>
    <t>L.Rolskis</t>
  </si>
  <si>
    <t>Dovydas</t>
  </si>
  <si>
    <t>Karolina</t>
  </si>
  <si>
    <t>Kamilė</t>
  </si>
  <si>
    <t>A.Šimkus</t>
  </si>
  <si>
    <t>Aistė</t>
  </si>
  <si>
    <t>P.s.</t>
  </si>
  <si>
    <t>Šuolio į tolį rezultatas skaičiuotas nuo atsispyrimo vietos.</t>
  </si>
  <si>
    <t>Kimštinio kamuolio svoris - 1 kg.</t>
  </si>
  <si>
    <t>metimas</t>
  </si>
  <si>
    <t>Banga</t>
  </si>
  <si>
    <t>Lieputė</t>
  </si>
  <si>
    <t>Akvilė</t>
  </si>
  <si>
    <t>Medvedevaitė</t>
  </si>
  <si>
    <t>A.Gavelytė</t>
  </si>
  <si>
    <t>Meda</t>
  </si>
  <si>
    <t>Majauskaitė</t>
  </si>
  <si>
    <t>V.L.Maleckiai</t>
  </si>
  <si>
    <t>Viltė</t>
  </si>
  <si>
    <t>Luka</t>
  </si>
  <si>
    <t>Mikulytė</t>
  </si>
  <si>
    <t>Gabija</t>
  </si>
  <si>
    <t>Neringa</t>
  </si>
  <si>
    <t>Snieguolė</t>
  </si>
  <si>
    <t>Ščesnavičiūtė</t>
  </si>
  <si>
    <t>Paulina</t>
  </si>
  <si>
    <t>G.Dargevičiūtė</t>
  </si>
  <si>
    <t>Vygantaitė</t>
  </si>
  <si>
    <t>(2001)</t>
  </si>
  <si>
    <t>Gintarė</t>
  </si>
  <si>
    <t>G.Šerėnienė</t>
  </si>
  <si>
    <t>Augustas</t>
  </si>
  <si>
    <t>Bukauskas</t>
  </si>
  <si>
    <t>A.Gavelytė,R.Norkus</t>
  </si>
  <si>
    <t>Aukštuolis</t>
  </si>
  <si>
    <t>Kasparas</t>
  </si>
  <si>
    <t>Lukoševičius</t>
  </si>
  <si>
    <t>Justas</t>
  </si>
  <si>
    <t>Vilius</t>
  </si>
  <si>
    <t>Gustas</t>
  </si>
  <si>
    <t>Buinickas</t>
  </si>
  <si>
    <t>Justinas</t>
  </si>
  <si>
    <t>(2002)</t>
  </si>
  <si>
    <t>Benas</t>
  </si>
  <si>
    <t>Asakavičius</t>
  </si>
  <si>
    <t>Irmantas</t>
  </si>
  <si>
    <t>Navickas</t>
  </si>
  <si>
    <t>Martynas</t>
  </si>
  <si>
    <t>Ramoška</t>
  </si>
  <si>
    <t>Vildijus</t>
  </si>
  <si>
    <t>Petkus</t>
  </si>
  <si>
    <t>Jonas</t>
  </si>
  <si>
    <t>Repečka</t>
  </si>
  <si>
    <t>Grigaliūnas</t>
  </si>
  <si>
    <t>Deividas</t>
  </si>
  <si>
    <t>Noreika</t>
  </si>
  <si>
    <t>O.Pavilionienė</t>
  </si>
  <si>
    <t>Garšva</t>
  </si>
  <si>
    <t>Erikas Paulius</t>
  </si>
  <si>
    <t>2013-10-25</t>
  </si>
  <si>
    <t>Borisenko</t>
  </si>
  <si>
    <t>Marius</t>
  </si>
  <si>
    <t>Paškauskas</t>
  </si>
  <si>
    <t>L.Andrijauskaitė</t>
  </si>
  <si>
    <t>Kęstutis</t>
  </si>
  <si>
    <t>Markevičius</t>
  </si>
  <si>
    <t>DNF</t>
  </si>
  <si>
    <t>Naglis</t>
  </si>
  <si>
    <t>Variakojis</t>
  </si>
  <si>
    <t>R.Ramanauskaitė</t>
  </si>
  <si>
    <t>Laurynas</t>
  </si>
  <si>
    <t>Budreika</t>
  </si>
  <si>
    <t>Jonušas</t>
  </si>
  <si>
    <t>Crauton</t>
  </si>
  <si>
    <t>Steponavičius</t>
  </si>
  <si>
    <t>Petkevičius</t>
  </si>
  <si>
    <t>R.Voronkova</t>
  </si>
  <si>
    <t>Varžybų vyr. teisėja</t>
  </si>
  <si>
    <t>Indrė Jakubaitytė</t>
  </si>
  <si>
    <t>Jokūbas</t>
  </si>
  <si>
    <t>Šimkaitis</t>
  </si>
  <si>
    <t>Jurgis</t>
  </si>
  <si>
    <t>Grigauskas</t>
  </si>
  <si>
    <t>Arnoldas</t>
  </si>
  <si>
    <t>Marcijauskas</t>
  </si>
  <si>
    <t>O.Pavilioniemė,N.Gedgaudienė</t>
  </si>
  <si>
    <t>Ignas</t>
  </si>
  <si>
    <t>Dambrauskas</t>
  </si>
  <si>
    <t>R.Vasiliauskas</t>
  </si>
  <si>
    <t>2002-</t>
  </si>
  <si>
    <t>Vaitkevičius</t>
  </si>
  <si>
    <t>Patašius</t>
  </si>
  <si>
    <t>b.k.</t>
  </si>
  <si>
    <t>Matas</t>
  </si>
  <si>
    <t>Kriugžda</t>
  </si>
  <si>
    <t>I.Ivoškienė</t>
  </si>
  <si>
    <t>Rūta</t>
  </si>
  <si>
    <t>Poškaitė</t>
  </si>
  <si>
    <t>Eivydė</t>
  </si>
  <si>
    <t>Dagiliūtė</t>
  </si>
  <si>
    <t>Skaistė</t>
  </si>
  <si>
    <t>Chudobaitė</t>
  </si>
  <si>
    <t>Grigoraitytė</t>
  </si>
  <si>
    <t>Nomeda</t>
  </si>
  <si>
    <t>Navickaitė</t>
  </si>
  <si>
    <t>Eglė</t>
  </si>
  <si>
    <t>Striškaitė</t>
  </si>
  <si>
    <t>Rugeniūtė</t>
  </si>
  <si>
    <t>Jūra</t>
  </si>
  <si>
    <t>Lazauskaitė</t>
  </si>
  <si>
    <t>Dravininkaitė</t>
  </si>
  <si>
    <t>Julė</t>
  </si>
  <si>
    <t>Jurevičiūtė</t>
  </si>
  <si>
    <t>NM</t>
  </si>
  <si>
    <t>Rimantė</t>
  </si>
  <si>
    <t>Blyskytė</t>
  </si>
  <si>
    <t>Marija</t>
  </si>
  <si>
    <t>Visockytė</t>
  </si>
  <si>
    <t>Skipskytė</t>
  </si>
  <si>
    <t>Elina</t>
  </si>
  <si>
    <t>Kuprijaškinaitė</t>
  </si>
  <si>
    <t>Raistė</t>
  </si>
  <si>
    <t>Vaištaraitė</t>
  </si>
  <si>
    <t>Ugnė</t>
  </si>
  <si>
    <t>Kudirkaitė</t>
  </si>
  <si>
    <t>Darija</t>
  </si>
  <si>
    <t>Vilūnaitė</t>
  </si>
  <si>
    <t>Samanta</t>
  </si>
  <si>
    <t>Lisauskaitė</t>
  </si>
  <si>
    <t>Volkovaitė</t>
  </si>
  <si>
    <t>Inesa</t>
  </si>
  <si>
    <t>Slavėnaitė</t>
  </si>
  <si>
    <t>N.Gedgaudienė</t>
  </si>
  <si>
    <t>Nida</t>
  </si>
  <si>
    <t>Skačkauskaitė</t>
  </si>
  <si>
    <t>Vaitekaitytė</t>
  </si>
  <si>
    <t>Austėja</t>
  </si>
  <si>
    <t>Antanavičiūtė</t>
  </si>
  <si>
    <t>Tija</t>
  </si>
  <si>
    <t>Guvaitė</t>
  </si>
  <si>
    <t>Želvytė</t>
  </si>
  <si>
    <t>Stankūnaitė</t>
  </si>
  <si>
    <t>Šulcaitė</t>
  </si>
  <si>
    <t>Andrėja</t>
  </si>
  <si>
    <t>Petraitytė</t>
  </si>
  <si>
    <t>Deimantė</t>
  </si>
  <si>
    <t>Ražaitė</t>
  </si>
  <si>
    <t>Ieva</t>
  </si>
  <si>
    <t>Duobaitė</t>
  </si>
  <si>
    <t>Miglė</t>
  </si>
  <si>
    <t>Mankevičiūtė</t>
  </si>
  <si>
    <t>Kesulytė</t>
  </si>
  <si>
    <t>Trofimovaitė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</si>
</sst>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m:ss.00"/>
    <numFmt numFmtId="167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HelveticaLT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eticaLT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9"/>
      <name val="TimesLT"/>
      <family val="0"/>
    </font>
    <font>
      <b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i/>
      <sz val="7"/>
      <name val="TimesLT"/>
      <family val="0"/>
    </font>
    <font>
      <i/>
      <sz val="7"/>
      <color indexed="9"/>
      <name val="TimesLT"/>
      <family val="0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65" fontId="20" fillId="0" borderId="0" xfId="0" applyNumberFormat="1" applyFont="1" applyAlignment="1">
      <alignment horizontal="left"/>
    </xf>
    <xf numFmtId="47" fontId="23" fillId="0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6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165" fontId="28" fillId="0" borderId="10" xfId="0" applyNumberFormat="1" applyFont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166" fontId="29" fillId="0" borderId="10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horizontal="left"/>
    </xf>
    <xf numFmtId="0" fontId="30" fillId="0" borderId="15" xfId="0" applyFont="1" applyBorder="1" applyAlignment="1">
      <alignment horizontal="right"/>
    </xf>
    <xf numFmtId="165" fontId="28" fillId="0" borderId="13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49" fontId="24" fillId="0" borderId="0" xfId="0" applyNumberFormat="1" applyFont="1" applyAlignment="1">
      <alignment/>
    </xf>
    <xf numFmtId="0" fontId="32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0.00390625" style="0" customWidth="1"/>
    <col min="3" max="3" width="12.421875" style="0" customWidth="1"/>
  </cols>
  <sheetData>
    <row r="2" spans="1:22" ht="18.75">
      <c r="A2" s="1"/>
      <c r="B2" s="1" t="s">
        <v>12</v>
      </c>
      <c r="C2" s="2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4" ht="12.75">
      <c r="A3" s="4">
        <v>41572</v>
      </c>
      <c r="D3" s="5">
        <v>1.1574074074074073E-05</v>
      </c>
    </row>
    <row r="4" spans="1:6" ht="12.75">
      <c r="A4" s="6"/>
      <c r="B4" s="7"/>
      <c r="D4" s="7" t="s">
        <v>0</v>
      </c>
      <c r="F4" s="28" t="s">
        <v>48</v>
      </c>
    </row>
    <row r="6" spans="1:10" ht="12.75">
      <c r="A6" s="8" t="s">
        <v>1</v>
      </c>
      <c r="B6" s="9" t="s">
        <v>2</v>
      </c>
      <c r="C6" s="10" t="s">
        <v>3</v>
      </c>
      <c r="D6" s="8" t="s">
        <v>4</v>
      </c>
      <c r="E6" s="8" t="s">
        <v>5</v>
      </c>
      <c r="F6" s="8" t="s">
        <v>11</v>
      </c>
      <c r="G6" s="8" t="s">
        <v>10</v>
      </c>
      <c r="H6" s="8" t="s">
        <v>9</v>
      </c>
      <c r="I6" s="8" t="s">
        <v>6</v>
      </c>
      <c r="J6" s="11"/>
    </row>
    <row r="7" spans="1:10" ht="12.75">
      <c r="A7" s="12">
        <v>0</v>
      </c>
      <c r="B7" s="13"/>
      <c r="C7" s="14" t="s">
        <v>7</v>
      </c>
      <c r="D7" s="15" t="s">
        <v>8</v>
      </c>
      <c r="E7" s="16"/>
      <c r="F7" s="30" t="s">
        <v>29</v>
      </c>
      <c r="G7" s="30"/>
      <c r="H7" s="16"/>
      <c r="I7" s="15"/>
      <c r="J7" s="11"/>
    </row>
    <row r="8" spans="1:9" ht="12.75">
      <c r="A8" s="17">
        <f>A7+1</f>
        <v>1</v>
      </c>
      <c r="B8" s="18" t="s">
        <v>35</v>
      </c>
      <c r="C8" s="19" t="s">
        <v>36</v>
      </c>
      <c r="D8" s="20">
        <v>36971</v>
      </c>
      <c r="E8" s="21">
        <v>9.07</v>
      </c>
      <c r="F8" s="21">
        <v>13.13</v>
      </c>
      <c r="G8" s="21">
        <v>4.5</v>
      </c>
      <c r="H8" s="22">
        <v>0.0015811342592592593</v>
      </c>
      <c r="I8" s="17">
        <f>SUM(E9:H9)</f>
        <v>2093</v>
      </c>
    </row>
    <row r="9" spans="1:9" ht="12.75">
      <c r="A9" s="12">
        <f>A8</f>
        <v>1</v>
      </c>
      <c r="B9" s="23"/>
      <c r="C9" s="24" t="s">
        <v>37</v>
      </c>
      <c r="D9" s="25"/>
      <c r="E9" s="26">
        <f>IF(ISBLANK(E8),"",TRUNC(58.015*(14.5-E8)^1.31))</f>
        <v>532</v>
      </c>
      <c r="F9" s="26">
        <f>IF(ISBLANK(F8),"",INT(56.0211*(F8-1.5)^1.05))</f>
        <v>736</v>
      </c>
      <c r="G9" s="26">
        <f>IF(ISBLANK(G8),"",INT(0.188807*(G8*100-210)^1.41))</f>
        <v>428</v>
      </c>
      <c r="H9" s="29">
        <f>IF(ISBLANK(H8),"",INT(0.11193*(254-((H8+0.000462962962962963)/$D$3))^1.88))</f>
        <v>397</v>
      </c>
      <c r="I9" s="27">
        <f>I8</f>
        <v>2093</v>
      </c>
    </row>
    <row r="10" spans="1:9" ht="12.75">
      <c r="A10" s="17">
        <f>A9+1</f>
        <v>2</v>
      </c>
      <c r="B10" s="18" t="s">
        <v>32</v>
      </c>
      <c r="C10" s="19" t="s">
        <v>33</v>
      </c>
      <c r="D10" s="20">
        <v>37228</v>
      </c>
      <c r="E10" s="21">
        <v>9.27</v>
      </c>
      <c r="F10" s="21">
        <v>8.2</v>
      </c>
      <c r="G10" s="21">
        <v>4.18</v>
      </c>
      <c r="H10" s="22">
        <v>0.0014740740740740738</v>
      </c>
      <c r="I10" s="17">
        <f>SUM(E11:H11)</f>
        <v>1759</v>
      </c>
    </row>
    <row r="11" spans="1:9" ht="12.75">
      <c r="A11" s="12">
        <f>A10</f>
        <v>2</v>
      </c>
      <c r="B11" s="23"/>
      <c r="C11" s="24" t="s">
        <v>34</v>
      </c>
      <c r="D11" s="25"/>
      <c r="E11" s="26">
        <f>IF(ISBLANK(E10),"",TRUNC(58.015*(14.5-E10)^1.31))</f>
        <v>506</v>
      </c>
      <c r="F11" s="26">
        <f>IF(ISBLANK(F10),"",INT(56.0211*(F10-1.5)^1.05))</f>
        <v>412</v>
      </c>
      <c r="G11" s="26">
        <f>IF(ISBLANK(G10),"",INT(0.188807*(G10*100-210)^1.41))</f>
        <v>350</v>
      </c>
      <c r="H11" s="29">
        <f>IF(ISBLANK(H10),"",INT(0.11193*(254-((H10+0.000462962962962963)/$D$3))^1.88))</f>
        <v>491</v>
      </c>
      <c r="I11" s="27">
        <f>I10</f>
        <v>1759</v>
      </c>
    </row>
    <row r="12" spans="1:9" ht="12.75">
      <c r="A12" s="17">
        <f>A11+1</f>
        <v>3</v>
      </c>
      <c r="B12" s="18" t="s">
        <v>116</v>
      </c>
      <c r="C12" s="19" t="s">
        <v>117</v>
      </c>
      <c r="D12" s="20">
        <v>36912</v>
      </c>
      <c r="E12" s="21">
        <v>9.5</v>
      </c>
      <c r="F12" s="21">
        <v>9.2</v>
      </c>
      <c r="G12" s="21">
        <v>4.1</v>
      </c>
      <c r="H12" s="22">
        <v>0.0017733796296296297</v>
      </c>
      <c r="I12" s="17">
        <f>SUM(E13:H13)</f>
        <v>1537</v>
      </c>
    </row>
    <row r="13" spans="1:9" ht="12.75">
      <c r="A13" s="12">
        <f>A12</f>
        <v>3</v>
      </c>
      <c r="B13" s="23"/>
      <c r="C13" s="24" t="s">
        <v>34</v>
      </c>
      <c r="D13" s="25"/>
      <c r="E13" s="26">
        <f>IF(ISBLANK(E12),"",TRUNC(58.015*(14.5-E12)^1.31))</f>
        <v>477</v>
      </c>
      <c r="F13" s="26">
        <f>IF(ISBLANK(F12),"",INT(56.0211*(F12-1.5)^1.05))</f>
        <v>477</v>
      </c>
      <c r="G13" s="26">
        <f>IF(ISBLANK(G12),"",INT(0.188807*(G12*100-210)^1.41))</f>
        <v>331</v>
      </c>
      <c r="H13" s="29">
        <f>IF(ISBLANK(H12),"",INT(0.11193*(254-((H12+0.000462962962962963)/$D$3))^1.88))</f>
        <v>252</v>
      </c>
      <c r="I13" s="27">
        <f>I12</f>
        <v>1537</v>
      </c>
    </row>
    <row r="14" spans="1:9" ht="12.75">
      <c r="A14" s="17">
        <f>A13+1</f>
        <v>4</v>
      </c>
      <c r="B14" s="18" t="s">
        <v>118</v>
      </c>
      <c r="C14" s="19" t="s">
        <v>119</v>
      </c>
      <c r="D14" s="20">
        <v>37168</v>
      </c>
      <c r="E14" s="21">
        <v>9.64</v>
      </c>
      <c r="F14" s="21">
        <v>9.01</v>
      </c>
      <c r="G14" s="21">
        <v>3.66</v>
      </c>
      <c r="H14" s="22">
        <v>0.0016254629629629629</v>
      </c>
      <c r="I14" s="17">
        <f>SUM(E15:H15)</f>
        <v>1519</v>
      </c>
    </row>
    <row r="15" spans="1:9" ht="12.75">
      <c r="A15" s="12">
        <f>A14</f>
        <v>4</v>
      </c>
      <c r="B15" s="23"/>
      <c r="C15" s="24" t="s">
        <v>18</v>
      </c>
      <c r="D15" s="25"/>
      <c r="E15" s="26">
        <f>IF(ISBLANK(E14),"",TRUNC(58.015*(14.5-E14)^1.31))</f>
        <v>460</v>
      </c>
      <c r="F15" s="26">
        <f>IF(ISBLANK(F14),"",INT(56.0211*(F14-1.5)^1.05))</f>
        <v>465</v>
      </c>
      <c r="G15" s="26">
        <f>IF(ISBLANK(G14),"",INT(0.188807*(G14*100-210)^1.41))</f>
        <v>233</v>
      </c>
      <c r="H15" s="29">
        <f>IF(ISBLANK(H14),"",INT(0.11193*(254-((H14+0.000462962962962963)/$D$3))^1.88))</f>
        <v>361</v>
      </c>
      <c r="I15" s="27">
        <f>I14</f>
        <v>1519</v>
      </c>
    </row>
    <row r="16" spans="1:9" ht="12.75">
      <c r="A16" s="17">
        <f>A15+1</f>
        <v>5</v>
      </c>
      <c r="B16" s="18" t="s">
        <v>120</v>
      </c>
      <c r="C16" s="19" t="s">
        <v>121</v>
      </c>
      <c r="D16" s="20">
        <v>37169</v>
      </c>
      <c r="E16" s="21">
        <v>9.74</v>
      </c>
      <c r="F16" s="21">
        <v>11.64</v>
      </c>
      <c r="G16" s="21">
        <v>3.5</v>
      </c>
      <c r="H16" s="22">
        <v>0.0018613425925925926</v>
      </c>
      <c r="I16" s="17">
        <f>SUM(E17:H17)</f>
        <v>1480</v>
      </c>
    </row>
    <row r="17" spans="1:9" ht="12.75">
      <c r="A17" s="12">
        <f>A16</f>
        <v>5</v>
      </c>
      <c r="B17" s="23"/>
      <c r="C17" s="24" t="s">
        <v>89</v>
      </c>
      <c r="D17" s="25"/>
      <c r="E17" s="26">
        <f>IF(ISBLANK(E16),"",TRUNC(58.015*(14.5-E16)^1.31))</f>
        <v>447</v>
      </c>
      <c r="F17" s="26">
        <f>IF(ISBLANK(F16),"",INT(56.0211*(F16-1.5)^1.05))</f>
        <v>637</v>
      </c>
      <c r="G17" s="26">
        <f>IF(ISBLANK(G16),"",INT(0.188807*(G16*100-210)^1.41))</f>
        <v>200</v>
      </c>
      <c r="H17" s="29">
        <f>IF(ISBLANK(H16),"",INT(0.11193*(254-((H16+0.000462962962962963)/$D$3))^1.88))</f>
        <v>196</v>
      </c>
      <c r="I17" s="27">
        <f>I16</f>
        <v>1480</v>
      </c>
    </row>
    <row r="18" spans="1:9" ht="12.75">
      <c r="A18" s="17">
        <f>A17+1</f>
        <v>6</v>
      </c>
      <c r="B18" s="18" t="s">
        <v>49</v>
      </c>
      <c r="C18" s="19" t="s">
        <v>122</v>
      </c>
      <c r="D18" s="20">
        <v>37224</v>
      </c>
      <c r="E18" s="21">
        <v>10.24</v>
      </c>
      <c r="F18" s="21">
        <v>7.82</v>
      </c>
      <c r="G18" s="21">
        <v>3.85</v>
      </c>
      <c r="H18" s="22">
        <v>0.0015905092592592594</v>
      </c>
      <c r="I18" s="17">
        <f>SUM(E19:H19)</f>
        <v>1439</v>
      </c>
    </row>
    <row r="19" spans="1:9" ht="12.75">
      <c r="A19" s="12">
        <f>A18</f>
        <v>6</v>
      </c>
      <c r="B19" s="23"/>
      <c r="C19" s="24" t="s">
        <v>76</v>
      </c>
      <c r="D19" s="25"/>
      <c r="E19" s="26">
        <f>IF(ISBLANK(E18),"",TRUNC(58.015*(14.5-E18)^1.31))</f>
        <v>387</v>
      </c>
      <c r="F19" s="26">
        <f>IF(ISBLANK(F18),"",INT(56.0211*(F18-1.5)^1.05))</f>
        <v>388</v>
      </c>
      <c r="G19" s="26">
        <f>IF(ISBLANK(G18),"",INT(0.188807*(G18*100-210)^1.41))</f>
        <v>274</v>
      </c>
      <c r="H19" s="29">
        <f>IF(ISBLANK(H18),"",INT(0.11193*(254-((H18+0.000462962962962963)/$D$3))^1.88))</f>
        <v>390</v>
      </c>
      <c r="I19" s="27">
        <f>I18</f>
        <v>1439</v>
      </c>
    </row>
    <row r="20" spans="1:9" ht="12.75">
      <c r="A20" s="17">
        <f>A19+1</f>
        <v>7</v>
      </c>
      <c r="B20" s="18" t="s">
        <v>43</v>
      </c>
      <c r="C20" s="19" t="s">
        <v>44</v>
      </c>
      <c r="D20" s="20">
        <v>36987</v>
      </c>
      <c r="E20" s="21">
        <v>9.9</v>
      </c>
      <c r="F20" s="21">
        <v>6.74</v>
      </c>
      <c r="G20" s="21">
        <v>3.34</v>
      </c>
      <c r="H20" s="22">
        <v>0.0015991898148148148</v>
      </c>
      <c r="I20" s="17">
        <f>SUM(E21:H21)</f>
        <v>1296</v>
      </c>
    </row>
    <row r="21" spans="1:9" ht="12.75">
      <c r="A21" s="12">
        <f>A20</f>
        <v>7</v>
      </c>
      <c r="B21" s="23"/>
      <c r="C21" s="24" t="s">
        <v>15</v>
      </c>
      <c r="D21" s="25"/>
      <c r="E21" s="26">
        <f>IF(ISBLANK(E20),"",TRUNC(58.015*(14.5-E20)^1.31))</f>
        <v>428</v>
      </c>
      <c r="F21" s="26">
        <f>IF(ISBLANK(F20),"",INT(56.0211*(F20-1.5)^1.05))</f>
        <v>318</v>
      </c>
      <c r="G21" s="26">
        <f>IF(ISBLANK(G20),"",INT(0.188807*(G20*100-210)^1.41))</f>
        <v>168</v>
      </c>
      <c r="H21" s="29">
        <f>IF(ISBLANK(H20),"",INT(0.11193*(254-((H20+0.000462962962962963)/$D$3))^1.88))</f>
        <v>382</v>
      </c>
      <c r="I21" s="27">
        <f>I20</f>
        <v>1296</v>
      </c>
    </row>
    <row r="22" spans="1:9" ht="12.75">
      <c r="A22" s="17">
        <f>A21+1</f>
        <v>8</v>
      </c>
      <c r="B22" s="18" t="s">
        <v>123</v>
      </c>
      <c r="C22" s="19" t="s">
        <v>124</v>
      </c>
      <c r="D22" s="20">
        <v>37180</v>
      </c>
      <c r="E22" s="21">
        <v>10.45</v>
      </c>
      <c r="F22" s="21">
        <v>8.1</v>
      </c>
      <c r="G22" s="21">
        <v>3.48</v>
      </c>
      <c r="H22" s="22">
        <v>0.001738310185185185</v>
      </c>
      <c r="I22" s="17">
        <f>SUM(E23:H23)</f>
        <v>1240</v>
      </c>
    </row>
    <row r="23" spans="1:9" ht="12.75">
      <c r="A23" s="12">
        <f>A22</f>
        <v>8</v>
      </c>
      <c r="B23" s="23"/>
      <c r="C23" s="24" t="s">
        <v>18</v>
      </c>
      <c r="D23" s="25"/>
      <c r="E23" s="26">
        <f>IF(ISBLANK(E22),"",TRUNC(58.015*(14.5-E22)^1.31))</f>
        <v>362</v>
      </c>
      <c r="F23" s="26">
        <f>IF(ISBLANK(F22),"",INT(56.0211*(F22-1.5)^1.05))</f>
        <v>406</v>
      </c>
      <c r="G23" s="26">
        <f>IF(ISBLANK(G22),"",INT(0.188807*(G22*100-210)^1.41))</f>
        <v>196</v>
      </c>
      <c r="H23" s="29">
        <f>IF(ISBLANK(H22),"",INT(0.11193*(254-((H22+0.000462962962962963)/$D$3))^1.88))</f>
        <v>276</v>
      </c>
      <c r="I23" s="27">
        <f>I22</f>
        <v>1240</v>
      </c>
    </row>
    <row r="24" spans="1:9" ht="12.75">
      <c r="A24" s="17">
        <f>A23+1</f>
        <v>9</v>
      </c>
      <c r="B24" s="18" t="s">
        <v>125</v>
      </c>
      <c r="C24" s="19" t="s">
        <v>126</v>
      </c>
      <c r="D24" s="20">
        <v>36945</v>
      </c>
      <c r="E24" s="21">
        <v>10.24</v>
      </c>
      <c r="F24" s="21">
        <v>6.6</v>
      </c>
      <c r="G24" s="21">
        <v>3.28</v>
      </c>
      <c r="H24" s="22">
        <v>0.0017989583333333332</v>
      </c>
      <c r="I24" s="17">
        <f>SUM(E25:H25)</f>
        <v>1088</v>
      </c>
    </row>
    <row r="25" spans="1:9" ht="12.75">
      <c r="A25" s="12">
        <f>A24</f>
        <v>9</v>
      </c>
      <c r="B25" s="23"/>
      <c r="C25" s="24" t="s">
        <v>83</v>
      </c>
      <c r="D25" s="25"/>
      <c r="E25" s="26">
        <f>IF(ISBLANK(E24),"",TRUNC(58.015*(14.5-E24)^1.31))</f>
        <v>387</v>
      </c>
      <c r="F25" s="26">
        <f>IF(ISBLANK(F24),"",INT(56.0211*(F24-1.5)^1.05))</f>
        <v>309</v>
      </c>
      <c r="G25" s="26">
        <f>IF(ISBLANK(G24),"",INT(0.188807*(G24*100-210)^1.41))</f>
        <v>157</v>
      </c>
      <c r="H25" s="29">
        <f>IF(ISBLANK(H24),"",INT(0.11193*(254-((H24+0.000462962962962963)/$D$3))^1.88))</f>
        <v>235</v>
      </c>
      <c r="I25" s="27">
        <f>I24</f>
        <v>1088</v>
      </c>
    </row>
    <row r="26" spans="1:9" ht="12.75">
      <c r="A26" s="17">
        <f>A25+1</f>
        <v>10</v>
      </c>
      <c r="B26" s="18" t="s">
        <v>120</v>
      </c>
      <c r="C26" s="19" t="s">
        <v>127</v>
      </c>
      <c r="D26" s="20">
        <v>37155</v>
      </c>
      <c r="E26" s="21">
        <v>10.62</v>
      </c>
      <c r="F26" s="21">
        <v>6.34</v>
      </c>
      <c r="G26" s="21">
        <v>3.22</v>
      </c>
      <c r="H26" s="22">
        <v>0.0017570601851851853</v>
      </c>
      <c r="I26" s="17">
        <f>SUM(E27:H27)</f>
        <v>1044</v>
      </c>
    </row>
    <row r="27" spans="1:9" ht="12.75">
      <c r="A27" s="12">
        <f>A26</f>
        <v>10</v>
      </c>
      <c r="B27" s="23"/>
      <c r="C27" s="24" t="s">
        <v>18</v>
      </c>
      <c r="D27" s="25"/>
      <c r="E27" s="26">
        <f>IF(ISBLANK(E26),"",TRUNC(58.015*(14.5-E26)^1.31))</f>
        <v>342</v>
      </c>
      <c r="F27" s="26">
        <f>IF(ISBLANK(F26),"",INT(56.0211*(F26-1.5)^1.05))</f>
        <v>293</v>
      </c>
      <c r="G27" s="26">
        <f>IF(ISBLANK(G26),"",INT(0.188807*(G26*100-210)^1.41))</f>
        <v>146</v>
      </c>
      <c r="H27" s="29">
        <f>IF(ISBLANK(H26),"",INT(0.11193*(254-((H26+0.000462962962962963)/$D$3))^1.88))</f>
        <v>263</v>
      </c>
      <c r="I27" s="27">
        <f>I26</f>
        <v>1044</v>
      </c>
    </row>
    <row r="28" spans="1:9" ht="12.75">
      <c r="A28" s="17">
        <f>A27+1</f>
        <v>11</v>
      </c>
      <c r="B28" s="18" t="s">
        <v>25</v>
      </c>
      <c r="C28" s="19" t="s">
        <v>130</v>
      </c>
      <c r="D28" s="20">
        <v>37144</v>
      </c>
      <c r="E28" s="21">
        <v>10.05</v>
      </c>
      <c r="F28" s="21">
        <v>7.19</v>
      </c>
      <c r="G28" s="21">
        <v>3.44</v>
      </c>
      <c r="H28" s="22" t="s">
        <v>86</v>
      </c>
      <c r="I28" s="17">
        <f>SUM(E29:H29)</f>
        <v>945</v>
      </c>
    </row>
    <row r="29" spans="1:9" ht="12.75">
      <c r="A29" s="12">
        <f>A28</f>
        <v>11</v>
      </c>
      <c r="B29" s="23"/>
      <c r="C29" s="24" t="s">
        <v>16</v>
      </c>
      <c r="D29" s="25"/>
      <c r="E29" s="26">
        <f>IF(ISBLANK(E28),"",TRUNC(58.015*(14.5-E28)^1.31))</f>
        <v>410</v>
      </c>
      <c r="F29" s="26">
        <f>IF(ISBLANK(F28),"",INT(56.0211*(F28-1.5)^1.05))</f>
        <v>347</v>
      </c>
      <c r="G29" s="26">
        <f>IF(ISBLANK(G28),"",INT(0.188807*(G28*100-210)^1.41))</f>
        <v>188</v>
      </c>
      <c r="H29" s="29"/>
      <c r="I29" s="27">
        <f>I28</f>
        <v>945</v>
      </c>
    </row>
    <row r="30" spans="1:9" ht="12.75">
      <c r="A30" s="17"/>
      <c r="B30" s="18" t="s">
        <v>128</v>
      </c>
      <c r="C30" s="19" t="s">
        <v>129</v>
      </c>
      <c r="D30" s="20">
        <v>36914</v>
      </c>
      <c r="E30" s="21">
        <v>9.75</v>
      </c>
      <c r="F30" s="21">
        <v>7.2</v>
      </c>
      <c r="G30" s="21">
        <v>3.61</v>
      </c>
      <c r="H30" s="22" t="s">
        <v>17</v>
      </c>
      <c r="I30" s="17"/>
    </row>
    <row r="31" spans="1:9" ht="12.75">
      <c r="A31" s="12"/>
      <c r="B31" s="23"/>
      <c r="C31" s="24" t="s">
        <v>16</v>
      </c>
      <c r="D31" s="25"/>
      <c r="E31" s="26">
        <f>IF(ISBLANK(E30),"",TRUNC(58.015*(14.5-E30)^1.31))</f>
        <v>446</v>
      </c>
      <c r="F31" s="26">
        <f>IF(ISBLANK(F30),"",INT(56.0211*(F30-1.5)^1.05))</f>
        <v>348</v>
      </c>
      <c r="G31" s="26">
        <f>IF(ISBLANK(G30),"",INT(0.188807*(G30*100-210)^1.41))</f>
        <v>223</v>
      </c>
      <c r="H31" s="29"/>
      <c r="I31" s="27">
        <f>I30</f>
        <v>0</v>
      </c>
    </row>
    <row r="32" spans="1:9" ht="12.75">
      <c r="A32" s="17"/>
      <c r="B32" s="18" t="s">
        <v>131</v>
      </c>
      <c r="C32" s="19" t="s">
        <v>132</v>
      </c>
      <c r="D32" s="20">
        <v>36971</v>
      </c>
      <c r="E32" s="21">
        <v>8.86</v>
      </c>
      <c r="F32" s="21" t="s">
        <v>133</v>
      </c>
      <c r="G32" s="21">
        <v>4.47</v>
      </c>
      <c r="H32" s="22" t="s">
        <v>17</v>
      </c>
      <c r="I32" s="17"/>
    </row>
    <row r="33" spans="1:9" ht="12.75">
      <c r="A33" s="12"/>
      <c r="B33" s="23"/>
      <c r="C33" s="24" t="s">
        <v>50</v>
      </c>
      <c r="D33" s="25"/>
      <c r="E33" s="26">
        <f>IF(ISBLANK(E32),"",TRUNC(58.015*(14.5-E32)^1.31))</f>
        <v>559</v>
      </c>
      <c r="F33" s="26"/>
      <c r="G33" s="26">
        <f>IF(ISBLANK(G32),"",INT(0.188807*(G32*100-210)^1.41))</f>
        <v>421</v>
      </c>
      <c r="H33" s="29"/>
      <c r="I33" s="27">
        <f>I32</f>
        <v>0</v>
      </c>
    </row>
    <row r="34" spans="1:9" ht="12.75">
      <c r="A34" s="17"/>
      <c r="B34" s="18" t="s">
        <v>134</v>
      </c>
      <c r="C34" s="19" t="s">
        <v>135</v>
      </c>
      <c r="D34" s="20">
        <v>37016</v>
      </c>
      <c r="E34" s="21">
        <v>9.88</v>
      </c>
      <c r="F34" s="21">
        <v>9.7</v>
      </c>
      <c r="G34" s="21" t="s">
        <v>17</v>
      </c>
      <c r="H34" s="22"/>
      <c r="I34" s="17"/>
    </row>
    <row r="35" spans="1:9" ht="12.75">
      <c r="A35" s="12"/>
      <c r="B35" s="23"/>
      <c r="C35" s="24" t="s">
        <v>37</v>
      </c>
      <c r="D35" s="25"/>
      <c r="E35" s="26">
        <f>IF(ISBLANK(E34),"",TRUNC(58.015*(14.5-E34)^1.31))</f>
        <v>430</v>
      </c>
      <c r="F35" s="26">
        <f>IF(ISBLANK(F34),"",INT(56.0211*(F34-1.5)^1.05))</f>
        <v>510</v>
      </c>
      <c r="G35" s="26"/>
      <c r="H35" s="29">
        <f>IF(ISBLANK(H34),"",INT(0.11193*(254-((H34+0.000462962962962963)/$D$3))^1.88))</f>
      </c>
      <c r="I35" s="27"/>
    </row>
    <row r="38" spans="1:2" s="31" customFormat="1" ht="12.75">
      <c r="A38" s="31" t="s">
        <v>26</v>
      </c>
      <c r="B38" s="31" t="s">
        <v>27</v>
      </c>
    </row>
    <row r="39" s="31" customFormat="1" ht="12.75">
      <c r="B39" s="31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2.8515625" style="0" customWidth="1"/>
  </cols>
  <sheetData>
    <row r="1" spans="1:23" ht="18.75">
      <c r="A1" s="1"/>
      <c r="B1" s="1" t="s">
        <v>12</v>
      </c>
      <c r="C1" s="2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4" ht="12.75">
      <c r="A2" s="4">
        <v>41572</v>
      </c>
      <c r="D2" s="5">
        <v>1.1574074074074073E-05</v>
      </c>
    </row>
    <row r="3" spans="1:6" ht="12.75">
      <c r="A3" s="6"/>
      <c r="B3" s="7"/>
      <c r="D3" s="7" t="s">
        <v>0</v>
      </c>
      <c r="F3" s="28" t="s">
        <v>62</v>
      </c>
    </row>
    <row r="4" ht="9" customHeight="1"/>
    <row r="5" spans="1:10" ht="12.75">
      <c r="A5" s="8" t="s">
        <v>1</v>
      </c>
      <c r="B5" s="9" t="s">
        <v>2</v>
      </c>
      <c r="C5" s="10" t="s">
        <v>3</v>
      </c>
      <c r="D5" s="8" t="s">
        <v>4</v>
      </c>
      <c r="E5" s="8" t="s">
        <v>5</v>
      </c>
      <c r="F5" s="8" t="s">
        <v>11</v>
      </c>
      <c r="G5" s="8" t="s">
        <v>10</v>
      </c>
      <c r="H5" s="8" t="s">
        <v>9</v>
      </c>
      <c r="I5" s="8" t="s">
        <v>6</v>
      </c>
      <c r="J5" s="11"/>
    </row>
    <row r="6" spans="1:10" ht="12.75">
      <c r="A6" s="12">
        <v>0</v>
      </c>
      <c r="B6" s="13"/>
      <c r="C6" s="14" t="s">
        <v>7</v>
      </c>
      <c r="D6" s="15" t="s">
        <v>8</v>
      </c>
      <c r="E6" s="16"/>
      <c r="F6" s="30" t="s">
        <v>29</v>
      </c>
      <c r="G6" s="30"/>
      <c r="H6" s="16"/>
      <c r="I6" s="15"/>
      <c r="J6" s="11"/>
    </row>
    <row r="7" spans="1:9" ht="12.75">
      <c r="A7" s="17">
        <f>A6+1</f>
        <v>1</v>
      </c>
      <c r="B7" s="18" t="s">
        <v>30</v>
      </c>
      <c r="C7" s="19" t="s">
        <v>31</v>
      </c>
      <c r="D7" s="20">
        <v>37318</v>
      </c>
      <c r="E7" s="21">
        <v>9.23</v>
      </c>
      <c r="F7" s="21">
        <v>7.59</v>
      </c>
      <c r="G7" s="21">
        <v>3.97</v>
      </c>
      <c r="H7" s="22">
        <v>0.0014583333333333334</v>
      </c>
      <c r="I7" s="17">
        <f>SUM(E8:H8)</f>
        <v>1691</v>
      </c>
    </row>
    <row r="8" spans="1:9" ht="12.75">
      <c r="A8" s="12">
        <f>A7</f>
        <v>1</v>
      </c>
      <c r="B8" s="23"/>
      <c r="C8" s="24" t="s">
        <v>18</v>
      </c>
      <c r="D8" s="25"/>
      <c r="E8" s="26">
        <f>IF(ISBLANK(E7),"",TRUNC(58.015*(14.5-E7)^1.31))</f>
        <v>511</v>
      </c>
      <c r="F8" s="26">
        <f>IF(ISBLANK(F7),"",INT(56.0211*(F7-1.5)^1.05))</f>
        <v>373</v>
      </c>
      <c r="G8" s="26">
        <f>IF(ISBLANK(G7),"",INT(0.188807*(G7*100-210)^1.41))</f>
        <v>301</v>
      </c>
      <c r="H8" s="29">
        <f>IF(ISBLANK(H7),"",INT(0.11193*(254-((H7+0.000462962962962963)/$D$2))^1.88))</f>
        <v>506</v>
      </c>
      <c r="I8" s="27">
        <f>I7</f>
        <v>1691</v>
      </c>
    </row>
    <row r="9" spans="1:9" ht="12.75">
      <c r="A9" s="17">
        <f>A8+1</f>
        <v>2</v>
      </c>
      <c r="B9" s="18" t="s">
        <v>39</v>
      </c>
      <c r="C9" s="19" t="s">
        <v>40</v>
      </c>
      <c r="D9" s="20">
        <v>37845</v>
      </c>
      <c r="E9" s="21">
        <v>9.66</v>
      </c>
      <c r="F9" s="21">
        <v>5.55</v>
      </c>
      <c r="G9" s="21">
        <v>3.98</v>
      </c>
      <c r="H9" s="22">
        <v>0.001499074074074074</v>
      </c>
      <c r="I9" s="17">
        <f>SUM(E10:H10)</f>
        <v>1472</v>
      </c>
    </row>
    <row r="10" spans="1:9" ht="12.75">
      <c r="A10" s="12">
        <f>A9</f>
        <v>2</v>
      </c>
      <c r="B10" s="23"/>
      <c r="C10" s="24" t="s">
        <v>14</v>
      </c>
      <c r="D10" s="25"/>
      <c r="E10" s="26">
        <f>IF(ISBLANK(E9),"",TRUNC(58.015*(14.5-E9)^1.31))</f>
        <v>457</v>
      </c>
      <c r="F10" s="26">
        <f>IF(ISBLANK(F9),"",INT(56.0211*(F9-1.5)^1.05))</f>
        <v>243</v>
      </c>
      <c r="G10" s="26">
        <f>IF(ISBLANK(G9),"",INT(0.188807*(G9*100-210)^1.41))</f>
        <v>303</v>
      </c>
      <c r="H10" s="29">
        <f>IF(ISBLANK(H9),"",INT(0.11193*(254-((H9+0.000462962962962963)/$D$2))^1.88))</f>
        <v>469</v>
      </c>
      <c r="I10" s="27">
        <f>I9</f>
        <v>1472</v>
      </c>
    </row>
    <row r="11" spans="1:9" ht="12.75">
      <c r="A11" s="17">
        <f>A10+1</f>
        <v>3</v>
      </c>
      <c r="B11" s="18" t="s">
        <v>136</v>
      </c>
      <c r="C11" s="19" t="s">
        <v>137</v>
      </c>
      <c r="D11" s="20">
        <v>37474</v>
      </c>
      <c r="E11" s="21">
        <v>10.04</v>
      </c>
      <c r="F11" s="21">
        <v>7.67</v>
      </c>
      <c r="G11" s="21">
        <v>3.48</v>
      </c>
      <c r="H11" s="22">
        <v>0.001529398148148148</v>
      </c>
      <c r="I11" s="17">
        <f>SUM(E12:H12)</f>
        <v>1427</v>
      </c>
    </row>
    <row r="12" spans="1:9" ht="12.75">
      <c r="A12" s="12">
        <f>A11</f>
        <v>3</v>
      </c>
      <c r="B12" s="23"/>
      <c r="C12" s="24" t="s">
        <v>46</v>
      </c>
      <c r="D12" s="25"/>
      <c r="E12" s="26">
        <f>IF(ISBLANK(E11),"",TRUNC(58.015*(14.5-E11)^1.31))</f>
        <v>411</v>
      </c>
      <c r="F12" s="26">
        <f>IF(ISBLANK(F11),"",INT(56.0211*(F11-1.5)^1.05))</f>
        <v>378</v>
      </c>
      <c r="G12" s="26">
        <f>IF(ISBLANK(G11),"",INT(0.188807*(G11*100-210)^1.41))</f>
        <v>196</v>
      </c>
      <c r="H12" s="29">
        <f>IF(ISBLANK(H11),"",INT(0.11193*(254-((H11+0.000462962962962963)/$D$2))^1.88))</f>
        <v>442</v>
      </c>
      <c r="I12" s="27">
        <f>I11</f>
        <v>1427</v>
      </c>
    </row>
    <row r="13" spans="1:9" ht="12.75">
      <c r="A13" s="17">
        <f>A12+1</f>
        <v>4</v>
      </c>
      <c r="B13" s="18" t="s">
        <v>42</v>
      </c>
      <c r="C13" s="19" t="s">
        <v>138</v>
      </c>
      <c r="D13" s="20">
        <v>37582</v>
      </c>
      <c r="E13" s="21">
        <v>9.89</v>
      </c>
      <c r="F13" s="21">
        <v>7.17</v>
      </c>
      <c r="G13" s="21">
        <v>3.68</v>
      </c>
      <c r="H13" s="22">
        <v>0.0015802083333333334</v>
      </c>
      <c r="I13" s="17">
        <f>SUM(E14:H14)</f>
        <v>1410</v>
      </c>
    </row>
    <row r="14" spans="1:9" ht="12.75">
      <c r="A14" s="12">
        <f>A13</f>
        <v>4</v>
      </c>
      <c r="B14" s="23"/>
      <c r="C14" s="24" t="s">
        <v>34</v>
      </c>
      <c r="D14" s="25"/>
      <c r="E14" s="26">
        <f>IF(ISBLANK(E13),"",TRUNC(58.015*(14.5-E13)^1.31))</f>
        <v>429</v>
      </c>
      <c r="F14" s="26">
        <f>IF(ISBLANK(F13),"",INT(56.0211*(F13-1.5)^1.05))</f>
        <v>346</v>
      </c>
      <c r="G14" s="26">
        <f>IF(ISBLANK(G13),"",INT(0.188807*(G13*100-210)^1.41))</f>
        <v>237</v>
      </c>
      <c r="H14" s="29">
        <f>IF(ISBLANK(H13),"",INT(0.11193*(254-((H13+0.000462962962962963)/$D$2))^1.88))</f>
        <v>398</v>
      </c>
      <c r="I14" s="27">
        <f>I13</f>
        <v>1410</v>
      </c>
    </row>
    <row r="15" spans="1:9" ht="12.75">
      <c r="A15" s="17">
        <f>A14+1</f>
        <v>5</v>
      </c>
      <c r="B15" s="18" t="s">
        <v>139</v>
      </c>
      <c r="C15" s="19" t="s">
        <v>140</v>
      </c>
      <c r="D15" s="20">
        <v>37524</v>
      </c>
      <c r="E15" s="21">
        <v>10.1</v>
      </c>
      <c r="F15" s="21">
        <v>6.73</v>
      </c>
      <c r="G15" s="21">
        <v>3.42</v>
      </c>
      <c r="H15" s="22">
        <v>0.0016106481481481482</v>
      </c>
      <c r="I15" s="17">
        <f>SUM(E16:H16)</f>
        <v>1279</v>
      </c>
    </row>
    <row r="16" spans="1:9" ht="12.75">
      <c r="A16" s="12">
        <f>A15</f>
        <v>5</v>
      </c>
      <c r="B16" s="23"/>
      <c r="C16" s="24" t="s">
        <v>14</v>
      </c>
      <c r="D16" s="25"/>
      <c r="E16" s="26">
        <f>IF(ISBLANK(E15),"",TRUNC(58.015*(14.5-E15)^1.31))</f>
        <v>404</v>
      </c>
      <c r="F16" s="26">
        <f>IF(ISBLANK(F15),"",INT(56.0211*(F15-1.5)^1.05))</f>
        <v>318</v>
      </c>
      <c r="G16" s="26">
        <f>IF(ISBLANK(G15),"",INT(0.188807*(G15*100-210)^1.41))</f>
        <v>184</v>
      </c>
      <c r="H16" s="29">
        <f>IF(ISBLANK(H15),"",INT(0.11193*(254-((H15+0.000462962962962963)/$D$2))^1.88))</f>
        <v>373</v>
      </c>
      <c r="I16" s="27">
        <f>I15</f>
        <v>1279</v>
      </c>
    </row>
    <row r="17" spans="1:9" ht="12.75">
      <c r="A17" s="17">
        <f>A16+1</f>
        <v>6</v>
      </c>
      <c r="B17" s="18" t="s">
        <v>141</v>
      </c>
      <c r="C17" s="19" t="s">
        <v>142</v>
      </c>
      <c r="D17" s="20">
        <v>37395</v>
      </c>
      <c r="E17" s="21">
        <v>10.48</v>
      </c>
      <c r="F17" s="21">
        <v>6.67</v>
      </c>
      <c r="G17" s="21">
        <v>3.32</v>
      </c>
      <c r="H17" s="22">
        <v>0.0015657407407407408</v>
      </c>
      <c r="I17" s="17">
        <f>SUM(E18:H18)</f>
        <v>1247</v>
      </c>
    </row>
    <row r="18" spans="1:9" ht="12.75">
      <c r="A18" s="12">
        <f>A17</f>
        <v>6</v>
      </c>
      <c r="B18" s="23"/>
      <c r="C18" s="24" t="s">
        <v>18</v>
      </c>
      <c r="D18" s="25"/>
      <c r="E18" s="26">
        <f>IF(ISBLANK(E17),"",TRUNC(58.015*(14.5-E17)^1.31))</f>
        <v>358</v>
      </c>
      <c r="F18" s="26">
        <f>IF(ISBLANK(F17),"",INT(56.0211*(F17-1.5)^1.05))</f>
        <v>314</v>
      </c>
      <c r="G18" s="26">
        <f>IF(ISBLANK(G17),"",INT(0.188807*(G17*100-210)^1.41))</f>
        <v>165</v>
      </c>
      <c r="H18" s="29">
        <f>IF(ISBLANK(H17),"",INT(0.11193*(254-((H17+0.000462962962962963)/$D$2))^1.88))</f>
        <v>410</v>
      </c>
      <c r="I18" s="27">
        <f>I17</f>
        <v>1247</v>
      </c>
    </row>
    <row r="19" spans="1:9" ht="12.75">
      <c r="A19" s="17">
        <f>A18+1</f>
        <v>7</v>
      </c>
      <c r="B19" s="18" t="s">
        <v>143</v>
      </c>
      <c r="C19" s="19" t="s">
        <v>144</v>
      </c>
      <c r="D19" s="20">
        <v>37533</v>
      </c>
      <c r="E19" s="21">
        <v>10.52</v>
      </c>
      <c r="F19" s="21">
        <v>6.84</v>
      </c>
      <c r="G19" s="21">
        <v>3.76</v>
      </c>
      <c r="H19" s="22">
        <v>0.0017247685185185185</v>
      </c>
      <c r="I19" s="17">
        <f>SUM(E20:H20)</f>
        <v>1219</v>
      </c>
    </row>
    <row r="20" spans="1:9" ht="12.75">
      <c r="A20" s="12">
        <f>A19</f>
        <v>7</v>
      </c>
      <c r="B20" s="23"/>
      <c r="C20" s="24" t="s">
        <v>15</v>
      </c>
      <c r="D20" s="25"/>
      <c r="E20" s="26">
        <f>IF(ISBLANK(E19),"",TRUNC(58.015*(14.5-E19)^1.31))</f>
        <v>354</v>
      </c>
      <c r="F20" s="26">
        <f>IF(ISBLANK(F19),"",INT(56.0211*(F19-1.5)^1.05))</f>
        <v>325</v>
      </c>
      <c r="G20" s="26">
        <f>IF(ISBLANK(G19),"",INT(0.188807*(G19*100-210)^1.41))</f>
        <v>254</v>
      </c>
      <c r="H20" s="29">
        <f>IF(ISBLANK(H19),"",INT(0.11193*(254-((H19+0.000462962962962963)/$D$2))^1.88))</f>
        <v>286</v>
      </c>
      <c r="I20" s="27">
        <f>I19</f>
        <v>1219</v>
      </c>
    </row>
    <row r="21" spans="1:9" ht="12.75">
      <c r="A21" s="17">
        <f>A20+1</f>
        <v>8</v>
      </c>
      <c r="B21" s="18" t="s">
        <v>145</v>
      </c>
      <c r="C21" s="19" t="s">
        <v>146</v>
      </c>
      <c r="D21" s="20">
        <v>37500</v>
      </c>
      <c r="E21" s="21">
        <v>9.55</v>
      </c>
      <c r="F21" s="21">
        <v>6.46</v>
      </c>
      <c r="G21" s="21">
        <v>3.44</v>
      </c>
      <c r="H21" s="22">
        <v>0.0017781250000000002</v>
      </c>
      <c r="I21" s="17">
        <f>SUM(E22:H22)</f>
        <v>1209</v>
      </c>
    </row>
    <row r="22" spans="1:9" ht="12.75">
      <c r="A22" s="12">
        <f>A21</f>
        <v>8</v>
      </c>
      <c r="B22" s="23"/>
      <c r="C22" s="24" t="s">
        <v>14</v>
      </c>
      <c r="D22" s="25"/>
      <c r="E22" s="26">
        <f>IF(ISBLANK(E21),"",TRUNC(58.015*(14.5-E21)^1.31))</f>
        <v>471</v>
      </c>
      <c r="F22" s="26">
        <f>IF(ISBLANK(F21),"",INT(56.0211*(F21-1.5)^1.05))</f>
        <v>301</v>
      </c>
      <c r="G22" s="26">
        <f>IF(ISBLANK(G21),"",INT(0.188807*(G21*100-210)^1.41))</f>
        <v>188</v>
      </c>
      <c r="H22" s="29">
        <f>IF(ISBLANK(H21),"",INT(0.11193*(254-((H21+0.000462962962962963)/$D$2))^1.88))</f>
        <v>249</v>
      </c>
      <c r="I22" s="27">
        <f>I21</f>
        <v>1209</v>
      </c>
    </row>
    <row r="23" spans="1:9" ht="12.75">
      <c r="A23" s="17">
        <f>A22+1</f>
        <v>9</v>
      </c>
      <c r="B23" s="18" t="s">
        <v>147</v>
      </c>
      <c r="C23" s="19" t="s">
        <v>148</v>
      </c>
      <c r="D23" s="20">
        <v>37445</v>
      </c>
      <c r="E23" s="21">
        <v>10.81</v>
      </c>
      <c r="F23" s="21">
        <v>7.79</v>
      </c>
      <c r="G23" s="21">
        <v>3.1</v>
      </c>
      <c r="H23" s="22">
        <v>0.0016505787037037036</v>
      </c>
      <c r="I23" s="17">
        <f>SUM(E24:H24)</f>
        <v>1171</v>
      </c>
    </row>
    <row r="24" spans="1:9" ht="12.75">
      <c r="A24" s="12">
        <f>A23</f>
        <v>9</v>
      </c>
      <c r="B24" s="23"/>
      <c r="C24" s="24" t="s">
        <v>14</v>
      </c>
      <c r="D24" s="25"/>
      <c r="E24" s="26">
        <f>IF(ISBLANK(E23),"",TRUNC(58.015*(14.5-E23)^1.31))</f>
        <v>320</v>
      </c>
      <c r="F24" s="26">
        <f>IF(ISBLANK(F23),"",INT(56.0211*(F23-1.5)^1.05))</f>
        <v>386</v>
      </c>
      <c r="G24" s="26">
        <f>IF(ISBLANK(G23),"",INT(0.188807*(G23*100-210)^1.41))</f>
        <v>124</v>
      </c>
      <c r="H24" s="29">
        <f>IF(ISBLANK(H23),"",INT(0.11193*(254-((H23+0.000462962962962963)/$D$2))^1.88))</f>
        <v>341</v>
      </c>
      <c r="I24" s="27">
        <f>I23</f>
        <v>1171</v>
      </c>
    </row>
    <row r="25" spans="1:9" ht="12.75">
      <c r="A25" s="17">
        <f>A24+1</f>
        <v>10</v>
      </c>
      <c r="B25" s="18" t="s">
        <v>23</v>
      </c>
      <c r="C25" s="19" t="s">
        <v>149</v>
      </c>
      <c r="D25" s="20">
        <v>37277</v>
      </c>
      <c r="E25" s="21">
        <v>10.06</v>
      </c>
      <c r="F25" s="21">
        <v>6.1</v>
      </c>
      <c r="G25" s="21">
        <v>3.65</v>
      </c>
      <c r="H25" s="22">
        <v>0.0017725694444444447</v>
      </c>
      <c r="I25" s="17">
        <f>SUM(E26:H26)</f>
        <v>1170</v>
      </c>
    </row>
    <row r="26" spans="1:9" ht="12.75">
      <c r="A26" s="12">
        <f>A25</f>
        <v>10</v>
      </c>
      <c r="B26" s="23"/>
      <c r="C26" s="24" t="s">
        <v>18</v>
      </c>
      <c r="D26" s="25"/>
      <c r="E26" s="26">
        <f>IF(ISBLANK(E25),"",TRUNC(58.015*(14.5-E25)^1.31))</f>
        <v>408</v>
      </c>
      <c r="F26" s="26">
        <f>IF(ISBLANK(F25),"",INT(56.0211*(F25-1.5)^1.05))</f>
        <v>278</v>
      </c>
      <c r="G26" s="26">
        <f>IF(ISBLANK(G25),"",INT(0.188807*(G25*100-210)^1.41))</f>
        <v>231</v>
      </c>
      <c r="H26" s="29">
        <f>IF(ISBLANK(H25),"",INT(0.11193*(254-((H25+0.000462962962962963)/$D$2))^1.88))</f>
        <v>253</v>
      </c>
      <c r="I26" s="27">
        <f>I25</f>
        <v>1170</v>
      </c>
    </row>
    <row r="27" spans="1:9" ht="12.75">
      <c r="A27" s="17">
        <f>A26+1</f>
        <v>11</v>
      </c>
      <c r="B27" s="18" t="s">
        <v>150</v>
      </c>
      <c r="C27" s="19" t="s">
        <v>151</v>
      </c>
      <c r="D27" s="20">
        <v>37293</v>
      </c>
      <c r="E27" s="21">
        <v>10.53</v>
      </c>
      <c r="F27" s="21">
        <v>7.89</v>
      </c>
      <c r="G27" s="21">
        <v>3.12</v>
      </c>
      <c r="H27" s="22">
        <v>0.0017296296296296298</v>
      </c>
      <c r="I27" s="17">
        <f>SUM(E28:H28)</f>
        <v>1155</v>
      </c>
    </row>
    <row r="28" spans="1:9" ht="12.75">
      <c r="A28" s="12">
        <f>A27</f>
        <v>11</v>
      </c>
      <c r="B28" s="23"/>
      <c r="C28" s="24" t="s">
        <v>152</v>
      </c>
      <c r="D28" s="25"/>
      <c r="E28" s="26">
        <f>IF(ISBLANK(E27),"",TRUNC(58.015*(14.5-E27)^1.31))</f>
        <v>353</v>
      </c>
      <c r="F28" s="26">
        <f>IF(ISBLANK(F27),"",INT(56.0211*(F27-1.5)^1.05))</f>
        <v>392</v>
      </c>
      <c r="G28" s="26">
        <f>IF(ISBLANK(G27),"",INT(0.188807*(G27*100-210)^1.41))</f>
        <v>128</v>
      </c>
      <c r="H28" s="29">
        <f>IF(ISBLANK(H27),"",INT(0.11193*(254-((H27+0.000462962962962963)/$D$2))^1.88))</f>
        <v>282</v>
      </c>
      <c r="I28" s="27">
        <f>I27</f>
        <v>1155</v>
      </c>
    </row>
    <row r="29" spans="1:9" ht="12.75">
      <c r="A29" s="17">
        <f>A28+1</f>
        <v>12</v>
      </c>
      <c r="B29" s="18" t="s">
        <v>153</v>
      </c>
      <c r="C29" s="19" t="s">
        <v>154</v>
      </c>
      <c r="D29" s="20">
        <v>37328</v>
      </c>
      <c r="E29" s="21">
        <v>10.11</v>
      </c>
      <c r="F29" s="21">
        <v>5.69</v>
      </c>
      <c r="G29" s="21">
        <v>3.23</v>
      </c>
      <c r="H29" s="22">
        <v>0.0016373842592592592</v>
      </c>
      <c r="I29" s="17">
        <f>SUM(E30:H30)</f>
        <v>1154</v>
      </c>
    </row>
    <row r="30" spans="1:9" ht="12.75">
      <c r="A30" s="12">
        <f>A29</f>
        <v>12</v>
      </c>
      <c r="B30" s="23"/>
      <c r="C30" s="24" t="s">
        <v>46</v>
      </c>
      <c r="D30" s="25"/>
      <c r="E30" s="26">
        <f>IF(ISBLANK(E29),"",TRUNC(58.015*(14.5-E29)^1.31))</f>
        <v>402</v>
      </c>
      <c r="F30" s="26">
        <f>IF(ISBLANK(F29),"",INT(56.0211*(F29-1.5)^1.05))</f>
        <v>252</v>
      </c>
      <c r="G30" s="26">
        <f>IF(ISBLANK(G29),"",INT(0.188807*(G29*100-210)^1.41))</f>
        <v>148</v>
      </c>
      <c r="H30" s="29">
        <f>IF(ISBLANK(H29),"",INT(0.11193*(254-((H29+0.000462962962962963)/$D$2))^1.88))</f>
        <v>352</v>
      </c>
      <c r="I30" s="27">
        <f>I29</f>
        <v>1154</v>
      </c>
    </row>
    <row r="31" spans="1:9" ht="12.75">
      <c r="A31" s="17">
        <f>A30+1</f>
        <v>13</v>
      </c>
      <c r="B31" s="18" t="s">
        <v>38</v>
      </c>
      <c r="C31" s="19" t="s">
        <v>155</v>
      </c>
      <c r="D31" s="20">
        <v>37594</v>
      </c>
      <c r="E31" s="21">
        <v>10.46</v>
      </c>
      <c r="F31" s="21">
        <v>7.03</v>
      </c>
      <c r="G31" s="21">
        <v>3</v>
      </c>
      <c r="H31" s="22">
        <v>0.001736689814814815</v>
      </c>
      <c r="I31" s="17">
        <f>SUM(E32:H32)</f>
        <v>1082</v>
      </c>
    </row>
    <row r="32" spans="1:9" ht="12.75">
      <c r="A32" s="12">
        <f>A31</f>
        <v>13</v>
      </c>
      <c r="B32" s="23"/>
      <c r="C32" s="24" t="s">
        <v>83</v>
      </c>
      <c r="D32" s="25"/>
      <c r="E32" s="26">
        <f>IF(ISBLANK(E31),"",TRUNC(58.015*(14.5-E31)^1.31))</f>
        <v>361</v>
      </c>
      <c r="F32" s="26">
        <f>IF(ISBLANK(F31),"",INT(56.0211*(F31-1.5)^1.05))</f>
        <v>337</v>
      </c>
      <c r="G32" s="26">
        <f>IF(ISBLANK(G31),"",INT(0.188807*(G31*100-210)^1.41))</f>
        <v>107</v>
      </c>
      <c r="H32" s="29">
        <f>IF(ISBLANK(H31),"",INT(0.11193*(254-((H31+0.000462962962962963)/$D$2))^1.88))</f>
        <v>277</v>
      </c>
      <c r="I32" s="27">
        <f>I31</f>
        <v>1082</v>
      </c>
    </row>
    <row r="33" spans="1:9" ht="12.75">
      <c r="A33" s="17">
        <f>A32+1</f>
        <v>14</v>
      </c>
      <c r="B33" s="18" t="s">
        <v>156</v>
      </c>
      <c r="C33" s="19" t="s">
        <v>157</v>
      </c>
      <c r="D33" s="20" t="s">
        <v>109</v>
      </c>
      <c r="E33" s="21">
        <v>10.83</v>
      </c>
      <c r="F33" s="21">
        <v>6.44</v>
      </c>
      <c r="G33" s="21">
        <v>3.35</v>
      </c>
      <c r="H33" s="22">
        <v>0.0017581018518518518</v>
      </c>
      <c r="I33" s="17">
        <f>SUM(E34:H34)</f>
        <v>1050</v>
      </c>
    </row>
    <row r="34" spans="1:9" ht="12.75">
      <c r="A34" s="12">
        <f>A33</f>
        <v>14</v>
      </c>
      <c r="B34" s="23"/>
      <c r="C34" s="24" t="s">
        <v>108</v>
      </c>
      <c r="D34" s="25"/>
      <c r="E34" s="26">
        <f>IF(ISBLANK(E33),"",TRUNC(58.015*(14.5-E33)^1.31))</f>
        <v>318</v>
      </c>
      <c r="F34" s="26">
        <f>IF(ISBLANK(F33),"",INT(56.0211*(F33-1.5)^1.05))</f>
        <v>299</v>
      </c>
      <c r="G34" s="26">
        <f>IF(ISBLANK(G33),"",INT(0.188807*(G33*100-210)^1.41))</f>
        <v>170</v>
      </c>
      <c r="H34" s="29">
        <f>IF(ISBLANK(H33),"",INT(0.11193*(254-((H33+0.000462962962962963)/$D$2))^1.88))</f>
        <v>263</v>
      </c>
      <c r="I34" s="27">
        <f>I33</f>
        <v>1050</v>
      </c>
    </row>
    <row r="35" spans="1:9" ht="12.75">
      <c r="A35" s="17">
        <f>A34+1</f>
        <v>15</v>
      </c>
      <c r="B35" s="18" t="s">
        <v>158</v>
      </c>
      <c r="C35" s="19" t="s">
        <v>159</v>
      </c>
      <c r="D35" s="20">
        <v>37467</v>
      </c>
      <c r="E35" s="21">
        <v>10.12</v>
      </c>
      <c r="F35" s="21">
        <v>4.74</v>
      </c>
      <c r="G35" s="21">
        <v>2.96</v>
      </c>
      <c r="H35" s="22">
        <v>0.0016896990740740742</v>
      </c>
      <c r="I35" s="17">
        <f>SUM(E36:H36)</f>
        <v>1005</v>
      </c>
    </row>
    <row r="36" spans="1:9" ht="12.75">
      <c r="A36" s="12">
        <f>A35</f>
        <v>15</v>
      </c>
      <c r="B36" s="23"/>
      <c r="C36" s="24" t="s">
        <v>34</v>
      </c>
      <c r="D36" s="25"/>
      <c r="E36" s="26">
        <f>IF(ISBLANK(E35),"",TRUNC(58.015*(14.5-E35)^1.31))</f>
        <v>401</v>
      </c>
      <c r="F36" s="26">
        <f>IF(ISBLANK(F35),"",INT(56.0211*(F35-1.5)^1.05))</f>
        <v>192</v>
      </c>
      <c r="G36" s="26">
        <f>IF(ISBLANK(G35),"",INT(0.188807*(G35*100-210)^1.41))</f>
        <v>100</v>
      </c>
      <c r="H36" s="29">
        <f>IF(ISBLANK(H35),"",INT(0.11193*(254-((H35+0.000462962962962963)/$D$2))^1.88))</f>
        <v>312</v>
      </c>
      <c r="I36" s="27">
        <f>I35</f>
        <v>1005</v>
      </c>
    </row>
    <row r="37" spans="1:9" ht="12.75">
      <c r="A37" s="17">
        <f>A36+1</f>
        <v>16</v>
      </c>
      <c r="B37" s="18" t="s">
        <v>143</v>
      </c>
      <c r="C37" s="19" t="s">
        <v>160</v>
      </c>
      <c r="D37" s="20">
        <v>37597</v>
      </c>
      <c r="E37" s="21">
        <v>10.62</v>
      </c>
      <c r="F37" s="21">
        <v>5.34</v>
      </c>
      <c r="G37" s="21">
        <v>3.34</v>
      </c>
      <c r="H37" s="22">
        <v>0.001792939814814815</v>
      </c>
      <c r="I37" s="17">
        <f>SUM(E38:H38)</f>
        <v>979</v>
      </c>
    </row>
    <row r="38" spans="1:9" ht="12.75">
      <c r="A38" s="12">
        <f>A37</f>
        <v>16</v>
      </c>
      <c r="B38" s="23"/>
      <c r="C38" s="24" t="s">
        <v>83</v>
      </c>
      <c r="D38" s="25"/>
      <c r="E38" s="26">
        <f>IF(ISBLANK(E37),"",TRUNC(58.015*(14.5-E37)^1.31))</f>
        <v>342</v>
      </c>
      <c r="F38" s="26">
        <f>IF(ISBLANK(F37),"",INT(56.0211*(F37-1.5)^1.05))</f>
        <v>230</v>
      </c>
      <c r="G38" s="26">
        <f>IF(ISBLANK(G37),"",INT(0.188807*(G37*100-210)^1.41))</f>
        <v>168</v>
      </c>
      <c r="H38" s="29">
        <f>IF(ISBLANK(H37),"",INT(0.11193*(254-((H37+0.000462962962962963)/$D$2))^1.88))</f>
        <v>239</v>
      </c>
      <c r="I38" s="27">
        <f>I37</f>
        <v>979</v>
      </c>
    </row>
    <row r="39" spans="1:9" ht="12.75">
      <c r="A39" s="17">
        <f>A38+1</f>
        <v>17</v>
      </c>
      <c r="B39" s="18" t="s">
        <v>45</v>
      </c>
      <c r="C39" s="19" t="s">
        <v>161</v>
      </c>
      <c r="D39" s="20">
        <v>37686</v>
      </c>
      <c r="E39" s="21">
        <v>10.92</v>
      </c>
      <c r="F39" s="21">
        <v>5.64</v>
      </c>
      <c r="G39" s="21">
        <v>3.22</v>
      </c>
      <c r="H39" s="22">
        <v>0.0018202546296296298</v>
      </c>
      <c r="I39" s="17">
        <f>SUM(E40:H40)</f>
        <v>924</v>
      </c>
    </row>
    <row r="40" spans="1:9" ht="12.75">
      <c r="A40" s="12">
        <f>A39</f>
        <v>17</v>
      </c>
      <c r="B40" s="23"/>
      <c r="C40" s="24" t="s">
        <v>34</v>
      </c>
      <c r="D40" s="25"/>
      <c r="E40" s="26">
        <f>IF(ISBLANK(E39),"",TRUNC(58.015*(14.5-E39)^1.31))</f>
        <v>308</v>
      </c>
      <c r="F40" s="26">
        <f>IF(ISBLANK(F39),"",INT(56.0211*(F39-1.5)^1.05))</f>
        <v>249</v>
      </c>
      <c r="G40" s="26">
        <f>IF(ISBLANK(G39),"",INT(0.188807*(G39*100-210)^1.41))</f>
        <v>146</v>
      </c>
      <c r="H40" s="29">
        <f>IF(ISBLANK(H39),"",INT(0.11193*(254-((H39+0.000462962962962963)/$D$2))^1.88))</f>
        <v>221</v>
      </c>
      <c r="I40" s="27">
        <f>I39</f>
        <v>924</v>
      </c>
    </row>
    <row r="41" spans="1:9" ht="12.75">
      <c r="A41" s="17">
        <f>A40+1</f>
        <v>18</v>
      </c>
      <c r="B41" s="18" t="s">
        <v>41</v>
      </c>
      <c r="C41" s="19" t="s">
        <v>162</v>
      </c>
      <c r="D41" s="20">
        <v>37379</v>
      </c>
      <c r="E41" s="21">
        <v>10.72</v>
      </c>
      <c r="F41" s="21">
        <v>5.43</v>
      </c>
      <c r="G41" s="21">
        <v>2.92</v>
      </c>
      <c r="H41" s="22">
        <v>0.0017667824074074072</v>
      </c>
      <c r="I41" s="17">
        <f>SUM(E42:H42)</f>
        <v>917</v>
      </c>
    </row>
    <row r="42" spans="1:9" ht="12.75">
      <c r="A42" s="12">
        <f>A41</f>
        <v>18</v>
      </c>
      <c r="B42" s="23"/>
      <c r="C42" s="24" t="s">
        <v>14</v>
      </c>
      <c r="D42" s="25"/>
      <c r="E42" s="26">
        <f>IF(ISBLANK(E41),"",TRUNC(58.015*(14.5-E41)^1.31))</f>
        <v>331</v>
      </c>
      <c r="F42" s="26">
        <f>IF(ISBLANK(F41),"",INT(56.0211*(F41-1.5)^1.05))</f>
        <v>235</v>
      </c>
      <c r="G42" s="26">
        <f>IF(ISBLANK(G41),"",INT(0.188807*(G41*100-210)^1.41))</f>
        <v>94</v>
      </c>
      <c r="H42" s="29">
        <f>IF(ISBLANK(H41),"",INT(0.11193*(254-((H41+0.000462962962962963)/$D$2))^1.88))</f>
        <v>257</v>
      </c>
      <c r="I42" s="27">
        <f>I41</f>
        <v>917</v>
      </c>
    </row>
    <row r="43" spans="1:9" ht="12.75">
      <c r="A43" s="17">
        <f>A42+1</f>
        <v>19</v>
      </c>
      <c r="B43" s="18" t="s">
        <v>163</v>
      </c>
      <c r="C43" s="19" t="s">
        <v>164</v>
      </c>
      <c r="D43" s="20">
        <v>37882</v>
      </c>
      <c r="E43" s="21">
        <v>10.99</v>
      </c>
      <c r="F43" s="21">
        <v>6.68</v>
      </c>
      <c r="G43" s="21">
        <v>2.37</v>
      </c>
      <c r="H43" s="22">
        <v>0.001765162037037037</v>
      </c>
      <c r="I43" s="17">
        <f>SUM(E44:H44)</f>
        <v>892</v>
      </c>
    </row>
    <row r="44" spans="1:9" ht="12.75">
      <c r="A44" s="12">
        <f>A43</f>
        <v>19</v>
      </c>
      <c r="B44" s="23"/>
      <c r="C44" s="24" t="s">
        <v>15</v>
      </c>
      <c r="D44" s="25"/>
      <c r="E44" s="26">
        <f>IF(ISBLANK(E43),"",TRUNC(58.015*(14.5-E43)^1.31))</f>
        <v>300</v>
      </c>
      <c r="F44" s="26">
        <f>IF(ISBLANK(F43),"",INT(56.0211*(F43-1.5)^1.05))</f>
        <v>315</v>
      </c>
      <c r="G44" s="26">
        <f>IF(ISBLANK(G43),"",INT(0.188807*(G43*100-210)^1.41))</f>
        <v>19</v>
      </c>
      <c r="H44" s="29">
        <f>IF(ISBLANK(H43),"",INT(0.11193*(254-((H43+0.000462962962962963)/$D$2))^1.88))</f>
        <v>258</v>
      </c>
      <c r="I44" s="27">
        <f>I43</f>
        <v>892</v>
      </c>
    </row>
    <row r="45" spans="1:9" ht="12.75">
      <c r="A45" s="17">
        <f>A44+1</f>
        <v>20</v>
      </c>
      <c r="B45" s="18" t="s">
        <v>23</v>
      </c>
      <c r="C45" s="19" t="s">
        <v>47</v>
      </c>
      <c r="D45" s="20">
        <v>37342</v>
      </c>
      <c r="E45" s="21">
        <v>10.98</v>
      </c>
      <c r="F45" s="21">
        <v>5.5</v>
      </c>
      <c r="G45" s="21">
        <v>2.97</v>
      </c>
      <c r="H45" s="22">
        <v>0.0017951388888888889</v>
      </c>
      <c r="I45" s="17">
        <f>SUM(E46:H46)</f>
        <v>881</v>
      </c>
    </row>
    <row r="46" spans="1:9" ht="12.75">
      <c r="A46" s="12">
        <f>A45</f>
        <v>20</v>
      </c>
      <c r="B46" s="23"/>
      <c r="C46" s="24" t="s">
        <v>24</v>
      </c>
      <c r="D46" s="25"/>
      <c r="E46" s="26">
        <f>IF(ISBLANK(E45),"",TRUNC(58.015*(14.5-E45)^1.31))</f>
        <v>301</v>
      </c>
      <c r="F46" s="26">
        <f>IF(ISBLANK(F45),"",INT(56.0211*(F45-1.5)^1.05))</f>
        <v>240</v>
      </c>
      <c r="G46" s="26">
        <f>IF(ISBLANK(G45),"",INT(0.188807*(G45*100-210)^1.41))</f>
        <v>102</v>
      </c>
      <c r="H46" s="29">
        <f>IF(ISBLANK(H45),"",INT(0.11193*(254-((H45+0.000462962962962963)/$D$2))^1.88))</f>
        <v>238</v>
      </c>
      <c r="I46" s="27">
        <f>I45</f>
        <v>881</v>
      </c>
    </row>
    <row r="47" spans="1:9" ht="12.75">
      <c r="A47" s="17">
        <f>A46+1</f>
        <v>21</v>
      </c>
      <c r="B47" s="18" t="s">
        <v>165</v>
      </c>
      <c r="C47" s="19" t="s">
        <v>166</v>
      </c>
      <c r="D47" s="20">
        <v>37400</v>
      </c>
      <c r="E47" s="21">
        <v>11.28</v>
      </c>
      <c r="F47" s="21">
        <v>5.3</v>
      </c>
      <c r="G47" s="21">
        <v>3.12</v>
      </c>
      <c r="H47" s="22">
        <v>0.0018107638888888889</v>
      </c>
      <c r="I47" s="17">
        <f>SUM(E48:H48)</f>
        <v>850</v>
      </c>
    </row>
    <row r="48" spans="1:9" ht="12.75">
      <c r="A48" s="12">
        <f>A47</f>
        <v>21</v>
      </c>
      <c r="B48" s="23"/>
      <c r="C48" s="24" t="s">
        <v>34</v>
      </c>
      <c r="D48" s="25"/>
      <c r="E48" s="26">
        <f>IF(ISBLANK(E47),"",TRUNC(58.015*(14.5-E47)^1.31))</f>
        <v>268</v>
      </c>
      <c r="F48" s="26">
        <f>IF(ISBLANK(F47),"",INT(56.0211*(F47-1.5)^1.05))</f>
        <v>227</v>
      </c>
      <c r="G48" s="26">
        <f>IF(ISBLANK(G47),"",INT(0.188807*(G47*100-210)^1.41))</f>
        <v>128</v>
      </c>
      <c r="H48" s="29">
        <f>IF(ISBLANK(H47),"",INT(0.11193*(254-((H47+0.000462962962962963)/$D$2))^1.88))</f>
        <v>227</v>
      </c>
      <c r="I48" s="27">
        <f>I47</f>
        <v>850</v>
      </c>
    </row>
    <row r="49" spans="1:9" ht="12.75">
      <c r="A49" s="17">
        <f>A48+1</f>
        <v>22</v>
      </c>
      <c r="B49" s="18" t="s">
        <v>167</v>
      </c>
      <c r="C49" s="19" t="s">
        <v>168</v>
      </c>
      <c r="D49" s="20">
        <v>37373</v>
      </c>
      <c r="E49" s="21">
        <v>11.18</v>
      </c>
      <c r="F49" s="21">
        <v>5.6</v>
      </c>
      <c r="G49" s="21">
        <v>2.99</v>
      </c>
      <c r="H49" s="22">
        <v>0.0019185185185185184</v>
      </c>
      <c r="I49" s="17">
        <f>SUM(E50:H50)</f>
        <v>793</v>
      </c>
    </row>
    <row r="50" spans="1:9" ht="12.75">
      <c r="A50" s="12">
        <f>A49</f>
        <v>22</v>
      </c>
      <c r="B50" s="23"/>
      <c r="C50" s="24" t="s">
        <v>14</v>
      </c>
      <c r="D50" s="25"/>
      <c r="E50" s="26">
        <f>IF(ISBLANK(E49),"",TRUNC(58.015*(14.5-E49)^1.31))</f>
        <v>279</v>
      </c>
      <c r="F50" s="26">
        <f>IF(ISBLANK(F49),"",INT(56.0211*(F49-1.5)^1.05))</f>
        <v>246</v>
      </c>
      <c r="G50" s="26">
        <f>IF(ISBLANK(G49),"",INT(0.188807*(G49*100-210)^1.41))</f>
        <v>105</v>
      </c>
      <c r="H50" s="29">
        <f>IF(ISBLANK(H49),"",INT(0.11193*(254-((H49+0.000462962962962963)/$D$2))^1.88))</f>
        <v>163</v>
      </c>
      <c r="I50" s="27">
        <f>I49</f>
        <v>793</v>
      </c>
    </row>
    <row r="51" spans="1:9" ht="12.75">
      <c r="A51" s="17">
        <f>A50+1</f>
        <v>23</v>
      </c>
      <c r="B51" s="18" t="s">
        <v>169</v>
      </c>
      <c r="C51" s="19" t="s">
        <v>170</v>
      </c>
      <c r="D51" s="20">
        <v>37873</v>
      </c>
      <c r="E51" s="21">
        <v>11.18</v>
      </c>
      <c r="F51" s="21">
        <v>5.38</v>
      </c>
      <c r="G51" s="21">
        <v>2.9</v>
      </c>
      <c r="H51" s="22">
        <v>0.0018269675925925927</v>
      </c>
      <c r="I51" s="17">
        <f>SUM(E52:H52)</f>
        <v>819</v>
      </c>
    </row>
    <row r="52" spans="1:9" ht="12.75">
      <c r="A52" s="12">
        <f>A51</f>
        <v>23</v>
      </c>
      <c r="B52" s="23"/>
      <c r="C52" s="24" t="s">
        <v>89</v>
      </c>
      <c r="D52" s="25"/>
      <c r="E52" s="26">
        <f>IF(ISBLANK(E51),"",TRUNC(58.015*(14.5-E51)^1.31))</f>
        <v>279</v>
      </c>
      <c r="F52" s="26">
        <f>IF(ISBLANK(F51),"",INT(56.0211*(F51-1.5)^1.05))</f>
        <v>232</v>
      </c>
      <c r="G52" s="26">
        <f>IF(ISBLANK(G51),"",INT(0.188807*(G51*100-210)^1.41))</f>
        <v>91</v>
      </c>
      <c r="H52" s="29">
        <f>IF(ISBLANK(H51),"",INT(0.11193*(254-((H51+0.000462962962962963)/$D$2))^1.88))</f>
        <v>217</v>
      </c>
      <c r="I52" s="27">
        <f>I51</f>
        <v>819</v>
      </c>
    </row>
    <row r="53" spans="1:9" ht="12.75">
      <c r="A53" s="17">
        <f>A52+1</f>
        <v>24</v>
      </c>
      <c r="B53" s="18" t="s">
        <v>45</v>
      </c>
      <c r="C53" s="19" t="s">
        <v>171</v>
      </c>
      <c r="D53" s="20">
        <v>37925</v>
      </c>
      <c r="E53" s="21">
        <v>12.66</v>
      </c>
      <c r="F53" s="21">
        <v>5.61</v>
      </c>
      <c r="G53" s="21">
        <v>2.27</v>
      </c>
      <c r="H53" s="22" t="s">
        <v>86</v>
      </c>
      <c r="I53" s="17">
        <f>SUM(E54:H54)</f>
        <v>385</v>
      </c>
    </row>
    <row r="54" spans="1:9" ht="12.75">
      <c r="A54" s="12">
        <f>A53</f>
        <v>24</v>
      </c>
      <c r="B54" s="23"/>
      <c r="C54" s="24" t="s">
        <v>89</v>
      </c>
      <c r="D54" s="25"/>
      <c r="E54" s="26">
        <f>IF(ISBLANK(E53),"",TRUNC(58.015*(14.5-E53)^1.31))</f>
        <v>128</v>
      </c>
      <c r="F54" s="26">
        <f>IF(ISBLANK(F53),"",INT(56.0211*(F53-1.5)^1.05))</f>
        <v>247</v>
      </c>
      <c r="G54" s="26">
        <f>IF(ISBLANK(G53),"",INT(0.188807*(G53*100-210)^1.41))</f>
        <v>10</v>
      </c>
      <c r="H54" s="29"/>
      <c r="I54" s="27">
        <f>I53</f>
        <v>385</v>
      </c>
    </row>
    <row r="55" spans="1:9" ht="12.75">
      <c r="A55" s="17" t="s">
        <v>112</v>
      </c>
      <c r="B55" s="18" t="s">
        <v>22</v>
      </c>
      <c r="C55" s="19" t="s">
        <v>172</v>
      </c>
      <c r="D55" s="20">
        <v>37853</v>
      </c>
      <c r="E55" s="21">
        <v>10.42</v>
      </c>
      <c r="F55" s="21">
        <v>6.14</v>
      </c>
      <c r="G55" s="21">
        <v>3.3</v>
      </c>
      <c r="H55" s="22">
        <v>0.0016740740740740741</v>
      </c>
      <c r="I55" s="17">
        <f>SUM(E56:H56)</f>
        <v>1130</v>
      </c>
    </row>
    <row r="56" spans="1:9" ht="12.75">
      <c r="A56" s="12" t="str">
        <f>A55</f>
        <v>b.k.</v>
      </c>
      <c r="B56" s="23"/>
      <c r="C56" s="24" t="s">
        <v>96</v>
      </c>
      <c r="D56" s="25"/>
      <c r="E56" s="26">
        <f>IF(ISBLANK(E55),"",TRUNC(58.015*(14.5-E55)^1.31))</f>
        <v>366</v>
      </c>
      <c r="F56" s="26">
        <f>IF(ISBLANK(F55),"",INT(56.0211*(F55-1.5)^1.05))</f>
        <v>280</v>
      </c>
      <c r="G56" s="26">
        <f>IF(ISBLANK(G55),"",INT(0.188807*(G55*100-210)^1.41))</f>
        <v>161</v>
      </c>
      <c r="H56" s="29">
        <f>IF(ISBLANK(H55),"",INT(0.11193*(254-((H55+0.000462962962962963)/$D$2))^1.88))</f>
        <v>323</v>
      </c>
      <c r="I56" s="27">
        <f>I55</f>
        <v>1130</v>
      </c>
    </row>
    <row r="58" spans="1:2" s="31" customFormat="1" ht="12.75">
      <c r="A58" s="31" t="s">
        <v>26</v>
      </c>
      <c r="B58" s="31" t="s">
        <v>27</v>
      </c>
    </row>
    <row r="59" s="31" customFormat="1" ht="12.75">
      <c r="B59" s="31" t="s">
        <v>28</v>
      </c>
    </row>
  </sheetData>
  <sheetProtection/>
  <printOptions/>
  <pageMargins left="0.75" right="0.75" top="1" bottom="0.4" header="0.5" footer="0.2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1.140625" style="0" customWidth="1"/>
    <col min="3" max="3" width="11.28125" style="0" customWidth="1"/>
  </cols>
  <sheetData>
    <row r="1" spans="1:23" ht="18.75">
      <c r="A1" s="1"/>
      <c r="B1" s="1" t="s">
        <v>12</v>
      </c>
      <c r="C1" s="2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4" ht="12.75">
      <c r="A2" s="33" t="s">
        <v>79</v>
      </c>
      <c r="D2" s="5">
        <v>1.1574074074074073E-05</v>
      </c>
    </row>
    <row r="3" spans="1:7" ht="12.75">
      <c r="A3" s="6"/>
      <c r="B3" s="7"/>
      <c r="D3" s="7" t="s">
        <v>13</v>
      </c>
      <c r="F3" s="28" t="s">
        <v>48</v>
      </c>
      <c r="G3" s="7"/>
    </row>
    <row r="5" spans="1:10" ht="12.75">
      <c r="A5" s="8" t="s">
        <v>1</v>
      </c>
      <c r="B5" s="9" t="s">
        <v>2</v>
      </c>
      <c r="C5" s="10" t="s">
        <v>3</v>
      </c>
      <c r="D5" s="8" t="s">
        <v>4</v>
      </c>
      <c r="E5" s="8" t="s">
        <v>5</v>
      </c>
      <c r="F5" s="8" t="s">
        <v>10</v>
      </c>
      <c r="G5" s="8" t="s">
        <v>11</v>
      </c>
      <c r="H5" s="8" t="s">
        <v>9</v>
      </c>
      <c r="I5" s="8" t="s">
        <v>6</v>
      </c>
      <c r="J5" s="11"/>
    </row>
    <row r="6" spans="1:10" ht="12.75">
      <c r="A6" s="12">
        <v>0</v>
      </c>
      <c r="B6" s="13"/>
      <c r="C6" s="14" t="s">
        <v>7</v>
      </c>
      <c r="D6" s="15" t="s">
        <v>8</v>
      </c>
      <c r="E6" s="16"/>
      <c r="F6" s="30"/>
      <c r="G6" s="30" t="s">
        <v>29</v>
      </c>
      <c r="H6" s="16"/>
      <c r="I6" s="15"/>
      <c r="J6" s="11"/>
    </row>
    <row r="7" spans="1:9" ht="12.75">
      <c r="A7" s="17">
        <f>A6+1</f>
        <v>1</v>
      </c>
      <c r="B7" s="18" t="s">
        <v>67</v>
      </c>
      <c r="C7" s="19" t="s">
        <v>68</v>
      </c>
      <c r="D7" s="20">
        <v>36903</v>
      </c>
      <c r="E7" s="21">
        <v>8.74</v>
      </c>
      <c r="F7" s="21">
        <v>4.47</v>
      </c>
      <c r="G7" s="21">
        <v>9.47</v>
      </c>
      <c r="H7" s="22">
        <v>0.0014677083333333332</v>
      </c>
      <c r="I7" s="17">
        <f>SUM(E8:H8)</f>
        <v>1988</v>
      </c>
    </row>
    <row r="8" spans="1:9" ht="12.75">
      <c r="A8" s="12">
        <f>A7</f>
        <v>1</v>
      </c>
      <c r="B8" s="23"/>
      <c r="C8" s="24" t="s">
        <v>20</v>
      </c>
      <c r="D8" s="25"/>
      <c r="E8" s="26">
        <f>IF(ISBLANK(E7),"",TRUNC(58.015*(14.5-E7)^1.31))</f>
        <v>575</v>
      </c>
      <c r="F8" s="26">
        <f>IF(ISBLANK(F7),"",INT(0.188807*(F7*100-210)^1.41))</f>
        <v>421</v>
      </c>
      <c r="G8" s="26">
        <f>IF(ISBLANK(G7),"",INT(56.0211*(G7-1.5)^1.05))</f>
        <v>495</v>
      </c>
      <c r="H8" s="29">
        <f>IF(ISBLANK(H7),"",INT(0.11193*(254-((H7+0.000462962962962963)/$D$2))^1.88))</f>
        <v>497</v>
      </c>
      <c r="I8" s="27">
        <f>I7</f>
        <v>1988</v>
      </c>
    </row>
    <row r="9" spans="1:9" ht="12.75">
      <c r="A9" s="17">
        <f>A8+1</f>
        <v>2</v>
      </c>
      <c r="B9" s="18" t="s">
        <v>69</v>
      </c>
      <c r="C9" s="19" t="s">
        <v>70</v>
      </c>
      <c r="D9" s="20">
        <v>36944</v>
      </c>
      <c r="E9" s="21">
        <v>9.25</v>
      </c>
      <c r="F9" s="21">
        <v>3.84</v>
      </c>
      <c r="G9" s="21">
        <v>11.35</v>
      </c>
      <c r="H9" s="22">
        <v>0.0014975694444444444</v>
      </c>
      <c r="I9" s="17">
        <f>SUM(E10:H10)</f>
        <v>1869</v>
      </c>
    </row>
    <row r="10" spans="1:9" ht="12.75">
      <c r="A10" s="12">
        <f>A9</f>
        <v>2</v>
      </c>
      <c r="B10" s="23"/>
      <c r="C10" s="24" t="s">
        <v>37</v>
      </c>
      <c r="D10" s="25"/>
      <c r="E10" s="26">
        <f>IF(ISBLANK(E9),"",TRUNC(58.015*(14.5-E9)^1.31))</f>
        <v>509</v>
      </c>
      <c r="F10" s="26">
        <f>IF(ISBLANK(F9),"",INT(0.188807*(F9*100-210)^1.41))</f>
        <v>272</v>
      </c>
      <c r="G10" s="26">
        <f>IF(ISBLANK(G9),"",INT(56.0211*(G9-1.5)^1.05))</f>
        <v>618</v>
      </c>
      <c r="H10" s="29">
        <f>IF(ISBLANK(H9),"",INT(0.11193*(254-((H9+0.000462962962962963)/$D$2))^1.88))</f>
        <v>470</v>
      </c>
      <c r="I10" s="27">
        <f>I9</f>
        <v>1869</v>
      </c>
    </row>
    <row r="11" spans="1:9" ht="12.75">
      <c r="A11" s="17">
        <f>A10+1</f>
        <v>3</v>
      </c>
      <c r="B11" s="18" t="s">
        <v>59</v>
      </c>
      <c r="C11" s="19" t="s">
        <v>60</v>
      </c>
      <c r="D11" s="20">
        <v>36972</v>
      </c>
      <c r="E11" s="21">
        <v>9.01</v>
      </c>
      <c r="F11" s="21">
        <v>4.25</v>
      </c>
      <c r="G11" s="21">
        <v>8.33</v>
      </c>
      <c r="H11" s="22">
        <v>0.0014282407407407406</v>
      </c>
      <c r="I11" s="17">
        <f>SUM(E12:H12)</f>
        <v>1861</v>
      </c>
    </row>
    <row r="12" spans="1:9" ht="12.75">
      <c r="A12" s="12">
        <f>A11</f>
        <v>3</v>
      </c>
      <c r="B12" s="23"/>
      <c r="C12" s="24" t="s">
        <v>15</v>
      </c>
      <c r="D12" s="25"/>
      <c r="E12" s="26">
        <f>IF(ISBLANK(E11),"",TRUNC(58.015*(14.5-E11)^1.31))</f>
        <v>539</v>
      </c>
      <c r="F12" s="26">
        <f>IF(ISBLANK(F11),"",INT(0.188807*(F11*100-210)^1.41))</f>
        <v>367</v>
      </c>
      <c r="G12" s="26">
        <f>IF(ISBLANK(G11),"",INT(56.0211*(G11-1.5)^1.05))</f>
        <v>421</v>
      </c>
      <c r="H12" s="29">
        <f>IF(ISBLANK(H11),"",INT(0.11193*(254-((H11+0.000462962962962963)/$D$2))^1.88))</f>
        <v>534</v>
      </c>
      <c r="I12" s="27">
        <f>I11</f>
        <v>1861</v>
      </c>
    </row>
    <row r="13" spans="1:9" ht="12.75">
      <c r="A13" s="17">
        <f>A12+1</f>
        <v>4</v>
      </c>
      <c r="B13" s="18" t="s">
        <v>71</v>
      </c>
      <c r="C13" s="19" t="s">
        <v>72</v>
      </c>
      <c r="D13" s="20">
        <v>37158</v>
      </c>
      <c r="E13" s="21">
        <v>8.93</v>
      </c>
      <c r="F13" s="21">
        <v>4.53</v>
      </c>
      <c r="G13" s="21">
        <v>8.2</v>
      </c>
      <c r="H13" s="22">
        <v>0.0015314814814814815</v>
      </c>
      <c r="I13" s="17">
        <f>SUM(E14:H14)</f>
        <v>1838</v>
      </c>
    </row>
    <row r="14" spans="1:9" ht="12.75">
      <c r="A14" s="12">
        <f>A13</f>
        <v>4</v>
      </c>
      <c r="B14" s="23"/>
      <c r="C14" s="24" t="s">
        <v>14</v>
      </c>
      <c r="D14" s="25"/>
      <c r="E14" s="26">
        <f>IF(ISBLANK(E13),"",TRUNC(58.015*(14.5-E13)^1.31))</f>
        <v>550</v>
      </c>
      <c r="F14" s="26">
        <f>IF(ISBLANK(F13),"",INT(0.188807*(F13*100-210)^1.41))</f>
        <v>436</v>
      </c>
      <c r="G14" s="26">
        <f>IF(ISBLANK(G13),"",INT(56.0211*(G13-1.5)^1.05))</f>
        <v>412</v>
      </c>
      <c r="H14" s="29">
        <f>IF(ISBLANK(H13),"",INT(0.11193*(254-((H13+0.000462962962962963)/$D$2))^1.88))</f>
        <v>440</v>
      </c>
      <c r="I14" s="27">
        <f>I13</f>
        <v>1838</v>
      </c>
    </row>
    <row r="15" spans="1:9" ht="12.75">
      <c r="A15" s="17">
        <f>A14+1</f>
        <v>5</v>
      </c>
      <c r="B15" s="18" t="s">
        <v>51</v>
      </c>
      <c r="C15" s="19" t="s">
        <v>52</v>
      </c>
      <c r="D15" s="20">
        <v>37204</v>
      </c>
      <c r="E15" s="21">
        <v>9.12</v>
      </c>
      <c r="F15" s="21">
        <v>4.34</v>
      </c>
      <c r="G15" s="21">
        <v>7.67</v>
      </c>
      <c r="H15" s="22">
        <v>0.0014715277777777775</v>
      </c>
      <c r="I15" s="17">
        <f>SUM(E16:H16)</f>
        <v>1785</v>
      </c>
    </row>
    <row r="16" spans="1:9" ht="12.75">
      <c r="A16" s="12">
        <f>A15</f>
        <v>5</v>
      </c>
      <c r="B16" s="23"/>
      <c r="C16" s="24" t="s">
        <v>53</v>
      </c>
      <c r="D16" s="25"/>
      <c r="E16" s="26">
        <f>IF(ISBLANK(E15),"",TRUNC(58.015*(14.5-E15)^1.31))</f>
        <v>525</v>
      </c>
      <c r="F16" s="26">
        <f>IF(ISBLANK(F15),"",INT(0.188807*(F15*100-210)^1.41))</f>
        <v>388</v>
      </c>
      <c r="G16" s="26">
        <f>IF(ISBLANK(G15),"",INT(56.0211*(G15-1.5)^1.05))</f>
        <v>378</v>
      </c>
      <c r="H16" s="29">
        <f>IF(ISBLANK(H15),"",INT(0.11193*(254-((H15+0.000462962962962963)/$D$2))^1.88))</f>
        <v>494</v>
      </c>
      <c r="I16" s="27">
        <f>I15</f>
        <v>1785</v>
      </c>
    </row>
    <row r="17" spans="1:9" ht="12.75">
      <c r="A17" s="17">
        <f>A16+1</f>
        <v>6</v>
      </c>
      <c r="B17" s="18" t="s">
        <v>19</v>
      </c>
      <c r="C17" s="19" t="s">
        <v>73</v>
      </c>
      <c r="D17" s="20">
        <v>37043</v>
      </c>
      <c r="E17" s="21">
        <v>9.29</v>
      </c>
      <c r="F17" s="21">
        <v>3.62</v>
      </c>
      <c r="G17" s="21">
        <v>8.68</v>
      </c>
      <c r="H17" s="22">
        <v>0.0014041666666666664</v>
      </c>
      <c r="I17" s="17">
        <f>SUM(E18:H18)</f>
        <v>1730</v>
      </c>
    </row>
    <row r="18" spans="1:9" ht="12.75">
      <c r="A18" s="12">
        <f>A17</f>
        <v>6</v>
      </c>
      <c r="B18" s="23"/>
      <c r="C18" s="24" t="s">
        <v>20</v>
      </c>
      <c r="D18" s="25"/>
      <c r="E18" s="26">
        <f>IF(ISBLANK(E17),"",TRUNC(58.015*(14.5-E17)^1.31))</f>
        <v>504</v>
      </c>
      <c r="F18" s="26">
        <f>IF(ISBLANK(F17),"",INT(0.188807*(F17*100-210)^1.41))</f>
        <v>225</v>
      </c>
      <c r="G18" s="26">
        <f>IF(ISBLANK(G17),"",INT(56.0211*(G17-1.5)^1.05))</f>
        <v>443</v>
      </c>
      <c r="H18" s="29">
        <f>IF(ISBLANK(H17),"",INT(0.11193*(254-((H17+0.000462962962962963)/$D$2))^1.88))</f>
        <v>558</v>
      </c>
      <c r="I18" s="27">
        <f>I17</f>
        <v>1730</v>
      </c>
    </row>
    <row r="19" spans="1:9" ht="12.75">
      <c r="A19" s="17">
        <f>A18+1</f>
        <v>7</v>
      </c>
      <c r="B19" s="18" t="s">
        <v>74</v>
      </c>
      <c r="C19" s="19" t="s">
        <v>75</v>
      </c>
      <c r="D19" s="20">
        <v>37010</v>
      </c>
      <c r="E19" s="21">
        <v>9.18</v>
      </c>
      <c r="F19" s="21">
        <v>3.76</v>
      </c>
      <c r="G19" s="21">
        <v>8.27</v>
      </c>
      <c r="H19" s="22">
        <v>0.0014726851851851852</v>
      </c>
      <c r="I19" s="17">
        <f>SUM(E20:H20)</f>
        <v>1682</v>
      </c>
    </row>
    <row r="20" spans="1:9" ht="12.75">
      <c r="A20" s="12">
        <f>A19</f>
        <v>7</v>
      </c>
      <c r="B20" s="23"/>
      <c r="C20" s="24" t="s">
        <v>76</v>
      </c>
      <c r="D20" s="25"/>
      <c r="E20" s="26">
        <f>IF(ISBLANK(E19),"",TRUNC(58.015*(14.5-E19)^1.31))</f>
        <v>518</v>
      </c>
      <c r="F20" s="26">
        <f>IF(ISBLANK(F19),"",INT(0.188807*(F19*100-210)^1.41))</f>
        <v>254</v>
      </c>
      <c r="G20" s="26">
        <f>IF(ISBLANK(G19),"",INT(56.0211*(G19-1.5)^1.05))</f>
        <v>417</v>
      </c>
      <c r="H20" s="29">
        <f>IF(ISBLANK(H19),"",INT(0.11193*(254-((H19+0.000462962962962963)/$D$2))^1.88))</f>
        <v>493</v>
      </c>
      <c r="I20" s="27">
        <f>I19</f>
        <v>1682</v>
      </c>
    </row>
    <row r="21" spans="1:9" ht="12.75">
      <c r="A21" s="17">
        <f>A20+1</f>
        <v>8</v>
      </c>
      <c r="B21" s="18" t="s">
        <v>21</v>
      </c>
      <c r="C21" s="19" t="s">
        <v>54</v>
      </c>
      <c r="D21" s="20">
        <v>36892</v>
      </c>
      <c r="E21" s="21">
        <v>9.61</v>
      </c>
      <c r="F21" s="21">
        <v>3.87</v>
      </c>
      <c r="G21" s="21">
        <v>6.96</v>
      </c>
      <c r="H21" s="22">
        <v>0.0013710648148148148</v>
      </c>
      <c r="I21" s="17">
        <f>SUM(E22:H22)</f>
        <v>1666</v>
      </c>
    </row>
    <row r="22" spans="1:9" ht="12.75">
      <c r="A22" s="12">
        <f>A21</f>
        <v>8</v>
      </c>
      <c r="B22" s="23"/>
      <c r="C22" s="24" t="s">
        <v>14</v>
      </c>
      <c r="D22" s="25"/>
      <c r="E22" s="26">
        <f>IF(ISBLANK(E21),"",TRUNC(58.015*(14.5-E21)^1.31))</f>
        <v>464</v>
      </c>
      <c r="F22" s="26">
        <f>IF(ISBLANK(F21),"",INT(0.188807*(F21*100-210)^1.41))</f>
        <v>279</v>
      </c>
      <c r="G22" s="26">
        <f>IF(ISBLANK(G21),"",INT(56.0211*(G21-1.5)^1.05))</f>
        <v>332</v>
      </c>
      <c r="H22" s="29">
        <f>IF(ISBLANK(H21),"",INT(0.11193*(254-((H21+0.000462962962962963)/$D$2))^1.88))</f>
        <v>591</v>
      </c>
      <c r="I22" s="27">
        <f>I21</f>
        <v>1666</v>
      </c>
    </row>
    <row r="23" spans="1:9" ht="12.75">
      <c r="A23" s="17">
        <f>A22+1</f>
        <v>9</v>
      </c>
      <c r="B23" s="18" t="s">
        <v>57</v>
      </c>
      <c r="C23" s="19" t="s">
        <v>77</v>
      </c>
      <c r="D23" s="20">
        <v>37146</v>
      </c>
      <c r="E23" s="21">
        <v>9.99</v>
      </c>
      <c r="F23" s="21">
        <v>3.52</v>
      </c>
      <c r="G23" s="21">
        <v>11.29</v>
      </c>
      <c r="H23" s="22">
        <v>0.0015677083333333333</v>
      </c>
      <c r="I23" s="17">
        <f>SUM(E24:H24)</f>
        <v>1644</v>
      </c>
    </row>
    <row r="24" spans="1:9" ht="12.75">
      <c r="A24" s="12">
        <f>A23</f>
        <v>9</v>
      </c>
      <c r="B24" s="23"/>
      <c r="C24" s="24" t="s">
        <v>37</v>
      </c>
      <c r="D24" s="25"/>
      <c r="E24" s="26">
        <f>IF(ISBLANK(E23),"",TRUNC(58.015*(14.5-E23)^1.31))</f>
        <v>417</v>
      </c>
      <c r="F24" s="26">
        <f>IF(ISBLANK(F23),"",INT(0.188807*(F23*100-210)^1.41))</f>
        <v>204</v>
      </c>
      <c r="G24" s="26">
        <f>IF(ISBLANK(G23),"",INT(56.0211*(G23-1.5)^1.05))</f>
        <v>614</v>
      </c>
      <c r="H24" s="29">
        <f>IF(ISBLANK(H23),"",INT(0.11193*(254-((H23+0.000462962962962963)/$D$2))^1.88))</f>
        <v>409</v>
      </c>
      <c r="I24" s="27">
        <f>I23</f>
        <v>1644</v>
      </c>
    </row>
    <row r="25" spans="1:9" ht="12.75">
      <c r="A25" s="17">
        <f>A24+1</f>
        <v>10</v>
      </c>
      <c r="B25" s="18" t="s">
        <v>78</v>
      </c>
      <c r="C25" s="19" t="s">
        <v>80</v>
      </c>
      <c r="D25" s="20">
        <v>37178</v>
      </c>
      <c r="E25" s="21">
        <v>9.67</v>
      </c>
      <c r="F25" s="21">
        <v>3.45</v>
      </c>
      <c r="G25" s="21">
        <v>7.8</v>
      </c>
      <c r="H25" s="22">
        <v>0.0014442129629629631</v>
      </c>
      <c r="I25" s="17">
        <f>SUM(E26:H26)</f>
        <v>1551</v>
      </c>
    </row>
    <row r="26" spans="1:9" ht="12.75">
      <c r="A26" s="12">
        <f>A25</f>
        <v>10</v>
      </c>
      <c r="B26" s="23"/>
      <c r="C26" s="24" t="s">
        <v>20</v>
      </c>
      <c r="D26" s="25"/>
      <c r="E26" s="26">
        <f>IF(ISBLANK(E25),"",TRUNC(58.015*(14.5-E25)^1.31))</f>
        <v>456</v>
      </c>
      <c r="F26" s="26">
        <f>IF(ISBLANK(F25),"",INT(0.188807*(F25*100-210)^1.41))</f>
        <v>190</v>
      </c>
      <c r="G26" s="26">
        <f>IF(ISBLANK(G25),"",INT(56.0211*(G25-1.5)^1.05))</f>
        <v>386</v>
      </c>
      <c r="H26" s="29">
        <f>IF(ISBLANK(H25),"",INT(0.11193*(254-((H25+0.000462962962962963)/$D$2))^1.88))</f>
        <v>519</v>
      </c>
      <c r="I26" s="27">
        <f>I25</f>
        <v>1551</v>
      </c>
    </row>
    <row r="27" spans="1:9" ht="12.75">
      <c r="A27" s="17">
        <f>A26+1</f>
        <v>11</v>
      </c>
      <c r="B27" s="18" t="s">
        <v>81</v>
      </c>
      <c r="C27" s="19" t="s">
        <v>82</v>
      </c>
      <c r="D27" s="20">
        <v>36969</v>
      </c>
      <c r="E27" s="21">
        <v>10.34</v>
      </c>
      <c r="F27" s="21">
        <v>3.49</v>
      </c>
      <c r="G27" s="21">
        <v>9.02</v>
      </c>
      <c r="H27" s="22">
        <v>0.0016289351851851853</v>
      </c>
      <c r="I27" s="17">
        <f>SUM(E28:H28)</f>
        <v>1396</v>
      </c>
    </row>
    <row r="28" spans="1:9" ht="12.75">
      <c r="A28" s="12">
        <f>A27</f>
        <v>11</v>
      </c>
      <c r="B28" s="23"/>
      <c r="C28" s="24" t="s">
        <v>83</v>
      </c>
      <c r="D28" s="25"/>
      <c r="E28" s="26">
        <f>IF(ISBLANK(E27),"",TRUNC(58.015*(14.5-E27)^1.31))</f>
        <v>375</v>
      </c>
      <c r="F28" s="26">
        <f>IF(ISBLANK(F27),"",INT(0.188807*(F27*100-210)^1.41))</f>
        <v>198</v>
      </c>
      <c r="G28" s="26">
        <f>IF(ISBLANK(G27),"",INT(56.0211*(G27-1.5)^1.05))</f>
        <v>465</v>
      </c>
      <c r="H28" s="29">
        <f>IF(ISBLANK(H27),"",INT(0.11193*(254-((H27+0.000462962962962963)/$D$2))^1.88))</f>
        <v>358</v>
      </c>
      <c r="I28" s="27">
        <f>I27</f>
        <v>1396</v>
      </c>
    </row>
    <row r="29" spans="1:9" ht="12.75">
      <c r="A29" s="17">
        <f>A28+1</f>
        <v>12</v>
      </c>
      <c r="B29" s="18" t="s">
        <v>84</v>
      </c>
      <c r="C29" s="19" t="s">
        <v>85</v>
      </c>
      <c r="D29" s="20">
        <v>36953</v>
      </c>
      <c r="E29" s="21">
        <v>9.106</v>
      </c>
      <c r="F29" s="21">
        <v>4.17</v>
      </c>
      <c r="G29" s="21">
        <v>8.33</v>
      </c>
      <c r="H29" s="22" t="s">
        <v>86</v>
      </c>
      <c r="I29" s="17">
        <f>SUM(E30:H30)</f>
        <v>1295</v>
      </c>
    </row>
    <row r="30" spans="1:9" ht="12.75">
      <c r="A30" s="12">
        <f>A29</f>
        <v>12</v>
      </c>
      <c r="B30" s="23"/>
      <c r="C30" s="24" t="s">
        <v>83</v>
      </c>
      <c r="D30" s="25"/>
      <c r="E30" s="26">
        <f>IF(ISBLANK(E29),"",TRUNC(58.015*(14.5-E29)^1.31))</f>
        <v>527</v>
      </c>
      <c r="F30" s="26">
        <f>IF(ISBLANK(F29),"",INT(0.188807*(F29*100-210)^1.41))</f>
        <v>347</v>
      </c>
      <c r="G30" s="26">
        <f>IF(ISBLANK(G29),"",INT(56.0211*(G29-1.5)^1.05))</f>
        <v>421</v>
      </c>
      <c r="H30" s="29"/>
      <c r="I30" s="27">
        <f>I29</f>
        <v>1295</v>
      </c>
    </row>
    <row r="31" spans="1:9" ht="12.75">
      <c r="A31" s="17">
        <f>A30+1</f>
        <v>13</v>
      </c>
      <c r="B31" s="18" t="s">
        <v>87</v>
      </c>
      <c r="C31" s="19" t="s">
        <v>88</v>
      </c>
      <c r="D31" s="20">
        <v>37212</v>
      </c>
      <c r="E31" s="21">
        <v>9.41</v>
      </c>
      <c r="F31" s="21">
        <v>3.5</v>
      </c>
      <c r="G31" s="21">
        <v>6.65</v>
      </c>
      <c r="H31" s="22">
        <v>0.0018817129629629629</v>
      </c>
      <c r="I31" s="17">
        <f>SUM(E32:H32)</f>
        <v>1186</v>
      </c>
    </row>
    <row r="32" spans="1:9" ht="12.75">
      <c r="A32" s="12">
        <f>A31</f>
        <v>13</v>
      </c>
      <c r="B32" s="23"/>
      <c r="C32" s="24" t="s">
        <v>89</v>
      </c>
      <c r="D32" s="25"/>
      <c r="E32" s="26">
        <f>IF(ISBLANK(E31),"",TRUNC(58.015*(14.5-E31)^1.31))</f>
        <v>489</v>
      </c>
      <c r="F32" s="26">
        <f>IF(ISBLANK(F31),"",INT(0.188807*(F31*100-210)^1.41))</f>
        <v>200</v>
      </c>
      <c r="G32" s="26">
        <f>IF(ISBLANK(G31),"",INT(56.0211*(G31-1.5)^1.05))</f>
        <v>313</v>
      </c>
      <c r="H32" s="29">
        <f>IF(ISBLANK(H31),"",INT(0.11193*(254-((H31+0.000462962962962963)/$D$2))^1.88))</f>
        <v>184</v>
      </c>
      <c r="I32" s="27">
        <f>I31</f>
        <v>1186</v>
      </c>
    </row>
    <row r="33" spans="1:9" ht="12.75">
      <c r="A33" s="17">
        <f>A32+1</f>
        <v>14</v>
      </c>
      <c r="B33" s="18" t="s">
        <v>90</v>
      </c>
      <c r="C33" s="19" t="s">
        <v>91</v>
      </c>
      <c r="D33" s="20">
        <v>37253</v>
      </c>
      <c r="E33" s="21">
        <v>10.25</v>
      </c>
      <c r="F33" s="21">
        <v>3.39</v>
      </c>
      <c r="G33" s="21">
        <v>7.25</v>
      </c>
      <c r="H33" s="22">
        <v>0.0017591435185185186</v>
      </c>
      <c r="I33" s="17">
        <f>SUM(E34:H34)</f>
        <v>1177</v>
      </c>
    </row>
    <row r="34" spans="1:9" ht="12.75">
      <c r="A34" s="12">
        <f>A33</f>
        <v>14</v>
      </c>
      <c r="B34" s="23"/>
      <c r="C34" s="24" t="s">
        <v>83</v>
      </c>
      <c r="D34" s="25"/>
      <c r="E34" s="26">
        <f>IF(ISBLANK(E33),"",TRUNC(58.015*(14.5-E33)^1.31))</f>
        <v>386</v>
      </c>
      <c r="F34" s="26">
        <f>IF(ISBLANK(F33),"",INT(0.188807*(F33*100-210)^1.41))</f>
        <v>178</v>
      </c>
      <c r="G34" s="26">
        <f>IF(ISBLANK(G33),"",INT(56.0211*(G33-1.5)^1.05))</f>
        <v>351</v>
      </c>
      <c r="H34" s="29">
        <f>IF(ISBLANK(H33),"",INT(0.11193*(254-((H33+0.000462962962962963)/$D$2))^1.88))</f>
        <v>262</v>
      </c>
      <c r="I34" s="27">
        <f>I33</f>
        <v>1177</v>
      </c>
    </row>
    <row r="35" spans="1:9" ht="12.75">
      <c r="A35" s="17">
        <f>A34+1</f>
        <v>15</v>
      </c>
      <c r="B35" s="18" t="s">
        <v>19</v>
      </c>
      <c r="C35" s="19" t="s">
        <v>92</v>
      </c>
      <c r="D35" s="20">
        <v>37229</v>
      </c>
      <c r="E35" s="21">
        <v>10.78</v>
      </c>
      <c r="F35" s="21">
        <v>3.04</v>
      </c>
      <c r="G35" s="21">
        <v>6.84</v>
      </c>
      <c r="H35" s="22">
        <v>0.0016645833333333337</v>
      </c>
      <c r="I35" s="17">
        <f>SUM(E36:H36)</f>
        <v>1093</v>
      </c>
    </row>
    <row r="36" spans="1:9" ht="12.75">
      <c r="A36" s="12">
        <f>A35</f>
        <v>15</v>
      </c>
      <c r="B36" s="23"/>
      <c r="C36" s="24" t="s">
        <v>20</v>
      </c>
      <c r="D36" s="25"/>
      <c r="E36" s="26">
        <f>IF(ISBLANK(E35),"",TRUNC(58.015*(14.5-E35)^1.31))</f>
        <v>324</v>
      </c>
      <c r="F36" s="26">
        <f>IF(ISBLANK(F35),"",INT(0.188807*(F35*100-210)^1.41))</f>
        <v>114</v>
      </c>
      <c r="G36" s="26">
        <f>IF(ISBLANK(G35),"",INT(56.0211*(G35-1.5)^1.05))</f>
        <v>325</v>
      </c>
      <c r="H36" s="29">
        <f>IF(ISBLANK(H35),"",INT(0.11193*(254-((H35+0.000462962962962963)/$D$2))^1.88))</f>
        <v>330</v>
      </c>
      <c r="I36" s="27">
        <f>I35</f>
        <v>1093</v>
      </c>
    </row>
    <row r="37" spans="1:9" ht="12.75">
      <c r="A37" s="17">
        <f>A36+1</f>
        <v>16</v>
      </c>
      <c r="B37" s="18" t="s">
        <v>19</v>
      </c>
      <c r="C37" s="19" t="s">
        <v>94</v>
      </c>
      <c r="D37" s="20">
        <v>37133</v>
      </c>
      <c r="E37" s="21">
        <v>10.42</v>
      </c>
      <c r="F37" s="21">
        <v>3.18</v>
      </c>
      <c r="G37" s="21">
        <v>7.4</v>
      </c>
      <c r="H37" s="22">
        <v>0.0019358796296296294</v>
      </c>
      <c r="I37" s="17">
        <f>SUM(E38:H38)</f>
        <v>1020</v>
      </c>
    </row>
    <row r="38" spans="1:9" ht="12.75">
      <c r="A38" s="12">
        <f>A37</f>
        <v>16</v>
      </c>
      <c r="B38" s="23"/>
      <c r="C38" s="24" t="s">
        <v>76</v>
      </c>
      <c r="D38" s="25"/>
      <c r="E38" s="26">
        <f>IF(ISBLANK(E37),"",TRUNC(58.015*(14.5-E37)^1.31))</f>
        <v>366</v>
      </c>
      <c r="F38" s="26">
        <f>IF(ISBLANK(F37),"",INT(0.188807*(F37*100-210)^1.41))</f>
        <v>139</v>
      </c>
      <c r="G38" s="26">
        <f>IF(ISBLANK(G37),"",INT(56.0211*(G37-1.5)^1.05))</f>
        <v>361</v>
      </c>
      <c r="H38" s="29">
        <f>IF(ISBLANK(H37),"",INT(0.11193*(254-((H37+0.000462962962962963)/$D$2))^1.88))</f>
        <v>154</v>
      </c>
      <c r="I38" s="27">
        <f>I37</f>
        <v>1020</v>
      </c>
    </row>
    <row r="39" spans="1:9" ht="12.75">
      <c r="A39" s="17" t="s">
        <v>112</v>
      </c>
      <c r="B39" s="18" t="s">
        <v>74</v>
      </c>
      <c r="C39" s="19" t="s">
        <v>95</v>
      </c>
      <c r="D39" s="20">
        <v>37237</v>
      </c>
      <c r="E39" s="21">
        <v>8.75</v>
      </c>
      <c r="F39" s="21">
        <v>4.55</v>
      </c>
      <c r="G39" s="21">
        <v>9</v>
      </c>
      <c r="H39" s="22">
        <v>0.001412962962962963</v>
      </c>
      <c r="I39" s="17">
        <f>SUM(E40:H40)</f>
        <v>2027</v>
      </c>
    </row>
    <row r="40" spans="1:9" ht="12.75">
      <c r="A40" s="12" t="str">
        <f>A39</f>
        <v>b.k.</v>
      </c>
      <c r="B40" s="23"/>
      <c r="C40" s="24" t="s">
        <v>96</v>
      </c>
      <c r="D40" s="25"/>
      <c r="E40" s="26">
        <f>IF(ISBLANK(E39),"",TRUNC(58.015*(14.5-E39)^1.31))</f>
        <v>573</v>
      </c>
      <c r="F40" s="26">
        <f>IF(ISBLANK(F39),"",INT(0.188807*(F39*100-210)^1.41))</f>
        <v>441</v>
      </c>
      <c r="G40" s="26">
        <f>IF(ISBLANK(G39),"",INT(56.0211*(G39-1.5)^1.05))</f>
        <v>464</v>
      </c>
      <c r="H40" s="29">
        <f>IF(ISBLANK(H39),"",INT(0.11193*(254-((H39+0.000462962962962963)/$D$2))^1.88))</f>
        <v>549</v>
      </c>
      <c r="I40" s="27">
        <f>I39</f>
        <v>2027</v>
      </c>
    </row>
    <row r="41" spans="1:9" ht="12.75">
      <c r="A41" s="17"/>
      <c r="B41" s="18" t="s">
        <v>65</v>
      </c>
      <c r="C41" s="19" t="s">
        <v>66</v>
      </c>
      <c r="D41" s="20">
        <v>37162</v>
      </c>
      <c r="E41" s="21">
        <v>8.96</v>
      </c>
      <c r="F41" s="21">
        <v>3.78</v>
      </c>
      <c r="G41" s="21" t="s">
        <v>17</v>
      </c>
      <c r="H41" s="22"/>
      <c r="I41" s="17"/>
    </row>
    <row r="42" spans="1:9" ht="12.75">
      <c r="A42" s="12"/>
      <c r="B42" s="23"/>
      <c r="C42" s="24" t="s">
        <v>50</v>
      </c>
      <c r="D42" s="25"/>
      <c r="E42" s="26">
        <f>IF(ISBLANK(E41),"",TRUNC(58.015*(14.5-E41)^1.31))</f>
        <v>546</v>
      </c>
      <c r="F42" s="26">
        <f>IF(ISBLANK(F41),"",INT(0.188807*(F41*100-210)^1.41))</f>
        <v>259</v>
      </c>
      <c r="G42" s="26"/>
      <c r="H42" s="29">
        <f>IF(ISBLANK(H41),"",INT(0.11193*(254-((H41+0.000462962962962963)/$D$2))^1.88))</f>
      </c>
      <c r="I42" s="27">
        <f>I41</f>
        <v>0</v>
      </c>
    </row>
    <row r="45" spans="1:2" s="31" customFormat="1" ht="12.75">
      <c r="A45" s="31" t="s">
        <v>26</v>
      </c>
      <c r="B45" s="31" t="s">
        <v>27</v>
      </c>
    </row>
    <row r="46" s="31" customFormat="1" ht="12.75">
      <c r="B46" s="31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0.8515625" style="0" customWidth="1"/>
    <col min="3" max="3" width="13.140625" style="0" customWidth="1"/>
  </cols>
  <sheetData>
    <row r="1" spans="1:23" ht="18.75">
      <c r="A1" s="1"/>
      <c r="B1" s="1" t="s">
        <v>12</v>
      </c>
      <c r="C1" s="2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4" ht="12.75">
      <c r="A2" s="4">
        <v>41572</v>
      </c>
      <c r="D2" s="5">
        <v>1.1574074074074073E-05</v>
      </c>
    </row>
    <row r="3" spans="1:7" ht="12.75">
      <c r="A3" s="6"/>
      <c r="B3" s="7"/>
      <c r="D3" s="7" t="s">
        <v>13</v>
      </c>
      <c r="F3" s="28" t="s">
        <v>62</v>
      </c>
      <c r="G3" s="7"/>
    </row>
    <row r="5" spans="1:10" ht="12.75">
      <c r="A5" s="8" t="s">
        <v>1</v>
      </c>
      <c r="B5" s="9" t="s">
        <v>2</v>
      </c>
      <c r="C5" s="10" t="s">
        <v>3</v>
      </c>
      <c r="D5" s="8" t="s">
        <v>4</v>
      </c>
      <c r="E5" s="8" t="s">
        <v>5</v>
      </c>
      <c r="F5" s="8" t="s">
        <v>10</v>
      </c>
      <c r="G5" s="8" t="s">
        <v>11</v>
      </c>
      <c r="H5" s="8" t="s">
        <v>9</v>
      </c>
      <c r="I5" s="8" t="s">
        <v>6</v>
      </c>
      <c r="J5" s="11"/>
    </row>
    <row r="6" spans="1:10" ht="12.75">
      <c r="A6" s="12">
        <v>0</v>
      </c>
      <c r="B6" s="13"/>
      <c r="C6" s="14" t="s">
        <v>7</v>
      </c>
      <c r="D6" s="15" t="s">
        <v>8</v>
      </c>
      <c r="E6" s="16"/>
      <c r="F6" s="30"/>
      <c r="G6" s="30" t="s">
        <v>29</v>
      </c>
      <c r="H6" s="16"/>
      <c r="I6" s="15"/>
      <c r="J6" s="11"/>
    </row>
    <row r="7" spans="1:9" ht="12.75">
      <c r="A7" s="17">
        <f>A6+1</f>
        <v>1</v>
      </c>
      <c r="B7" s="18" t="s">
        <v>99</v>
      </c>
      <c r="C7" s="19" t="s">
        <v>100</v>
      </c>
      <c r="D7" s="20">
        <v>37335</v>
      </c>
      <c r="E7" s="21">
        <v>9.85</v>
      </c>
      <c r="F7" s="21">
        <v>3.75</v>
      </c>
      <c r="G7" s="21">
        <v>7.9</v>
      </c>
      <c r="H7" s="22">
        <v>0.0013774305555555554</v>
      </c>
      <c r="I7" s="17">
        <f>SUM(E8:H8)</f>
        <v>1663</v>
      </c>
    </row>
    <row r="8" spans="1:9" ht="12.75">
      <c r="A8" s="12">
        <f>A7</f>
        <v>1</v>
      </c>
      <c r="B8" s="23"/>
      <c r="C8" s="24" t="s">
        <v>18</v>
      </c>
      <c r="D8" s="25"/>
      <c r="E8" s="26">
        <f>IF(ISBLANK(E7),"",TRUNC(58.015*(14.5-E7)^1.31))</f>
        <v>434</v>
      </c>
      <c r="F8" s="26">
        <f>IF(ISBLANK(F7),"",INT(0.188807*(F7*100-210)^1.41))</f>
        <v>252</v>
      </c>
      <c r="G8" s="26">
        <f>IF(ISBLANK(G7),"",INT(56.0211*(G7-1.5)^1.05))</f>
        <v>393</v>
      </c>
      <c r="H8" s="29">
        <f>IF(ISBLANK(H7),"",INT(0.11193*(254-((H7+0.000462962962962963)/$D$2))^1.88))</f>
        <v>584</v>
      </c>
      <c r="I8" s="27">
        <f>I7</f>
        <v>1663</v>
      </c>
    </row>
    <row r="9" spans="1:9" ht="12.75">
      <c r="A9" s="17">
        <f>A8+1</f>
        <v>2</v>
      </c>
      <c r="B9" s="18" t="s">
        <v>19</v>
      </c>
      <c r="C9" s="19" t="s">
        <v>56</v>
      </c>
      <c r="D9" s="20">
        <v>37332</v>
      </c>
      <c r="E9" s="21">
        <v>9.67</v>
      </c>
      <c r="F9" s="21">
        <v>3.7</v>
      </c>
      <c r="G9" s="21">
        <v>9</v>
      </c>
      <c r="H9" s="22">
        <v>0.0015028935185185186</v>
      </c>
      <c r="I9" s="17">
        <f>SUM(E10:H10)</f>
        <v>1627</v>
      </c>
    </row>
    <row r="10" spans="1:9" ht="12.75">
      <c r="A10" s="12">
        <f>A9</f>
        <v>2</v>
      </c>
      <c r="B10" s="23"/>
      <c r="C10" s="24" t="s">
        <v>37</v>
      </c>
      <c r="D10" s="25"/>
      <c r="E10" s="26">
        <f>IF(ISBLANK(E9),"",TRUNC(58.015*(14.5-E9)^1.31))</f>
        <v>456</v>
      </c>
      <c r="F10" s="26">
        <f>IF(ISBLANK(F9),"",INT(0.188807*(F9*100-210)^1.41))</f>
        <v>242</v>
      </c>
      <c r="G10" s="26">
        <f>IF(ISBLANK(G9),"",INT(56.0211*(G9-1.5)^1.05))</f>
        <v>464</v>
      </c>
      <c r="H10" s="29">
        <f>IF(ISBLANK(H9),"",INT(0.11193*(254-((H9+0.000462962962962963)/$D$2))^1.88))</f>
        <v>465</v>
      </c>
      <c r="I10" s="27">
        <f>I9</f>
        <v>1627</v>
      </c>
    </row>
    <row r="11" spans="1:9" ht="12.75">
      <c r="A11" s="17">
        <f>A10+1</f>
        <v>3</v>
      </c>
      <c r="B11" s="18" t="s">
        <v>101</v>
      </c>
      <c r="C11" s="19" t="s">
        <v>100</v>
      </c>
      <c r="D11" s="20">
        <v>37335</v>
      </c>
      <c r="E11" s="21">
        <v>9.57</v>
      </c>
      <c r="F11" s="21">
        <v>3.68</v>
      </c>
      <c r="G11" s="21">
        <v>7.28</v>
      </c>
      <c r="H11" s="22">
        <v>0.0014206018518518517</v>
      </c>
      <c r="I11" s="17">
        <f>SUM(E12:H12)</f>
        <v>1600</v>
      </c>
    </row>
    <row r="12" spans="1:9" ht="12.75">
      <c r="A12" s="12">
        <f>A11</f>
        <v>3</v>
      </c>
      <c r="B12" s="23"/>
      <c r="C12" s="24" t="s">
        <v>18</v>
      </c>
      <c r="D12" s="25"/>
      <c r="E12" s="26">
        <f>IF(ISBLANK(E11),"",TRUNC(58.015*(14.5-E11)^1.31))</f>
        <v>468</v>
      </c>
      <c r="F12" s="26">
        <f>IF(ISBLANK(F11),"",INT(0.188807*(F11*100-210)^1.41))</f>
        <v>237</v>
      </c>
      <c r="G12" s="26">
        <f>IF(ISBLANK(G11),"",INT(56.0211*(G11-1.5)^1.05))</f>
        <v>353</v>
      </c>
      <c r="H12" s="29">
        <f>IF(ISBLANK(H11),"",INT(0.11193*(254-((H11+0.000462962962962963)/$D$2))^1.88))</f>
        <v>542</v>
      </c>
      <c r="I12" s="27">
        <f>I11</f>
        <v>1600</v>
      </c>
    </row>
    <row r="13" spans="1:9" ht="12.75">
      <c r="A13" s="17">
        <f>A12+1</f>
        <v>4</v>
      </c>
      <c r="B13" s="18" t="s">
        <v>58</v>
      </c>
      <c r="C13" s="19" t="s">
        <v>102</v>
      </c>
      <c r="D13" s="20">
        <v>37310</v>
      </c>
      <c r="E13" s="21">
        <v>9.97</v>
      </c>
      <c r="F13" s="21">
        <v>3.67</v>
      </c>
      <c r="G13" s="21">
        <v>7.62</v>
      </c>
      <c r="H13" s="22">
        <v>0.0014188657407407407</v>
      </c>
      <c r="I13" s="17">
        <f>SUM(E14:H14)</f>
        <v>1573</v>
      </c>
    </row>
    <row r="14" spans="1:9" ht="12.75">
      <c r="A14" s="12">
        <f>A13</f>
        <v>4</v>
      </c>
      <c r="B14" s="23"/>
      <c r="C14" s="24" t="s">
        <v>20</v>
      </c>
      <c r="D14" s="25"/>
      <c r="E14" s="26">
        <f>IF(ISBLANK(E13),"",TRUNC(58.015*(14.5-E13)^1.31))</f>
        <v>419</v>
      </c>
      <c r="F14" s="26">
        <f>IF(ISBLANK(F13),"",INT(0.188807*(F13*100-210)^1.41))</f>
        <v>235</v>
      </c>
      <c r="G14" s="26">
        <f>IF(ISBLANK(G13),"",INT(56.0211*(G13-1.5)^1.05))</f>
        <v>375</v>
      </c>
      <c r="H14" s="29">
        <f>IF(ISBLANK(H13),"",INT(0.11193*(254-((H13+0.000462962962962963)/$D$2))^1.88))</f>
        <v>544</v>
      </c>
      <c r="I14" s="27">
        <f>I13</f>
        <v>1573</v>
      </c>
    </row>
    <row r="15" spans="1:9" ht="12.75">
      <c r="A15" s="17">
        <f>A14+1</f>
        <v>5</v>
      </c>
      <c r="B15" s="18" t="s">
        <v>103</v>
      </c>
      <c r="C15" s="19" t="s">
        <v>104</v>
      </c>
      <c r="D15" s="20">
        <v>37496</v>
      </c>
      <c r="E15" s="21">
        <v>9.71</v>
      </c>
      <c r="F15" s="21">
        <v>3.55</v>
      </c>
      <c r="G15" s="21">
        <v>7.31</v>
      </c>
      <c r="H15" s="22">
        <v>0.0014611111111111112</v>
      </c>
      <c r="I15" s="17">
        <f>SUM(E16:H16)</f>
        <v>1519</v>
      </c>
    </row>
    <row r="16" spans="1:9" ht="12.75">
      <c r="A16" s="12">
        <f>A15</f>
        <v>5</v>
      </c>
      <c r="B16" s="23"/>
      <c r="C16" s="24" t="s">
        <v>105</v>
      </c>
      <c r="D16" s="25"/>
      <c r="E16" s="26">
        <f>IF(ISBLANK(E15),"",TRUNC(58.015*(14.5-E15)^1.31))</f>
        <v>451</v>
      </c>
      <c r="F16" s="26">
        <f>IF(ISBLANK(F15),"",INT(0.188807*(F15*100-210)^1.41))</f>
        <v>210</v>
      </c>
      <c r="G16" s="26">
        <f>IF(ISBLANK(G15),"",INT(56.0211*(G15-1.5)^1.05))</f>
        <v>355</v>
      </c>
      <c r="H16" s="29">
        <f>IF(ISBLANK(H15),"",INT(0.11193*(254-((H15+0.000462962962962963)/$D$2))^1.88))</f>
        <v>503</v>
      </c>
      <c r="I16" s="27">
        <f>I15</f>
        <v>1519</v>
      </c>
    </row>
    <row r="17" spans="1:9" ht="12.75">
      <c r="A17" s="17">
        <f>A16+1</f>
        <v>6</v>
      </c>
      <c r="B17" s="18" t="s">
        <v>106</v>
      </c>
      <c r="C17" s="19" t="s">
        <v>107</v>
      </c>
      <c r="D17" s="20" t="s">
        <v>109</v>
      </c>
      <c r="E17" s="21">
        <v>10.22</v>
      </c>
      <c r="F17" s="21">
        <v>3.44</v>
      </c>
      <c r="G17" s="21">
        <v>8.42</v>
      </c>
      <c r="H17" s="22">
        <v>0.0017061342592592595</v>
      </c>
      <c r="I17" s="17">
        <f>SUM(E18:H18)</f>
        <v>1303</v>
      </c>
    </row>
    <row r="18" spans="1:9" ht="12.75">
      <c r="A18" s="12">
        <f>A17</f>
        <v>6</v>
      </c>
      <c r="B18" s="23"/>
      <c r="C18" s="24" t="s">
        <v>108</v>
      </c>
      <c r="D18" s="25"/>
      <c r="E18" s="26">
        <f>IF(ISBLANK(E17),"",TRUNC(58.015*(14.5-E17)^1.31))</f>
        <v>389</v>
      </c>
      <c r="F18" s="26">
        <f>IF(ISBLANK(F17),"",INT(0.188807*(F17*100-210)^1.41))</f>
        <v>188</v>
      </c>
      <c r="G18" s="26">
        <f>IF(ISBLANK(G17),"",INT(56.0211*(G17-1.5)^1.05))</f>
        <v>427</v>
      </c>
      <c r="H18" s="29">
        <f>IF(ISBLANK(H17),"",INT(0.11193*(254-((H17+0.000462962962962963)/$D$2))^1.88))</f>
        <v>299</v>
      </c>
      <c r="I18" s="27">
        <f>I17</f>
        <v>1303</v>
      </c>
    </row>
    <row r="19" spans="1:9" ht="12.75">
      <c r="A19" s="17">
        <f>A18+1</f>
        <v>7</v>
      </c>
      <c r="B19" s="18" t="s">
        <v>55</v>
      </c>
      <c r="C19" s="19" t="s">
        <v>110</v>
      </c>
      <c r="D19" s="20">
        <v>37340</v>
      </c>
      <c r="E19" s="21">
        <v>10.6</v>
      </c>
      <c r="F19" s="21">
        <v>3.09</v>
      </c>
      <c r="G19" s="21">
        <v>7.8</v>
      </c>
      <c r="H19" s="22">
        <v>0.0017666666666666666</v>
      </c>
      <c r="I19" s="17">
        <f>SUM(E20:H20)</f>
        <v>1110</v>
      </c>
    </row>
    <row r="20" spans="1:9" ht="12.75">
      <c r="A20" s="12">
        <f>A19</f>
        <v>7</v>
      </c>
      <c r="B20" s="23"/>
      <c r="C20" s="24" t="s">
        <v>83</v>
      </c>
      <c r="D20" s="25"/>
      <c r="E20" s="26">
        <f>IF(ISBLANK(E19),"",TRUNC(58.015*(14.5-E19)^1.31))</f>
        <v>345</v>
      </c>
      <c r="F20" s="26">
        <f>IF(ISBLANK(F19),"",INT(0.188807*(F19*100-210)^1.41))</f>
        <v>122</v>
      </c>
      <c r="G20" s="26">
        <f>IF(ISBLANK(G19),"",INT(56.0211*(G19-1.5)^1.05))</f>
        <v>386</v>
      </c>
      <c r="H20" s="29">
        <f>IF(ISBLANK(H19),"",INT(0.11193*(254-((H19+0.000462962962962963)/$D$2))^1.88))</f>
        <v>257</v>
      </c>
      <c r="I20" s="27">
        <f>I19</f>
        <v>1110</v>
      </c>
    </row>
    <row r="21" spans="1:9" ht="12.75">
      <c r="A21" s="17">
        <f>A20+1</f>
        <v>8</v>
      </c>
      <c r="B21" s="18" t="s">
        <v>51</v>
      </c>
      <c r="C21" s="19" t="s">
        <v>93</v>
      </c>
      <c r="D21" s="20">
        <v>37786</v>
      </c>
      <c r="E21" s="21">
        <v>10.8</v>
      </c>
      <c r="F21" s="21">
        <v>3</v>
      </c>
      <c r="G21" s="21">
        <v>6.62</v>
      </c>
      <c r="H21" s="22">
        <v>0.001707060185185185</v>
      </c>
      <c r="I21" s="17">
        <f>SUM(E22:H22)</f>
        <v>1039</v>
      </c>
    </row>
    <row r="22" spans="1:9" ht="12.75">
      <c r="A22" s="12">
        <f>A21</f>
        <v>8</v>
      </c>
      <c r="B22" s="23"/>
      <c r="C22" s="24" t="s">
        <v>89</v>
      </c>
      <c r="D22" s="25"/>
      <c r="E22" s="26">
        <f>IF(ISBLANK(E21),"",TRUNC(58.015*(14.5-E21)^1.31))</f>
        <v>322</v>
      </c>
      <c r="F22" s="26">
        <f>IF(ISBLANK(F21),"",INT(0.188807*(F21*100-210)^1.41))</f>
        <v>107</v>
      </c>
      <c r="G22" s="26">
        <f>IF(ISBLANK(G21),"",INT(56.0211*(G21-1.5)^1.05))</f>
        <v>311</v>
      </c>
      <c r="H22" s="29">
        <f>IF(ISBLANK(H21),"",INT(0.11193*(254-((H21+0.000462962962962963)/$D$2))^1.88))</f>
        <v>299</v>
      </c>
      <c r="I22" s="27">
        <f>I21</f>
        <v>1039</v>
      </c>
    </row>
    <row r="23" spans="1:9" ht="12.75">
      <c r="A23" s="17">
        <f>A22+1</f>
        <v>9</v>
      </c>
      <c r="B23" s="18" t="s">
        <v>61</v>
      </c>
      <c r="C23" s="19" t="s">
        <v>111</v>
      </c>
      <c r="D23" s="20">
        <v>37394</v>
      </c>
      <c r="E23" s="21">
        <v>11.57</v>
      </c>
      <c r="F23" s="21">
        <v>3.97</v>
      </c>
      <c r="G23" s="21">
        <v>7.34</v>
      </c>
      <c r="H23" s="22">
        <v>0.0020208333333333332</v>
      </c>
      <c r="I23" s="17">
        <f>SUM(E24:H24)</f>
        <v>1006</v>
      </c>
    </row>
    <row r="24" spans="1:9" ht="12.75">
      <c r="A24" s="12">
        <f>A23</f>
        <v>9</v>
      </c>
      <c r="B24" s="23"/>
      <c r="C24" s="24" t="s">
        <v>83</v>
      </c>
      <c r="D24" s="25"/>
      <c r="E24" s="26">
        <f>IF(ISBLANK(E23),"",TRUNC(58.015*(14.5-E23)^1.31))</f>
        <v>237</v>
      </c>
      <c r="F24" s="26">
        <f>IF(ISBLANK(F23),"",INT(0.188807*(F23*100-210)^1.41))</f>
        <v>301</v>
      </c>
      <c r="G24" s="26">
        <f>IF(ISBLANK(G23),"",INT(56.0211*(G23-1.5)^1.05))</f>
        <v>357</v>
      </c>
      <c r="H24" s="29">
        <f>IF(ISBLANK(H23),"",INT(0.11193*(254-((H23+0.000462962962962963)/$D$2))^1.88))</f>
        <v>111</v>
      </c>
      <c r="I24" s="27">
        <f>I23</f>
        <v>1006</v>
      </c>
    </row>
    <row r="25" spans="1:9" ht="12.75">
      <c r="A25" s="17" t="s">
        <v>112</v>
      </c>
      <c r="B25" s="18" t="s">
        <v>113</v>
      </c>
      <c r="C25" s="19" t="s">
        <v>114</v>
      </c>
      <c r="D25" s="20">
        <v>37403</v>
      </c>
      <c r="E25" s="21">
        <v>9.32</v>
      </c>
      <c r="F25" s="21">
        <v>3.77</v>
      </c>
      <c r="G25" s="21">
        <v>8.72</v>
      </c>
      <c r="H25" s="22">
        <v>0.0016356481481481482</v>
      </c>
      <c r="I25" s="17">
        <f>SUM(E26:H26)</f>
        <v>1556</v>
      </c>
    </row>
    <row r="26" spans="1:9" ht="12.75">
      <c r="A26" s="12" t="str">
        <f>A25</f>
        <v>b.k.</v>
      </c>
      <c r="B26" s="23"/>
      <c r="C26" s="24" t="s">
        <v>115</v>
      </c>
      <c r="D26" s="25"/>
      <c r="E26" s="26">
        <f>IF(ISBLANK(E25),"",TRUNC(58.015*(14.5-E25)^1.31))</f>
        <v>500</v>
      </c>
      <c r="F26" s="26">
        <f>IF(ISBLANK(F25),"",INT(0.188807*(F25*100-210)^1.41))</f>
        <v>257</v>
      </c>
      <c r="G26" s="26">
        <f>IF(ISBLANK(G25),"",INT(56.0211*(G25-1.5)^1.05))</f>
        <v>446</v>
      </c>
      <c r="H26" s="29">
        <f>IF(ISBLANK(H25),"",INT(0.11193*(254-((H25+0.000462962962962963)/$D$2))^1.88))</f>
        <v>353</v>
      </c>
      <c r="I26" s="27">
        <f>I25</f>
        <v>1556</v>
      </c>
    </row>
    <row r="27" spans="1:9" ht="12.75">
      <c r="A27" s="17"/>
      <c r="B27" s="18" t="s">
        <v>63</v>
      </c>
      <c r="C27" s="19" t="s">
        <v>64</v>
      </c>
      <c r="D27" s="20">
        <v>37285</v>
      </c>
      <c r="E27" s="21">
        <v>9.97</v>
      </c>
      <c r="F27" s="21">
        <v>3.66</v>
      </c>
      <c r="G27" s="21" t="s">
        <v>17</v>
      </c>
      <c r="H27" s="22"/>
      <c r="I27" s="17"/>
    </row>
    <row r="28" spans="1:9" ht="12.75">
      <c r="A28" s="12"/>
      <c r="B28" s="23"/>
      <c r="C28" s="24" t="s">
        <v>14</v>
      </c>
      <c r="D28" s="25"/>
      <c r="E28" s="26">
        <f>IF(ISBLANK(E27),"",TRUNC(58.015*(14.5-E27)^1.31))</f>
        <v>419</v>
      </c>
      <c r="F28" s="26">
        <f>IF(ISBLANK(F27),"",INT(0.188807*(F27*100-210)^1.41))</f>
        <v>233</v>
      </c>
      <c r="G28" s="26"/>
      <c r="H28" s="29">
        <f>IF(ISBLANK(H27),"",INT(0.11193*(254-((H27+0.000462962962962963)/'V2001'!$D$2))^1.88))</f>
      </c>
      <c r="I28" s="27">
        <f>I27</f>
        <v>0</v>
      </c>
    </row>
    <row r="30" s="31" customFormat="1" ht="12.75"/>
    <row r="31" s="31" customFormat="1" ht="12.75"/>
    <row r="32" spans="1:4" s="31" customFormat="1" ht="12.75">
      <c r="A32" s="31" t="s">
        <v>97</v>
      </c>
      <c r="D32" s="31" t="s">
        <v>98</v>
      </c>
    </row>
    <row r="33" s="31" customFormat="1" ht="12.75"/>
    <row r="34" s="31" customFormat="1" ht="12.75"/>
    <row r="35" spans="1:2" s="31" customFormat="1" ht="12.75">
      <c r="A35" s="31" t="s">
        <v>26</v>
      </c>
      <c r="B35" s="31" t="s">
        <v>27</v>
      </c>
    </row>
    <row r="36" s="31" customFormat="1" ht="12.75">
      <c r="B36" s="31" t="s">
        <v>28</v>
      </c>
    </row>
    <row r="37" s="31" customFormat="1" ht="12.75"/>
    <row r="38" s="31" customFormat="1" ht="12.75"/>
    <row r="39" s="32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2013-10-25T17:17:05Z</cp:lastPrinted>
  <dcterms:created xsi:type="dcterms:W3CDTF">2011-10-24T08:59:09Z</dcterms:created>
  <dcterms:modified xsi:type="dcterms:W3CDTF">2013-10-28T07:35:57Z</dcterms:modified>
  <cp:category/>
  <cp:version/>
  <cp:contentType/>
  <cp:contentStatus/>
</cp:coreProperties>
</file>