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40" windowWidth="12000" windowHeight="6255" tabRatio="755" activeTab="7"/>
  </bookViews>
  <sheets>
    <sheet name="Viršelis" sheetId="1" r:id="rId1"/>
    <sheet name="60 M" sheetId="2" r:id="rId2"/>
    <sheet name="60 M finalas" sheetId="3" r:id="rId3"/>
    <sheet name="60 B" sheetId="4" r:id="rId4"/>
    <sheet name="60 B finalas" sheetId="5" r:id="rId5"/>
    <sheet name="200 M" sheetId="6" r:id="rId6"/>
    <sheet name="200 M galutinis" sheetId="7" r:id="rId7"/>
    <sheet name="200 B" sheetId="8" r:id="rId8"/>
    <sheet name="200 B galutinis" sheetId="9" r:id="rId9"/>
    <sheet name="600 M" sheetId="10" r:id="rId10"/>
    <sheet name="600 M galutinis" sheetId="11" r:id="rId11"/>
    <sheet name="600 B" sheetId="12" r:id="rId12"/>
    <sheet name="600 B galutinis" sheetId="13" r:id="rId13"/>
    <sheet name="1000 M" sheetId="14" r:id="rId14"/>
    <sheet name="1000 M galutinis" sheetId="15" r:id="rId15"/>
    <sheet name="1000 B " sheetId="16" r:id="rId16"/>
    <sheet name="1000 B galutinis" sheetId="17" r:id="rId17"/>
    <sheet name="60 bb M" sheetId="18" r:id="rId18"/>
    <sheet name="60 bb M finalas" sheetId="19" r:id="rId19"/>
    <sheet name="60 bb B" sheetId="20" r:id="rId20"/>
    <sheet name="60 bb B finalas" sheetId="21" r:id="rId21"/>
    <sheet name="1000 m sp.e M" sheetId="22" r:id="rId22"/>
    <sheet name="2000 m sp.e B" sheetId="23" r:id="rId23"/>
    <sheet name="Aukstis M" sheetId="24" r:id="rId24"/>
    <sheet name="Aukstis B" sheetId="25" r:id="rId25"/>
    <sheet name="Kartis B" sheetId="26" r:id="rId26"/>
    <sheet name="Tolis M" sheetId="27" r:id="rId27"/>
    <sheet name="Tolis B" sheetId="28" r:id="rId28"/>
    <sheet name="Rutulys M" sheetId="29" r:id="rId29"/>
    <sheet name="Rutulys B" sheetId="30" r:id="rId30"/>
  </sheets>
  <definedNames>
    <definedName name="_xlnm.Print_Area" localSheetId="29">'Rutulys B'!$A:$IV</definedName>
    <definedName name="_xlnm.Print_Area" localSheetId="28">'Rutulys M'!$A:$IV</definedName>
    <definedName name="vaišis">#REF!</definedName>
  </definedNames>
  <calcPr fullCalcOnLoad="1"/>
</workbook>
</file>

<file path=xl/sharedStrings.xml><?xml version="1.0" encoding="utf-8"?>
<sst xmlns="http://schemas.openxmlformats.org/spreadsheetml/2006/main" count="6353" uniqueCount="939">
  <si>
    <t>Vardas</t>
  </si>
  <si>
    <t>Pavardė</t>
  </si>
  <si>
    <t>Komanda</t>
  </si>
  <si>
    <t>Sporto mokykla</t>
  </si>
  <si>
    <t>Rezultatas</t>
  </si>
  <si>
    <t>Treneris</t>
  </si>
  <si>
    <t>Rez.par.b.</t>
  </si>
  <si>
    <t>Rez.fin.</t>
  </si>
  <si>
    <t>Rezult.</t>
  </si>
  <si>
    <t>Bandymai</t>
  </si>
  <si>
    <t>Gimimo data</t>
  </si>
  <si>
    <t>Šiauliai, maniežas</t>
  </si>
  <si>
    <t>Arnas LUKOŠAITIS</t>
  </si>
  <si>
    <t>Tomas</t>
  </si>
  <si>
    <t>Šiaulių rajonas</t>
  </si>
  <si>
    <t>Ieva</t>
  </si>
  <si>
    <t>Mindaugas</t>
  </si>
  <si>
    <t>Aurimas</t>
  </si>
  <si>
    <t>Gintarė</t>
  </si>
  <si>
    <t>Martynas</t>
  </si>
  <si>
    <t>Simona</t>
  </si>
  <si>
    <t>Evaldas</t>
  </si>
  <si>
    <t>Laura</t>
  </si>
  <si>
    <t>Mantas</t>
  </si>
  <si>
    <t>Monika</t>
  </si>
  <si>
    <t>Ignas</t>
  </si>
  <si>
    <t>Lukas</t>
  </si>
  <si>
    <t>Viktorija</t>
  </si>
  <si>
    <t>Karolis</t>
  </si>
  <si>
    <t>Paulius</t>
  </si>
  <si>
    <t>Tadas</t>
  </si>
  <si>
    <t>Donatas</t>
  </si>
  <si>
    <t>Deividas</t>
  </si>
  <si>
    <t>Julius</t>
  </si>
  <si>
    <t>Gabrielė</t>
  </si>
  <si>
    <t>Šiauliai</t>
  </si>
  <si>
    <t>J.Baikštienė</t>
  </si>
  <si>
    <t>Agnė</t>
  </si>
  <si>
    <t>Karolina</t>
  </si>
  <si>
    <t>Ernesta</t>
  </si>
  <si>
    <t>Rokas</t>
  </si>
  <si>
    <t>Robertas</t>
  </si>
  <si>
    <t>A.Lukošaitis</t>
  </si>
  <si>
    <t>P.Vaitkus</t>
  </si>
  <si>
    <t>Greta</t>
  </si>
  <si>
    <t>Varžybų vyriausiasis sekretorius</t>
  </si>
  <si>
    <t>Kuršėnų SM</t>
  </si>
  <si>
    <t>Joniškio rajonas</t>
  </si>
  <si>
    <t>Flamingas</t>
  </si>
  <si>
    <t>A.Viduolis</t>
  </si>
  <si>
    <t>Piramidė</t>
  </si>
  <si>
    <t>Ernestas</t>
  </si>
  <si>
    <t>V.Bagamolovas</t>
  </si>
  <si>
    <t>Kv.l.</t>
  </si>
  <si>
    <t>Varžybų vyriausiasis teisėjas</t>
  </si>
  <si>
    <t>Jurgita</t>
  </si>
  <si>
    <t>Evelina</t>
  </si>
  <si>
    <t>Rimgaudas</t>
  </si>
  <si>
    <t>Tautvydas</t>
  </si>
  <si>
    <t>Deimantė</t>
  </si>
  <si>
    <t>Meškuičiai</t>
  </si>
  <si>
    <t>Rytis</t>
  </si>
  <si>
    <t>Jankauskaitė</t>
  </si>
  <si>
    <t>Kėdainiai</t>
  </si>
  <si>
    <t>Kėdainių SM</t>
  </si>
  <si>
    <t>R.Morkūnienė</t>
  </si>
  <si>
    <t>Dominykas</t>
  </si>
  <si>
    <t>Raminta</t>
  </si>
  <si>
    <t>Biržų rajonas</t>
  </si>
  <si>
    <t>Biržų SM</t>
  </si>
  <si>
    <t>Laurynas</t>
  </si>
  <si>
    <t>Austėja</t>
  </si>
  <si>
    <t>/Nacionalinė kategorija/</t>
  </si>
  <si>
    <t>Sporto klubas</t>
  </si>
  <si>
    <t>Šiaulių LAM</t>
  </si>
  <si>
    <t>Janušauskaitė</t>
  </si>
  <si>
    <t>Steponavičius</t>
  </si>
  <si>
    <t>Darius</t>
  </si>
  <si>
    <t>Modestas</t>
  </si>
  <si>
    <t>R.Juodis</t>
  </si>
  <si>
    <t>Kristina</t>
  </si>
  <si>
    <t>Vaitkutė</t>
  </si>
  <si>
    <t>Pasvalys</t>
  </si>
  <si>
    <t>Urtė</t>
  </si>
  <si>
    <t>Paulavičius</t>
  </si>
  <si>
    <t>Arnas</t>
  </si>
  <si>
    <t>Milda</t>
  </si>
  <si>
    <t>J.Savickas</t>
  </si>
  <si>
    <t>Kučinskas</t>
  </si>
  <si>
    <t>Paulina</t>
  </si>
  <si>
    <t>V.Butautienė</t>
  </si>
  <si>
    <t>Budrys</t>
  </si>
  <si>
    <t>Petrauskaitė</t>
  </si>
  <si>
    <t>Gerda</t>
  </si>
  <si>
    <t>Akvilė</t>
  </si>
  <si>
    <t>Kamilė</t>
  </si>
  <si>
    <t>Auksė</t>
  </si>
  <si>
    <t>Kelmės rajonas</t>
  </si>
  <si>
    <t>Vaidinauskatė</t>
  </si>
  <si>
    <t>1999-02-04</t>
  </si>
  <si>
    <t>Vaidilauskaitė</t>
  </si>
  <si>
    <t>1999-07-02</t>
  </si>
  <si>
    <t>Samanta</t>
  </si>
  <si>
    <t>Petkutė</t>
  </si>
  <si>
    <t>Silvija</t>
  </si>
  <si>
    <t>Jonava</t>
  </si>
  <si>
    <t>Jonavos KKSC</t>
  </si>
  <si>
    <t>Kaminskaitė</t>
  </si>
  <si>
    <t>Radzevičius</t>
  </si>
  <si>
    <t>Gustė</t>
  </si>
  <si>
    <t>Petravičius</t>
  </si>
  <si>
    <t xml:space="preserve">Mantas </t>
  </si>
  <si>
    <t>Simonavičius</t>
  </si>
  <si>
    <t xml:space="preserve">Toma </t>
  </si>
  <si>
    <t xml:space="preserve">Saulius </t>
  </si>
  <si>
    <t>L.Balsytė</t>
  </si>
  <si>
    <t>Rimantas</t>
  </si>
  <si>
    <t xml:space="preserve">Gabija </t>
  </si>
  <si>
    <t>Eimantas</t>
  </si>
  <si>
    <t>Balsys</t>
  </si>
  <si>
    <t>Joniškio SC</t>
  </si>
  <si>
    <t>R.Prokopenko</t>
  </si>
  <si>
    <t>Matas</t>
  </si>
  <si>
    <t>V.Ponomariovas</t>
  </si>
  <si>
    <t>Linas</t>
  </si>
  <si>
    <t>Gabija</t>
  </si>
  <si>
    <t>Kornelijus</t>
  </si>
  <si>
    <t xml:space="preserve">Erika </t>
  </si>
  <si>
    <t>Anisimovaitė</t>
  </si>
  <si>
    <t>Nedas</t>
  </si>
  <si>
    <t>Reda</t>
  </si>
  <si>
    <t>Laurita</t>
  </si>
  <si>
    <t>Aistė</t>
  </si>
  <si>
    <t>Kazlauskaitė</t>
  </si>
  <si>
    <t>Augustė</t>
  </si>
  <si>
    <t>Roberta</t>
  </si>
  <si>
    <t>Ingrida</t>
  </si>
  <si>
    <t>Kavaliauskas</t>
  </si>
  <si>
    <t>Aivaras</t>
  </si>
  <si>
    <t>Regimantas</t>
  </si>
  <si>
    <t>Kornelija</t>
  </si>
  <si>
    <t>Valentas</t>
  </si>
  <si>
    <t>Šarūnas</t>
  </si>
  <si>
    <t>Venskus</t>
  </si>
  <si>
    <t>Vilius</t>
  </si>
  <si>
    <t>Justas</t>
  </si>
  <si>
    <t>V.Lebeckiene</t>
  </si>
  <si>
    <t>Liudas</t>
  </si>
  <si>
    <t>Grabauskas</t>
  </si>
  <si>
    <t>Parimskytė</t>
  </si>
  <si>
    <t>Z.Balčiauskas</t>
  </si>
  <si>
    <t>Jankevičius</t>
  </si>
  <si>
    <t>Justina</t>
  </si>
  <si>
    <t>Diana</t>
  </si>
  <si>
    <t>Edvinas</t>
  </si>
  <si>
    <t>Nr.</t>
  </si>
  <si>
    <t>Erika</t>
  </si>
  <si>
    <t>Neringa</t>
  </si>
  <si>
    <t>Goda</t>
  </si>
  <si>
    <t>Kasparas</t>
  </si>
  <si>
    <t>E.Žilys</t>
  </si>
  <si>
    <t>DNS</t>
  </si>
  <si>
    <t>1,15</t>
  </si>
  <si>
    <t>1,20</t>
  </si>
  <si>
    <t>1,50</t>
  </si>
  <si>
    <t>Vieta</t>
  </si>
  <si>
    <t>Aleksandra</t>
  </si>
  <si>
    <t>2013 m. lapkričio 22 d.</t>
  </si>
  <si>
    <t>Ričardas PODOLSKIS</t>
  </si>
  <si>
    <t xml:space="preserve">LIETUVOS VAIKŲ (GIM. 2000 M. IR JAUNESNIŲ) LENGVOSIOS ATLETIKOS </t>
  </si>
  <si>
    <t>OLIMPINIŲ VILČIŲ TAURĖS VARŽYBOS RAJONŲ GRUPĖJE</t>
  </si>
  <si>
    <t>Akmenės raj. SC</t>
  </si>
  <si>
    <t>S.Rinkūnas</t>
  </si>
  <si>
    <t>Akmenės rajonas</t>
  </si>
  <si>
    <t>R.Mačiuvienė</t>
  </si>
  <si>
    <t>Dovydas</t>
  </si>
  <si>
    <t>Normantas</t>
  </si>
  <si>
    <t>Žakys</t>
  </si>
  <si>
    <t>Kriūnaitė</t>
  </si>
  <si>
    <t>Andželika</t>
  </si>
  <si>
    <t>Martinaitytė</t>
  </si>
  <si>
    <t>Norbutaitė</t>
  </si>
  <si>
    <t>Danielė</t>
  </si>
  <si>
    <t>Butnoriūtė</t>
  </si>
  <si>
    <t>Domantas</t>
  </si>
  <si>
    <t>Jocas</t>
  </si>
  <si>
    <t>Mikalauskis</t>
  </si>
  <si>
    <t>Girdenis</t>
  </si>
  <si>
    <t>Stonys</t>
  </si>
  <si>
    <t>Barkutė</t>
  </si>
  <si>
    <t>Emilija</t>
  </si>
  <si>
    <t>Ražanauskaitė</t>
  </si>
  <si>
    <t>Birštonas</t>
  </si>
  <si>
    <t>Birštono SC</t>
  </si>
  <si>
    <t>A.Mikėno ĖK</t>
  </si>
  <si>
    <t>Bartkutė</t>
  </si>
  <si>
    <t>Marcinkevičiūtė</t>
  </si>
  <si>
    <t>Dičpetrytė</t>
  </si>
  <si>
    <t>Smailytė</t>
  </si>
  <si>
    <t>Burkevičius</t>
  </si>
  <si>
    <t xml:space="preserve">Paulius </t>
  </si>
  <si>
    <t>Juozaitis</t>
  </si>
  <si>
    <t>J. ir P.Juozaičiai</t>
  </si>
  <si>
    <t xml:space="preserve">Gytis </t>
  </si>
  <si>
    <t>Petrusevičius</t>
  </si>
  <si>
    <t>2000-03-09</t>
  </si>
  <si>
    <t xml:space="preserve">Dovilė </t>
  </si>
  <si>
    <t>Džiūvaitė</t>
  </si>
  <si>
    <t>2000-03-16</t>
  </si>
  <si>
    <t>Bagamolovas</t>
  </si>
  <si>
    <t>2001-05-18</t>
  </si>
  <si>
    <t>Nasevičiūtė</t>
  </si>
  <si>
    <t>2000-04-29</t>
  </si>
  <si>
    <t>Skėrytė</t>
  </si>
  <si>
    <t>2001-06-25</t>
  </si>
  <si>
    <t>B/k</t>
  </si>
  <si>
    <t>Dainora</t>
  </si>
  <si>
    <t>Laiconaitė</t>
  </si>
  <si>
    <t>2000-03-01</t>
  </si>
  <si>
    <t>R.Voronkova</t>
  </si>
  <si>
    <t>I.Ivoškienė</t>
  </si>
  <si>
    <t>A.Valatkevičius</t>
  </si>
  <si>
    <t>Dovidas</t>
  </si>
  <si>
    <t>Aringas</t>
  </si>
  <si>
    <t>Austenas</t>
  </si>
  <si>
    <t>Elektrėnai</t>
  </si>
  <si>
    <t>Elektrėnu SM</t>
  </si>
  <si>
    <t>Lasevičius</t>
  </si>
  <si>
    <t xml:space="preserve">Petkevičius  </t>
  </si>
  <si>
    <t>Kriugžda</t>
  </si>
  <si>
    <t>Kaulavičius</t>
  </si>
  <si>
    <t>Bartkevičius</t>
  </si>
  <si>
    <t>Vasiliauskas</t>
  </si>
  <si>
    <t>Vasiliauskaitė</t>
  </si>
  <si>
    <t>Vrubliauskas</t>
  </si>
  <si>
    <t>Galiauskas</t>
  </si>
  <si>
    <t>Trofimovaitė</t>
  </si>
  <si>
    <t>Štraupa</t>
  </si>
  <si>
    <t>Leskauskaitė</t>
  </si>
  <si>
    <t>2000-03-05</t>
  </si>
  <si>
    <t>Vosyliūtė</t>
  </si>
  <si>
    <t>2000-09-23</t>
  </si>
  <si>
    <t>Kalvarija</t>
  </si>
  <si>
    <t>Kalvarijos SC</t>
  </si>
  <si>
    <t>Grigaitis</t>
  </si>
  <si>
    <t>2001-09-07</t>
  </si>
  <si>
    <t xml:space="preserve">J.Kasputienė               </t>
  </si>
  <si>
    <t>Raimundas</t>
  </si>
  <si>
    <t>Mačys</t>
  </si>
  <si>
    <t>2002-09-29</t>
  </si>
  <si>
    <t>Andriušis</t>
  </si>
  <si>
    <t>2002-08-06</t>
  </si>
  <si>
    <t>Šikarskas</t>
  </si>
  <si>
    <t>2002-05-21</t>
  </si>
  <si>
    <t>N.Kacevičienė</t>
  </si>
  <si>
    <t>Jončius</t>
  </si>
  <si>
    <t>2000-01-25</t>
  </si>
  <si>
    <t>Giedrius</t>
  </si>
  <si>
    <t>Valinčius</t>
  </si>
  <si>
    <t>2000-01-20</t>
  </si>
  <si>
    <t>A.Šalčius</t>
  </si>
  <si>
    <t>Vaičiulytė</t>
  </si>
  <si>
    <t>2001-10-13</t>
  </si>
  <si>
    <t>Ramanauskas</t>
  </si>
  <si>
    <t>2000-02-03</t>
  </si>
  <si>
    <t>Kalvarija-Marijampolė</t>
  </si>
  <si>
    <t>Kalvarijos SC-SC "Sūduva"</t>
  </si>
  <si>
    <t>Jankauskas</t>
  </si>
  <si>
    <t>Banevičiūtė</t>
  </si>
  <si>
    <t>Armoška</t>
  </si>
  <si>
    <t>Arbačauskas</t>
  </si>
  <si>
    <t xml:space="preserve">Gerybaitė </t>
  </si>
  <si>
    <t>Kelmės VJSM</t>
  </si>
  <si>
    <t>Egita</t>
  </si>
  <si>
    <t>Aidas</t>
  </si>
  <si>
    <t>2005-02-18</t>
  </si>
  <si>
    <t>Klaipėdos r. VJSM</t>
  </si>
  <si>
    <t>2000-11-03</t>
  </si>
  <si>
    <t>2001-02-08</t>
  </si>
  <si>
    <t>2001-10-16</t>
  </si>
  <si>
    <t>2001-10-17</t>
  </si>
  <si>
    <t>Klaipėdos rajonas</t>
  </si>
  <si>
    <t>Deira</t>
  </si>
  <si>
    <t>Gvidas</t>
  </si>
  <si>
    <t>Gruzdytė</t>
  </si>
  <si>
    <t>Ubartaitė</t>
  </si>
  <si>
    <t>Petkevičius</t>
  </si>
  <si>
    <t>Ivanovas</t>
  </si>
  <si>
    <t>Geležiūtė</t>
  </si>
  <si>
    <t>2000-11-14</t>
  </si>
  <si>
    <t>Marijampolė</t>
  </si>
  <si>
    <t>SC "Sūduva"</t>
  </si>
  <si>
    <t>R.Bindokienė</t>
  </si>
  <si>
    <t>Augustas</t>
  </si>
  <si>
    <t>Vaickelionis</t>
  </si>
  <si>
    <t>2001-10-01</t>
  </si>
  <si>
    <t>Iveta</t>
  </si>
  <si>
    <t>Varnelytė</t>
  </si>
  <si>
    <t>Juozas</t>
  </si>
  <si>
    <t>Bindokas</t>
  </si>
  <si>
    <t>2002-01-24</t>
  </si>
  <si>
    <t>Miglė</t>
  </si>
  <si>
    <t>Lenkauskaitė</t>
  </si>
  <si>
    <t>2001-02-20</t>
  </si>
  <si>
    <t>D.Urbonienė</t>
  </si>
  <si>
    <t>Bendaravičiūtė</t>
  </si>
  <si>
    <t>2001-06-24</t>
  </si>
  <si>
    <t>Rėkutė</t>
  </si>
  <si>
    <t>2002-05-26</t>
  </si>
  <si>
    <t>Justė</t>
  </si>
  <si>
    <t>Kleinytė</t>
  </si>
  <si>
    <t>2002-07-03</t>
  </si>
  <si>
    <t>Sutkus</t>
  </si>
  <si>
    <t>2000-11-21</t>
  </si>
  <si>
    <t>O.Živilaitė</t>
  </si>
  <si>
    <t>Baladinskaitė</t>
  </si>
  <si>
    <t>2001-05-19</t>
  </si>
  <si>
    <t>R.Lukoševičienė,O.Živilaitė</t>
  </si>
  <si>
    <t>Edgaras</t>
  </si>
  <si>
    <t>2000-08-09</t>
  </si>
  <si>
    <t>V.Komisaraitis,O.Živilaitė,N.Kacevičienė</t>
  </si>
  <si>
    <t>2002-08-27</t>
  </si>
  <si>
    <t>V.Komisaraitis,O.Živilaitė</t>
  </si>
  <si>
    <t>Lekeckaitė</t>
  </si>
  <si>
    <t>2002-01-09</t>
  </si>
  <si>
    <t>G.Janušauskas</t>
  </si>
  <si>
    <t>Fausta</t>
  </si>
  <si>
    <t>Guogaitė</t>
  </si>
  <si>
    <t>2001-12-17</t>
  </si>
  <si>
    <t>Žemininkaitė</t>
  </si>
  <si>
    <t>2002-09-14</t>
  </si>
  <si>
    <t>Pačeriaukštės P.Poškaus p.m.</t>
  </si>
  <si>
    <t>Kalvelytė</t>
  </si>
  <si>
    <t>Kalvelis</t>
  </si>
  <si>
    <t>Čepulis</t>
  </si>
  <si>
    <t>2001-05-07</t>
  </si>
  <si>
    <t>Radviliškis</t>
  </si>
  <si>
    <t>V.Novikovas</t>
  </si>
  <si>
    <t>2001-05-01</t>
  </si>
  <si>
    <t>2001-03-13</t>
  </si>
  <si>
    <t>2000-06-30</t>
  </si>
  <si>
    <t>2000-04-18</t>
  </si>
  <si>
    <t>2000-03-26</t>
  </si>
  <si>
    <t>G.Poška</t>
  </si>
  <si>
    <t>Rusnė</t>
  </si>
  <si>
    <t>Titas</t>
  </si>
  <si>
    <t>Kristupas</t>
  </si>
  <si>
    <t>Jasilionytė</t>
  </si>
  <si>
    <t>Mužas</t>
  </si>
  <si>
    <t>Paikovas</t>
  </si>
  <si>
    <t>Malinauskas</t>
  </si>
  <si>
    <t>Virbukaitė</t>
  </si>
  <si>
    <t>Barauskas</t>
  </si>
  <si>
    <t>Baltramiejūnas</t>
  </si>
  <si>
    <t>Tarbūnas</t>
  </si>
  <si>
    <t>Augė</t>
  </si>
  <si>
    <t>Radviliškis ŠSPC</t>
  </si>
  <si>
    <t>Karina</t>
  </si>
  <si>
    <t>Tiškus</t>
  </si>
  <si>
    <t>Kielytė</t>
  </si>
  <si>
    <t>Kondratavičiūtė</t>
  </si>
  <si>
    <t>Tvirbutaitė</t>
  </si>
  <si>
    <t>Žikaitė</t>
  </si>
  <si>
    <t>Burneikaitė</t>
  </si>
  <si>
    <t>Marijošiūtė</t>
  </si>
  <si>
    <t>Rebždys</t>
  </si>
  <si>
    <t>Velička</t>
  </si>
  <si>
    <t>Pratašius</t>
  </si>
  <si>
    <t>Kutka</t>
  </si>
  <si>
    <t>Kščenavičiūtė</t>
  </si>
  <si>
    <t>"Šokliukas"</t>
  </si>
  <si>
    <t>E.Petrokas</t>
  </si>
  <si>
    <t>Z.Rajunčius</t>
  </si>
  <si>
    <t>A.Pranckevičius</t>
  </si>
  <si>
    <t>M.Skamarakas</t>
  </si>
  <si>
    <t>Raseinių KKSC</t>
  </si>
  <si>
    <t>Raseiniai</t>
  </si>
  <si>
    <t>2000-09-22</t>
  </si>
  <si>
    <t>2000-02-23</t>
  </si>
  <si>
    <t>2000-02-11</t>
  </si>
  <si>
    <t>2002-08-26</t>
  </si>
  <si>
    <t>2002-04-17</t>
  </si>
  <si>
    <t>2001-06-02</t>
  </si>
  <si>
    <t>2000-11-05</t>
  </si>
  <si>
    <t>2000-12-18</t>
  </si>
  <si>
    <t>2001-03-09</t>
  </si>
  <si>
    <t>2002-01-03</t>
  </si>
  <si>
    <t>2000-01-13</t>
  </si>
  <si>
    <t>2003-07-10</t>
  </si>
  <si>
    <t>2002-04-22</t>
  </si>
  <si>
    <t>Zdancevičius</t>
  </si>
  <si>
    <t>Šakiai</t>
  </si>
  <si>
    <t>Šakių JKSC</t>
  </si>
  <si>
    <t>Grybas</t>
  </si>
  <si>
    <t>Vakaris</t>
  </si>
  <si>
    <t>Grudzinskas</t>
  </si>
  <si>
    <t>Senka</t>
  </si>
  <si>
    <t>Alanas</t>
  </si>
  <si>
    <t>Fovas</t>
  </si>
  <si>
    <t>Batulevičiūtė</t>
  </si>
  <si>
    <t>2000 01 07</t>
  </si>
  <si>
    <t>Sabaliauskaitė</t>
  </si>
  <si>
    <t xml:space="preserve">Akvilė </t>
  </si>
  <si>
    <t>Andriukaitytė</t>
  </si>
  <si>
    <t>Šakių Jksc</t>
  </si>
  <si>
    <t>2000 03 09</t>
  </si>
  <si>
    <t>Simokaitis</t>
  </si>
  <si>
    <t>Rūškys</t>
  </si>
  <si>
    <t>Inga</t>
  </si>
  <si>
    <t>Martinkevičiūtė</t>
  </si>
  <si>
    <t>Mykolaitytė</t>
  </si>
  <si>
    <t>T.Vencius</t>
  </si>
  <si>
    <t>A.Barancovas</t>
  </si>
  <si>
    <t>E.Grigošaitis</t>
  </si>
  <si>
    <t>V.Strokas</t>
  </si>
  <si>
    <t>A.Ulinskas</t>
  </si>
  <si>
    <t>Šilalės rajonas</t>
  </si>
  <si>
    <t>Šilalės r. Kaltinėnų A.Stulginskio g.</t>
  </si>
  <si>
    <t>S.Čėsna</t>
  </si>
  <si>
    <t>Saida</t>
  </si>
  <si>
    <t>Antanas</t>
  </si>
  <si>
    <t>Remigijus</t>
  </si>
  <si>
    <t>Tauroza</t>
  </si>
  <si>
    <t>Šiušaitė</t>
  </si>
  <si>
    <t>Klapatauskas</t>
  </si>
  <si>
    <t>Rimeika</t>
  </si>
  <si>
    <t>Jašauskaitė</t>
  </si>
  <si>
    <t>2000-03-28</t>
  </si>
  <si>
    <t>Šilutės SM</t>
  </si>
  <si>
    <t>Saudargaitė</t>
  </si>
  <si>
    <t>2001-08-22</t>
  </si>
  <si>
    <t>Julija</t>
  </si>
  <si>
    <t>Baciūtė</t>
  </si>
  <si>
    <t>2001-10-11</t>
  </si>
  <si>
    <t>Rudytė</t>
  </si>
  <si>
    <t>2001-08-07</t>
  </si>
  <si>
    <t>2001-05-15</t>
  </si>
  <si>
    <t>Ugnė</t>
  </si>
  <si>
    <t>Rupšytė</t>
  </si>
  <si>
    <t>2000-02-16</t>
  </si>
  <si>
    <t>Lidžius</t>
  </si>
  <si>
    <t>2001-01-27</t>
  </si>
  <si>
    <t>Bendžius</t>
  </si>
  <si>
    <t>2000-06-16</t>
  </si>
  <si>
    <t>Višniauskas</t>
  </si>
  <si>
    <t>2000-03-23</t>
  </si>
  <si>
    <t>L.Leikuvienė</t>
  </si>
  <si>
    <t>S.Oželis</t>
  </si>
  <si>
    <t>Šilutė</t>
  </si>
  <si>
    <t>Adrija</t>
  </si>
  <si>
    <t>Meškauskaitė</t>
  </si>
  <si>
    <t>Švenčionys</t>
  </si>
  <si>
    <t>PSĖK</t>
  </si>
  <si>
    <t>Nora</t>
  </si>
  <si>
    <t>2004-04-24</t>
  </si>
  <si>
    <t>Daujotaitytė</t>
  </si>
  <si>
    <t>2002-02-03</t>
  </si>
  <si>
    <t>Erik</t>
  </si>
  <si>
    <t>Mickevič</t>
  </si>
  <si>
    <t>2000-01-05</t>
  </si>
  <si>
    <t>Gruzdys</t>
  </si>
  <si>
    <t>2001-03-19</t>
  </si>
  <si>
    <t>Vitalijus</t>
  </si>
  <si>
    <t>Plevgo</t>
  </si>
  <si>
    <t>2000-02-21</t>
  </si>
  <si>
    <t>Robert</t>
  </si>
  <si>
    <t>2001-04-25</t>
  </si>
  <si>
    <t>Vikentjeva</t>
  </si>
  <si>
    <t>2000-01-18</t>
  </si>
  <si>
    <t>Aitvaras</t>
  </si>
  <si>
    <t>R.Turla</t>
  </si>
  <si>
    <t>2002-03-01</t>
  </si>
  <si>
    <t>Konstantin</t>
  </si>
  <si>
    <t>Koiro</t>
  </si>
  <si>
    <t>2000-01-24</t>
  </si>
  <si>
    <t>Švenčionių PUC</t>
  </si>
  <si>
    <t>Valantiejus</t>
  </si>
  <si>
    <t>2000-04-13</t>
  </si>
  <si>
    <t>Bertašius</t>
  </si>
  <si>
    <t>Dirmeikis</t>
  </si>
  <si>
    <t>2000-10-17</t>
  </si>
  <si>
    <t>2000-07-21</t>
  </si>
  <si>
    <t>Žalandauskaitė</t>
  </si>
  <si>
    <t>2001-08-15</t>
  </si>
  <si>
    <t>Meda</t>
  </si>
  <si>
    <t>Repšytė</t>
  </si>
  <si>
    <t>2002-03-30</t>
  </si>
  <si>
    <t>Arūnas</t>
  </si>
  <si>
    <t>2000-11-06</t>
  </si>
  <si>
    <t>Gargasaitė</t>
  </si>
  <si>
    <t>2000-10-11</t>
  </si>
  <si>
    <t>Lionas</t>
  </si>
  <si>
    <t>2000-12-20</t>
  </si>
  <si>
    <t>Stulgaitė</t>
  </si>
  <si>
    <t>2001-05-29</t>
  </si>
  <si>
    <t>Vesta</t>
  </si>
  <si>
    <t>Ručenko</t>
  </si>
  <si>
    <t>2003-05-23</t>
  </si>
  <si>
    <t>Melanija</t>
  </si>
  <si>
    <t>Visockytė</t>
  </si>
  <si>
    <t>2003-11-06</t>
  </si>
  <si>
    <t>Eva</t>
  </si>
  <si>
    <t>Kalkiūtė</t>
  </si>
  <si>
    <t>2003-10-14</t>
  </si>
  <si>
    <t>Lažaunikas</t>
  </si>
  <si>
    <t>2003-12-15</t>
  </si>
  <si>
    <t>Ema</t>
  </si>
  <si>
    <t>Sparnauskytė</t>
  </si>
  <si>
    <t>2003-11-22</t>
  </si>
  <si>
    <t>Druktenytė</t>
  </si>
  <si>
    <t>2000-01-09</t>
  </si>
  <si>
    <t>Arbaitytė</t>
  </si>
  <si>
    <t>Gina</t>
  </si>
  <si>
    <t>Mankutė</t>
  </si>
  <si>
    <t>2003-01-16</t>
  </si>
  <si>
    <t>Tauragė</t>
  </si>
  <si>
    <t>Tauragės VJSM</t>
  </si>
  <si>
    <t>I.Lasauskienė</t>
  </si>
  <si>
    <t>A.Šlepavičius</t>
  </si>
  <si>
    <t>S.Bajorinaitė</t>
  </si>
  <si>
    <t xml:space="preserve">Mantė </t>
  </si>
  <si>
    <t>Dapkutė</t>
  </si>
  <si>
    <t>L.Kaveckienė</t>
  </si>
  <si>
    <t xml:space="preserve">Neda </t>
  </si>
  <si>
    <t>Tumasonytė</t>
  </si>
  <si>
    <t>Petrošiūtė</t>
  </si>
  <si>
    <t xml:space="preserve">Indrė </t>
  </si>
  <si>
    <t>Adomauskaitė</t>
  </si>
  <si>
    <t>Vitalija</t>
  </si>
  <si>
    <t>Momgaudytė</t>
  </si>
  <si>
    <t xml:space="preserve">Evelina </t>
  </si>
  <si>
    <t>Virkėtytė</t>
  </si>
  <si>
    <t>Ignotas</t>
  </si>
  <si>
    <t>Skirka</t>
  </si>
  <si>
    <t>D.Pranckuvienė</t>
  </si>
  <si>
    <t>Kotryna</t>
  </si>
  <si>
    <t xml:space="preserve">Greta </t>
  </si>
  <si>
    <t>Vargalytė</t>
  </si>
  <si>
    <t xml:space="preserve">Emilė </t>
  </si>
  <si>
    <t>Vitkauskytė</t>
  </si>
  <si>
    <t>Edas</t>
  </si>
  <si>
    <t>Simanauskas</t>
  </si>
  <si>
    <t>Kevinas</t>
  </si>
  <si>
    <t>Jančauskas</t>
  </si>
  <si>
    <t>Abromavičius</t>
  </si>
  <si>
    <t>Pagojutė</t>
  </si>
  <si>
    <t>Toma</t>
  </si>
  <si>
    <t>Jogėlaitė</t>
  </si>
  <si>
    <t>Telšių SRC</t>
  </si>
  <si>
    <t>Telšiai</t>
  </si>
  <si>
    <t>Ubeikaitė</t>
  </si>
  <si>
    <t>2000-05-21</t>
  </si>
  <si>
    <t>Utenos DSC</t>
  </si>
  <si>
    <t>Utenos LAK</t>
  </si>
  <si>
    <t>M.Saliamonas</t>
  </si>
  <si>
    <t>Danilovaitė</t>
  </si>
  <si>
    <t>2001-01-21</t>
  </si>
  <si>
    <t>Vijeikis</t>
  </si>
  <si>
    <t>2000-04-12</t>
  </si>
  <si>
    <t>Mažvydas</t>
  </si>
  <si>
    <t>Bivainis</t>
  </si>
  <si>
    <t>Šuminas</t>
  </si>
  <si>
    <t>2000-05-17</t>
  </si>
  <si>
    <t>Katinas</t>
  </si>
  <si>
    <t>2000-08-21</t>
  </si>
  <si>
    <t>J. Kirilovienė</t>
  </si>
  <si>
    <t>Žigelytė</t>
  </si>
  <si>
    <t>2001-10-15</t>
  </si>
  <si>
    <t>Utenos rajonas</t>
  </si>
  <si>
    <t>LIETUVOS VAIKŲ (GIM. 2000 M. IR JAUNESNIŲ) LENGVOSIOS ATLETIKOS OLIMPINIŲ VILČIŲ TAURĖS VARŽYBOS RAJONŲ GRUPĖJE</t>
  </si>
  <si>
    <t>Šiauliai, 2013 m. lapkričio 22 d.</t>
  </si>
  <si>
    <t>60 m bėgimas mergaitės</t>
  </si>
  <si>
    <t>600 m bėgimas mergaitės</t>
  </si>
  <si>
    <t>1000 m bėgimas mergaitės</t>
  </si>
  <si>
    <t>Šuolis į aukštį mergaitės</t>
  </si>
  <si>
    <t>Šuolis į tolį mergaitės</t>
  </si>
  <si>
    <t>60 m bėgimas berniukai</t>
  </si>
  <si>
    <t>600 m bėgimas berniukai</t>
  </si>
  <si>
    <t>1000 m bėgimas berniukai</t>
  </si>
  <si>
    <t>Šuolis į aukštį berniukai</t>
  </si>
  <si>
    <t>Šuolis į tolį berniukai</t>
  </si>
  <si>
    <t>Rutulio stūmimas berniukai (3 kg)</t>
  </si>
  <si>
    <t>Roneta</t>
  </si>
  <si>
    <t>Spulginas</t>
  </si>
  <si>
    <t>Žilevičius</t>
  </si>
  <si>
    <t>Vaišvilaitė</t>
  </si>
  <si>
    <t>I.Spudienė</t>
  </si>
  <si>
    <t>Arida</t>
  </si>
  <si>
    <t>Deimantas</t>
  </si>
  <si>
    <t>Damkus</t>
  </si>
  <si>
    <t>Savi</t>
  </si>
  <si>
    <t>2001-08-09</t>
  </si>
  <si>
    <t>T.Bielskis</t>
  </si>
  <si>
    <t>Pukėnas</t>
  </si>
  <si>
    <t>Mintautė</t>
  </si>
  <si>
    <t>Rutkauskaitė</t>
  </si>
  <si>
    <t>Užgalytė</t>
  </si>
  <si>
    <t>Rimkutė</t>
  </si>
  <si>
    <t>Straukaitė</t>
  </si>
  <si>
    <t>Rugenis</t>
  </si>
  <si>
    <t>Ligija</t>
  </si>
  <si>
    <t>Jakučionytė</t>
  </si>
  <si>
    <t>Kozlovaitė</t>
  </si>
  <si>
    <t>Kostas</t>
  </si>
  <si>
    <t>Dagys</t>
  </si>
  <si>
    <t>Gajauskas</t>
  </si>
  <si>
    <t>Rugilė</t>
  </si>
  <si>
    <t>Remeikaitė</t>
  </si>
  <si>
    <t xml:space="preserve">I.Parnarauskaitė </t>
  </si>
  <si>
    <t>Kazlų  Rūdos sav.</t>
  </si>
  <si>
    <t>Kazlų  Rūdos SC</t>
  </si>
  <si>
    <t>V.Kazlauskas</t>
  </si>
  <si>
    <t>Arciškevičius</t>
  </si>
  <si>
    <t>Buragas</t>
  </si>
  <si>
    <t>Arminas</t>
  </si>
  <si>
    <t>Zinkevičius</t>
  </si>
  <si>
    <t>Kupiškio rajonas</t>
  </si>
  <si>
    <t>Kupiškio rajono KKSC</t>
  </si>
  <si>
    <t>I.Zabulienė</t>
  </si>
  <si>
    <t>Draginas</t>
  </si>
  <si>
    <t>Žanas</t>
  </si>
  <si>
    <t>Zabulis</t>
  </si>
  <si>
    <t>Šablickas</t>
  </si>
  <si>
    <t>Šilalės SM</t>
  </si>
  <si>
    <t>Aušrinė</t>
  </si>
  <si>
    <t>Gita</t>
  </si>
  <si>
    <t>Viršilaitė</t>
  </si>
  <si>
    <t>Barcytė</t>
  </si>
  <si>
    <t>Beržinytė</t>
  </si>
  <si>
    <t>V.Janušas</t>
  </si>
  <si>
    <t>Vyštartas</t>
  </si>
  <si>
    <t>2000-09-10</t>
  </si>
  <si>
    <t>Dženeta</t>
  </si>
  <si>
    <t>Lokumskytė</t>
  </si>
  <si>
    <t>2000-04-23</t>
  </si>
  <si>
    <t>Dabulskis</t>
  </si>
  <si>
    <t>2000-02-14</t>
  </si>
  <si>
    <t>R.Bendžius</t>
  </si>
  <si>
    <t>E.Vaitiekus</t>
  </si>
  <si>
    <t>Pagėgiai</t>
  </si>
  <si>
    <t>Pagėgių SM</t>
  </si>
  <si>
    <t>A.Jankantienė</t>
  </si>
  <si>
    <t>D.Baltrušaitienė</t>
  </si>
  <si>
    <t>Aurelija</t>
  </si>
  <si>
    <t>Nereta</t>
  </si>
  <si>
    <t>Saulė</t>
  </si>
  <si>
    <t>Markas</t>
  </si>
  <si>
    <t>Vytenis</t>
  </si>
  <si>
    <t>Usanova</t>
  </si>
  <si>
    <t>Mišeikytė</t>
  </si>
  <si>
    <t>Otaitė</t>
  </si>
  <si>
    <t>Lukošiūtė</t>
  </si>
  <si>
    <t>Popaitė</t>
  </si>
  <si>
    <t>Ruškytė</t>
  </si>
  <si>
    <t>Maselskis</t>
  </si>
  <si>
    <t>Balčytis</t>
  </si>
  <si>
    <t>Malakauskas</t>
  </si>
  <si>
    <t>Kašieta</t>
  </si>
  <si>
    <t>Endriukaitis</t>
  </si>
  <si>
    <t>Radzevičiūtė</t>
  </si>
  <si>
    <t>Galvydytė</t>
  </si>
  <si>
    <t>2000-01-17</t>
  </si>
  <si>
    <t>Malinauskaitė</t>
  </si>
  <si>
    <t>2001-02-26</t>
  </si>
  <si>
    <t>Kurtinaitis</t>
  </si>
  <si>
    <t>2000-04-26</t>
  </si>
  <si>
    <t>Vabalas</t>
  </si>
  <si>
    <t>2000-05-22</t>
  </si>
  <si>
    <t>Vita</t>
  </si>
  <si>
    <t>Akelaitytė</t>
  </si>
  <si>
    <t>2000-08-01</t>
  </si>
  <si>
    <t>Dabrišiūtė</t>
  </si>
  <si>
    <t>Macidulskaitė</t>
  </si>
  <si>
    <t>2000-06-12</t>
  </si>
  <si>
    <t>2000-06-13</t>
  </si>
  <si>
    <t>Mickevičiūtė</t>
  </si>
  <si>
    <t>2000-03-08</t>
  </si>
  <si>
    <t>Beišys</t>
  </si>
  <si>
    <t>2000-01-31</t>
  </si>
  <si>
    <t>Ašvydytė</t>
  </si>
  <si>
    <t>Možajevaitė</t>
  </si>
  <si>
    <t>2001-01-04</t>
  </si>
  <si>
    <t>2001-01-05</t>
  </si>
  <si>
    <t>2005-06-05</t>
  </si>
  <si>
    <t>Jetkonytė</t>
  </si>
  <si>
    <t>2006-02-07</t>
  </si>
  <si>
    <t>2006-01-12</t>
  </si>
  <si>
    <t>Aleknavičiūtė</t>
  </si>
  <si>
    <t>Zubytė</t>
  </si>
  <si>
    <t>2000-04-09</t>
  </si>
  <si>
    <t>Elena</t>
  </si>
  <si>
    <t>Kvašytė</t>
  </si>
  <si>
    <t>2000-02-22</t>
  </si>
  <si>
    <t>Dagytė</t>
  </si>
  <si>
    <t>2000-08-28</t>
  </si>
  <si>
    <t>Miniotas</t>
  </si>
  <si>
    <t>Rudys</t>
  </si>
  <si>
    <t>Pilkaitė</t>
  </si>
  <si>
    <t>2001-08-20</t>
  </si>
  <si>
    <t>2000-05-26</t>
  </si>
  <si>
    <t>Emilė</t>
  </si>
  <si>
    <t>Kazimieraitytė</t>
  </si>
  <si>
    <t>2001-11-27</t>
  </si>
  <si>
    <t xml:space="preserve">Tomas </t>
  </si>
  <si>
    <t>Golubovas</t>
  </si>
  <si>
    <t>2001-03-29</t>
  </si>
  <si>
    <t>Kristijonas</t>
  </si>
  <si>
    <t>Bobrovskis</t>
  </si>
  <si>
    <t>2002-06-29</t>
  </si>
  <si>
    <t>Šidlauskas</t>
  </si>
  <si>
    <t>2003-05-03</t>
  </si>
  <si>
    <t>Darbutas</t>
  </si>
  <si>
    <t>2000-03-12</t>
  </si>
  <si>
    <t>Kondrašovaitė</t>
  </si>
  <si>
    <t>Karpačiovas</t>
  </si>
  <si>
    <t>2000-11-12</t>
  </si>
  <si>
    <t>"Žvelgaitis"</t>
  </si>
  <si>
    <t>Sagatas</t>
  </si>
  <si>
    <t>2000-10-01</t>
  </si>
  <si>
    <t>Nechaj</t>
  </si>
  <si>
    <t>2000-05-12</t>
  </si>
  <si>
    <t>Lemežis</t>
  </si>
  <si>
    <t>Prokopenko</t>
  </si>
  <si>
    <t>2000-03-14</t>
  </si>
  <si>
    <t>Laukutis</t>
  </si>
  <si>
    <t>2000-08-10</t>
  </si>
  <si>
    <t>2001-09-01</t>
  </si>
  <si>
    <t>P.Veikalas</t>
  </si>
  <si>
    <t>Egidijus</t>
  </si>
  <si>
    <t>Viltė</t>
  </si>
  <si>
    <t>Elzė</t>
  </si>
  <si>
    <t>Gražulevičiūtė</t>
  </si>
  <si>
    <t>Jurbarko r. KKSC</t>
  </si>
  <si>
    <t>Ivanauskaitė</t>
  </si>
  <si>
    <t>1999-03-10</t>
  </si>
  <si>
    <t>2000-01-27</t>
  </si>
  <si>
    <t>Reičiūnas</t>
  </si>
  <si>
    <t>2001-07-26</t>
  </si>
  <si>
    <t>V.Kokarskaja</t>
  </si>
  <si>
    <t>V.Giedraitis</t>
  </si>
  <si>
    <t>Jurbarko rajonas</t>
  </si>
  <si>
    <t>Babičaitė</t>
  </si>
  <si>
    <t>I.Steponavičienė</t>
  </si>
  <si>
    <t>Širvinskaitė</t>
  </si>
  <si>
    <t>2001-10-12</t>
  </si>
  <si>
    <t>Ruseckaitė</t>
  </si>
  <si>
    <t>Einius</t>
  </si>
  <si>
    <t>Vyšniauskas</t>
  </si>
  <si>
    <t>N.Skorupskienė</t>
  </si>
  <si>
    <t>Grigoravičius</t>
  </si>
  <si>
    <t>Martinkutė</t>
  </si>
  <si>
    <t>Ignė</t>
  </si>
  <si>
    <t>Žižiūnaitė</t>
  </si>
  <si>
    <t>Kavaliauskaitė</t>
  </si>
  <si>
    <t>R.Kaselis</t>
  </si>
  <si>
    <t>Arnoldas</t>
  </si>
  <si>
    <t>Liutinskis</t>
  </si>
  <si>
    <t>Rudenko</t>
  </si>
  <si>
    <t>Šaliakaitė</t>
  </si>
  <si>
    <t>Daunoravičiūtė</t>
  </si>
  <si>
    <t>Vansevičius</t>
  </si>
  <si>
    <t>Gudzikas</t>
  </si>
  <si>
    <t>2003-12-14</t>
  </si>
  <si>
    <t>Krakių sporto klubas</t>
  </si>
  <si>
    <t>Akimovas</t>
  </si>
  <si>
    <t>Mažeikiai</t>
  </si>
  <si>
    <t>Mažeikių SM</t>
  </si>
  <si>
    <t>J.Kriaučiūnienė</t>
  </si>
  <si>
    <t>Macijauskaitė</t>
  </si>
  <si>
    <t>Rosita</t>
  </si>
  <si>
    <t>Bertytė</t>
  </si>
  <si>
    <t>Šideikytė</t>
  </si>
  <si>
    <t>Klaidas</t>
  </si>
  <si>
    <t>Trinka</t>
  </si>
  <si>
    <t>Grantas</t>
  </si>
  <si>
    <t>Rusakevičius</t>
  </si>
  <si>
    <t>Pakruojo SC</t>
  </si>
  <si>
    <t>A.Macevičius</t>
  </si>
  <si>
    <t>Giligeda</t>
  </si>
  <si>
    <t>Prociukaitė</t>
  </si>
  <si>
    <t>2001-04-04</t>
  </si>
  <si>
    <t>Augustina</t>
  </si>
  <si>
    <t>Kriščiūnaitė</t>
  </si>
  <si>
    <t>2001-10-09</t>
  </si>
  <si>
    <t>Aurinta</t>
  </si>
  <si>
    <t>Žvirblytė</t>
  </si>
  <si>
    <t>Dominikas</t>
  </si>
  <si>
    <t>Smetonis</t>
  </si>
  <si>
    <t>2001-02-09</t>
  </si>
  <si>
    <t>Stašys</t>
  </si>
  <si>
    <t>2002-06-04</t>
  </si>
  <si>
    <t>Jurevičiūtė</t>
  </si>
  <si>
    <t>2001-03-15</t>
  </si>
  <si>
    <t>Rimvidas</t>
  </si>
  <si>
    <t>Živelis</t>
  </si>
  <si>
    <t>2002-04-13</t>
  </si>
  <si>
    <t>2003-02-11</t>
  </si>
  <si>
    <t>Pakruojo rajonas</t>
  </si>
  <si>
    <t>Bulkė</t>
  </si>
  <si>
    <t>2001-06-12</t>
  </si>
  <si>
    <t>Passvalio SM</t>
  </si>
  <si>
    <t>B.Laurinaitis</t>
  </si>
  <si>
    <t>Algirdas</t>
  </si>
  <si>
    <t>Strelčiūnas</t>
  </si>
  <si>
    <t>Simas</t>
  </si>
  <si>
    <t>Sventickas</t>
  </si>
  <si>
    <t>2000-06-06</t>
  </si>
  <si>
    <t>Rutkauskas</t>
  </si>
  <si>
    <t>2001-03-16</t>
  </si>
  <si>
    <t>Eligijus</t>
  </si>
  <si>
    <t>Stuina</t>
  </si>
  <si>
    <t>2000-08-31</t>
  </si>
  <si>
    <t>Gertas</t>
  </si>
  <si>
    <t>2001-08-28</t>
  </si>
  <si>
    <t>Andromeda</t>
  </si>
  <si>
    <t>Lukštaitė</t>
  </si>
  <si>
    <t>Ramūnė</t>
  </si>
  <si>
    <t>2000-12-04</t>
  </si>
  <si>
    <t>Puodžiūnas</t>
  </si>
  <si>
    <t>2001-07-16</t>
  </si>
  <si>
    <t>Šakinis</t>
  </si>
  <si>
    <t>2001-01-22</t>
  </si>
  <si>
    <t>Jovita</t>
  </si>
  <si>
    <t>Stravinskaitė</t>
  </si>
  <si>
    <t>2001-02-15</t>
  </si>
  <si>
    <t>Prienų KKSC</t>
  </si>
  <si>
    <t>SK "Einius"</t>
  </si>
  <si>
    <t>G.Goštautaitė</t>
  </si>
  <si>
    <t>Damynaitė</t>
  </si>
  <si>
    <t>2002-08-20</t>
  </si>
  <si>
    <t>Pagirys</t>
  </si>
  <si>
    <t>2001-06-30</t>
  </si>
  <si>
    <t>Senavaitytė</t>
  </si>
  <si>
    <t>2000-08-05</t>
  </si>
  <si>
    <t xml:space="preserve">Livija </t>
  </si>
  <si>
    <t>Vilkaitė</t>
  </si>
  <si>
    <t>2000-02-27</t>
  </si>
  <si>
    <t>Gelbūdaitė</t>
  </si>
  <si>
    <t>2000-02-12</t>
  </si>
  <si>
    <t>Išganaitis</t>
  </si>
  <si>
    <t>Lenčiauskaitė</t>
  </si>
  <si>
    <t>2000-01-30</t>
  </si>
  <si>
    <t>Černiauskaitė</t>
  </si>
  <si>
    <t>2001-10-25</t>
  </si>
  <si>
    <t>Motūzaitė</t>
  </si>
  <si>
    <t>2000-07-17</t>
  </si>
  <si>
    <t>Stulgys</t>
  </si>
  <si>
    <t>2000-03-06</t>
  </si>
  <si>
    <t>Prienai</t>
  </si>
  <si>
    <t>2000-11-27</t>
  </si>
  <si>
    <t>Skuodo KKSC</t>
  </si>
  <si>
    <t>Riepšas</t>
  </si>
  <si>
    <t>2000-02-08</t>
  </si>
  <si>
    <t>Butkus</t>
  </si>
  <si>
    <t>2000-05-06</t>
  </si>
  <si>
    <t>Bičkus</t>
  </si>
  <si>
    <t>2000-07-06</t>
  </si>
  <si>
    <t>Norvaišas</t>
  </si>
  <si>
    <t>Butkutė</t>
  </si>
  <si>
    <t>Skuodo rajonas</t>
  </si>
  <si>
    <t>A.Donėla</t>
  </si>
  <si>
    <t xml:space="preserve">Savko </t>
  </si>
  <si>
    <t xml:space="preserve">Vilniaus r. SM </t>
  </si>
  <si>
    <t xml:space="preserve">Julija </t>
  </si>
  <si>
    <t xml:space="preserve">Jačun </t>
  </si>
  <si>
    <t>2002-03-20</t>
  </si>
  <si>
    <t xml:space="preserve">Algis </t>
  </si>
  <si>
    <t xml:space="preserve">Dopolskas </t>
  </si>
  <si>
    <t>2000-10-02</t>
  </si>
  <si>
    <t xml:space="preserve">Jaroslav </t>
  </si>
  <si>
    <t>Semaško</t>
  </si>
  <si>
    <t>2000-06-22</t>
  </si>
  <si>
    <t>Vilniaus r. SM</t>
  </si>
  <si>
    <t xml:space="preserve">Gžegož </t>
  </si>
  <si>
    <t>2001-05-09</t>
  </si>
  <si>
    <t xml:space="preserve">Michail </t>
  </si>
  <si>
    <t>Voitiulevič</t>
  </si>
  <si>
    <t xml:space="preserve">Dariuš </t>
  </si>
  <si>
    <t>Zabelo</t>
  </si>
  <si>
    <t xml:space="preserve">Roland </t>
  </si>
  <si>
    <t xml:space="preserve">Vasiljev </t>
  </si>
  <si>
    <t xml:space="preserve">Rafal </t>
  </si>
  <si>
    <t xml:space="preserve">Tankeliun </t>
  </si>
  <si>
    <t xml:space="preserve">Daniel </t>
  </si>
  <si>
    <t xml:space="preserve">Ščiučko </t>
  </si>
  <si>
    <t xml:space="preserve">Agnieška </t>
  </si>
  <si>
    <t xml:space="preserve">Komiago </t>
  </si>
  <si>
    <t>Vilniaus rajonas</t>
  </si>
  <si>
    <t>V.Gražys</t>
  </si>
  <si>
    <t xml:space="preserve">Z.Zenkevičius </t>
  </si>
  <si>
    <t xml:space="preserve">K.Velikianecas </t>
  </si>
  <si>
    <t>L.Norvilaitė</t>
  </si>
  <si>
    <t>V.Meškauskas</t>
  </si>
  <si>
    <t>200 m bėgimas mergaitės</t>
  </si>
  <si>
    <t>200 m bėgimas berniukai</t>
  </si>
  <si>
    <t>60 m barjerinis bėgimas mergaitės (0.76.2-7.50)</t>
  </si>
  <si>
    <t>60 m barjerinis bėgimas berniukai (0.76.2-7.50)</t>
  </si>
  <si>
    <t>Šuolis su kartim berniukai</t>
  </si>
  <si>
    <t>Karklelytė</t>
  </si>
  <si>
    <t>Budrikas</t>
  </si>
  <si>
    <t>J.Kasputienė,V.Komisaraitis</t>
  </si>
  <si>
    <t>J.Tribienė,T.Belko</t>
  </si>
  <si>
    <t>Steponkutė</t>
  </si>
  <si>
    <t>Eilė</t>
  </si>
  <si>
    <t>Takas</t>
  </si>
  <si>
    <t>bėgimas</t>
  </si>
  <si>
    <t>2000 m sportinis ėjimas berniukai</t>
  </si>
  <si>
    <t>III A</t>
  </si>
  <si>
    <t>I JA</t>
  </si>
  <si>
    <t>10:22.19</t>
  </si>
  <si>
    <t>II JA</t>
  </si>
  <si>
    <t>III JA</t>
  </si>
  <si>
    <t>1000 m sportinis ėjimas mergaitės</t>
  </si>
  <si>
    <t>II A</t>
  </si>
  <si>
    <t>4.12.01</t>
  </si>
  <si>
    <t>DNF</t>
  </si>
  <si>
    <t>4.32.11</t>
  </si>
  <si>
    <t>3.59.79</t>
  </si>
  <si>
    <t>x</t>
  </si>
  <si>
    <t>1,25</t>
  </si>
  <si>
    <t>1,30</t>
  </si>
  <si>
    <t>1,35</t>
  </si>
  <si>
    <t>1,40</t>
  </si>
  <si>
    <t>1,45</t>
  </si>
  <si>
    <t>1,55</t>
  </si>
  <si>
    <t>o</t>
  </si>
  <si>
    <t>1,60</t>
  </si>
  <si>
    <t>1,70</t>
  </si>
  <si>
    <t>1,80</t>
  </si>
  <si>
    <t>1,90</t>
  </si>
  <si>
    <t>2,00</t>
  </si>
  <si>
    <t>2,10</t>
  </si>
  <si>
    <t>-</t>
  </si>
  <si>
    <t>1,65</t>
  </si>
  <si>
    <t>1,75</t>
  </si>
  <si>
    <t>1,82</t>
  </si>
  <si>
    <t>NM</t>
  </si>
  <si>
    <t>DMS</t>
  </si>
  <si>
    <t>Rutulio stūmimas mergaitės (3 kg)</t>
  </si>
</sst>
</file>

<file path=xl/styles.xml><?xml version="1.0" encoding="utf-8"?>
<styleSheet xmlns="http://schemas.openxmlformats.org/spreadsheetml/2006/main">
  <numFmts count="4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yy/mm/dd"/>
    <numFmt numFmtId="180" formatCode="0.00000"/>
    <numFmt numFmtId="181" formatCode="0.000000"/>
    <numFmt numFmtId="182" formatCode="0.0000000"/>
    <numFmt numFmtId="183" formatCode="0.00;[Red]0.00"/>
    <numFmt numFmtId="184" formatCode="0.00_ ;\-0.00\ "/>
    <numFmt numFmtId="185" formatCode="#,##0&quot;р.&quot;;\-#,##0&quot;р.&quot;"/>
    <numFmt numFmtId="186" formatCode="#,##0&quot;р.&quot;;[Red]\-#,##0&quot;р.&quot;"/>
    <numFmt numFmtId="187" formatCode="#,##0.00&quot;р.&quot;;\-#,##0.00&quot;р.&quot;"/>
    <numFmt numFmtId="188" formatCode="#,##0.00&quot;р.&quot;;[Red]\-#,##0.00&quot;р.&quot;"/>
    <numFmt numFmtId="189" formatCode="_-* #,##0&quot;р.&quot;_-;\-* #,##0&quot;р.&quot;_-;_-* &quot;-&quot;&quot;р.&quot;_-;_-@_-"/>
    <numFmt numFmtId="190" formatCode="_-* #,##0_р_._-;\-* #,##0_р_._-;_-* &quot;-&quot;_р_._-;_-@_-"/>
    <numFmt numFmtId="191" formatCode="_-* #,##0.00&quot;р.&quot;_-;\-* #,##0.00&quot;р.&quot;_-;_-* &quot;-&quot;??&quot;р.&quot;_-;_-@_-"/>
    <numFmt numFmtId="192" formatCode="_-* #,##0.00_р_._-;\-* #,##0.00_р_._-;_-* &quot;-&quot;??_р_._-;_-@_-"/>
    <numFmt numFmtId="193" formatCode="[$€-2]\ #,##0.00_);[Red]\([$€-2]\ #,##0.00\)"/>
    <numFmt numFmtId="194" formatCode="yyyy\-mm\-dd;@"/>
    <numFmt numFmtId="195" formatCode="m:ss.00"/>
    <numFmt numFmtId="196" formatCode="mm:ss.00"/>
    <numFmt numFmtId="197" formatCode="[$-427]yyyy\ &quot;m.&quot;\ mmmm\ d\ &quot;d.&quot;"/>
    <numFmt numFmtId="198" formatCode="[$-F400]h:mm:ss\ AM/PM"/>
    <numFmt numFmtId="199" formatCode="&quot;Taip&quot;;&quot;Taip&quot;;&quot;Ne&quot;"/>
    <numFmt numFmtId="200" formatCode="&quot;Teisinga&quot;;&quot;Teisinga&quot;;&quot;Klaidinga&quot;"/>
    <numFmt numFmtId="201" formatCode="[$€-2]\ ###,000_);[Red]\([$€-2]\ ###,000\)"/>
    <numFmt numFmtId="202" formatCode="yyyy\.mm\.dd;@"/>
    <numFmt numFmtId="203" formatCode="#,##0.00\ &quot;Lt&quot;"/>
    <numFmt numFmtId="204" formatCode="m:ss.0"/>
  </numFmts>
  <fonts count="53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21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194" fontId="6" fillId="0" borderId="17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1" fontId="5" fillId="0" borderId="21" xfId="0" applyNumberFormat="1" applyFont="1" applyBorder="1" applyAlignment="1">
      <alignment horizontal="center" vertical="center"/>
    </xf>
    <xf numFmtId="194" fontId="6" fillId="33" borderId="17" xfId="0" applyNumberFormat="1" applyFont="1" applyFill="1" applyBorder="1" applyAlignment="1">
      <alignment horizontal="center" vertical="center"/>
    </xf>
    <xf numFmtId="194" fontId="12" fillId="0" borderId="16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5" fillId="0" borderId="32" xfId="59" applyFont="1" applyBorder="1" applyAlignment="1">
      <alignment horizontal="right" vertical="center"/>
      <protection/>
    </xf>
    <xf numFmtId="0" fontId="5" fillId="0" borderId="33" xfId="59" applyFont="1" applyBorder="1" applyAlignment="1">
      <alignment horizontal="left" vertical="center"/>
      <protection/>
    </xf>
    <xf numFmtId="49" fontId="5" fillId="0" borderId="34" xfId="59" applyNumberFormat="1" applyFont="1" applyBorder="1" applyAlignment="1">
      <alignment horizontal="center" vertical="center"/>
      <protection/>
    </xf>
    <xf numFmtId="0" fontId="5" fillId="0" borderId="34" xfId="59" applyFont="1" applyBorder="1" applyAlignment="1">
      <alignment horizontal="center" vertical="center"/>
      <protection/>
    </xf>
    <xf numFmtId="49" fontId="5" fillId="0" borderId="33" xfId="59" applyNumberFormat="1" applyFont="1" applyBorder="1" applyAlignment="1">
      <alignment horizontal="center" vertical="center"/>
      <protection/>
    </xf>
    <xf numFmtId="49" fontId="5" fillId="0" borderId="32" xfId="59" applyNumberFormat="1" applyFont="1" applyBorder="1" applyAlignment="1">
      <alignment horizontal="center" vertical="center"/>
      <protection/>
    </xf>
    <xf numFmtId="0" fontId="5" fillId="0" borderId="35" xfId="59" applyFont="1" applyBorder="1" applyAlignment="1">
      <alignment horizontal="left" vertical="center"/>
      <protection/>
    </xf>
    <xf numFmtId="0" fontId="5" fillId="0" borderId="0" xfId="59" applyFont="1" applyAlignment="1">
      <alignment vertical="center"/>
      <protection/>
    </xf>
    <xf numFmtId="0" fontId="6" fillId="0" borderId="21" xfId="59" applyFont="1" applyBorder="1" applyAlignment="1">
      <alignment horizontal="center" vertical="center"/>
      <protection/>
    </xf>
    <xf numFmtId="49" fontId="4" fillId="0" borderId="24" xfId="59" applyNumberFormat="1" applyFont="1" applyBorder="1" applyAlignment="1">
      <alignment horizontal="center" vertical="center"/>
      <protection/>
    </xf>
    <xf numFmtId="49" fontId="4" fillId="0" borderId="22" xfId="59" applyNumberFormat="1" applyFont="1" applyBorder="1" applyAlignment="1">
      <alignment horizontal="center" vertical="center"/>
      <protection/>
    </xf>
    <xf numFmtId="49" fontId="4" fillId="0" borderId="23" xfId="59" applyNumberFormat="1" applyFont="1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1" fontId="5" fillId="0" borderId="21" xfId="59" applyNumberFormat="1" applyFont="1" applyBorder="1" applyAlignment="1">
      <alignment horizontal="center" vertical="center"/>
      <protection/>
    </xf>
    <xf numFmtId="0" fontId="5" fillId="0" borderId="14" xfId="59" applyFont="1" applyBorder="1" applyAlignment="1">
      <alignment horizontal="right" vertical="center"/>
      <protection/>
    </xf>
    <xf numFmtId="0" fontId="5" fillId="0" borderId="15" xfId="59" applyFont="1" applyBorder="1" applyAlignment="1">
      <alignment horizontal="left" vertical="center"/>
      <protection/>
    </xf>
    <xf numFmtId="49" fontId="5" fillId="0" borderId="16" xfId="59" applyNumberFormat="1" applyFont="1" applyBorder="1" applyAlignment="1">
      <alignment horizontal="center" vertical="center"/>
      <protection/>
    </xf>
    <xf numFmtId="0" fontId="5" fillId="0" borderId="16" xfId="59" applyFont="1" applyBorder="1" applyAlignment="1">
      <alignment horizontal="center" vertical="center"/>
      <protection/>
    </xf>
    <xf numFmtId="0" fontId="5" fillId="0" borderId="16" xfId="59" applyFont="1" applyBorder="1" applyAlignment="1">
      <alignment horizontal="center" vertical="center"/>
      <protection/>
    </xf>
    <xf numFmtId="1" fontId="5" fillId="0" borderId="25" xfId="59" applyNumberFormat="1" applyFont="1" applyBorder="1" applyAlignment="1">
      <alignment horizontal="center" vertical="center"/>
      <protection/>
    </xf>
    <xf numFmtId="1" fontId="5" fillId="0" borderId="26" xfId="59" applyNumberFormat="1" applyFont="1" applyBorder="1" applyAlignment="1">
      <alignment horizontal="center" vertical="center"/>
      <protection/>
    </xf>
    <xf numFmtId="1" fontId="5" fillId="0" borderId="27" xfId="59" applyNumberFormat="1" applyFont="1" applyBorder="1" applyAlignment="1">
      <alignment horizontal="center" vertical="center"/>
      <protection/>
    </xf>
    <xf numFmtId="1" fontId="5" fillId="0" borderId="28" xfId="59" applyNumberFormat="1" applyFont="1" applyBorder="1" applyAlignment="1">
      <alignment horizontal="center" vertical="center"/>
      <protection/>
    </xf>
    <xf numFmtId="0" fontId="5" fillId="0" borderId="20" xfId="59" applyFont="1" applyBorder="1" applyAlignment="1">
      <alignment horizontal="left" vertical="center"/>
      <protection/>
    </xf>
    <xf numFmtId="0" fontId="5" fillId="0" borderId="0" xfId="59" applyFont="1" applyAlignment="1">
      <alignment vertical="center"/>
      <protection/>
    </xf>
    <xf numFmtId="0" fontId="6" fillId="0" borderId="13" xfId="59" applyFont="1" applyBorder="1" applyAlignment="1">
      <alignment horizontal="center" vertical="center"/>
      <protection/>
    </xf>
    <xf numFmtId="2" fontId="13" fillId="0" borderId="17" xfId="59" applyNumberFormat="1" applyFont="1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6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2" fontId="3" fillId="0" borderId="36" xfId="0" applyNumberFormat="1" applyFont="1" applyBorder="1" applyAlignment="1">
      <alignment horizontal="center" vertical="center"/>
    </xf>
    <xf numFmtId="2" fontId="3" fillId="33" borderId="36" xfId="0" applyNumberFormat="1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173" fontId="3" fillId="0" borderId="17" xfId="0" applyNumberFormat="1" applyFont="1" applyBorder="1" applyAlignment="1">
      <alignment horizontal="center" vertical="center"/>
    </xf>
    <xf numFmtId="195" fontId="3" fillId="0" borderId="17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194" fontId="6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194" fontId="6" fillId="0" borderId="0" xfId="0" applyNumberFormat="1" applyFont="1" applyBorder="1" applyAlignment="1">
      <alignment horizontal="center" vertical="center"/>
    </xf>
    <xf numFmtId="194" fontId="12" fillId="0" borderId="34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5" fillId="0" borderId="15" xfId="59" applyNumberFormat="1" applyFont="1" applyBorder="1" applyAlignment="1">
      <alignment horizontal="center" vertical="center"/>
      <protection/>
    </xf>
    <xf numFmtId="49" fontId="3" fillId="0" borderId="0" xfId="0" applyNumberFormat="1" applyFont="1" applyAlignment="1">
      <alignment vertical="center"/>
    </xf>
    <xf numFmtId="49" fontId="5" fillId="0" borderId="14" xfId="59" applyNumberFormat="1" applyFont="1" applyBorder="1" applyAlignment="1">
      <alignment horizontal="center" vertical="center"/>
      <protection/>
    </xf>
    <xf numFmtId="0" fontId="16" fillId="0" borderId="17" xfId="0" applyFont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" fontId="5" fillId="0" borderId="22" xfId="59" applyNumberFormat="1" applyFont="1" applyBorder="1" applyAlignment="1">
      <alignment horizontal="center" vertical="center"/>
      <protection/>
    </xf>
    <xf numFmtId="1" fontId="5" fillId="0" borderId="16" xfId="59" applyNumberFormat="1" applyFont="1" applyBorder="1" applyAlignment="1">
      <alignment horizontal="center" vertical="center"/>
      <protection/>
    </xf>
    <xf numFmtId="0" fontId="6" fillId="33" borderId="17" xfId="0" applyFont="1" applyFill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2" fontId="16" fillId="33" borderId="17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NumberFormat="1" applyFont="1" applyAlignment="1">
      <alignment vertical="center"/>
    </xf>
    <xf numFmtId="0" fontId="6" fillId="33" borderId="18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95" fontId="3" fillId="0" borderId="0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95" fontId="6" fillId="0" borderId="17" xfId="0" applyNumberFormat="1" applyFont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0_aukstis" xfId="59"/>
    <cellStyle name="Normal 4 2" xfId="60"/>
    <cellStyle name="Note" xfId="61"/>
    <cellStyle name="Output" xfId="62"/>
    <cellStyle name="Paprastas 2" xfId="63"/>
    <cellStyle name="Percent" xfId="64"/>
    <cellStyle name="Title" xfId="65"/>
    <cellStyle name="Total" xfId="66"/>
    <cellStyle name="Warning Text" xfId="67"/>
    <cellStyle name="Обычный_Лист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3">
      <selection activeCell="C22" sqref="C22"/>
    </sheetView>
  </sheetViews>
  <sheetFormatPr defaultColWidth="9.140625" defaultRowHeight="12.75"/>
  <cols>
    <col min="1" max="1" width="4.421875" style="2" customWidth="1"/>
    <col min="2" max="2" width="0.5625" style="2" customWidth="1"/>
    <col min="3" max="3" width="3.7109375" style="2" customWidth="1"/>
    <col min="4" max="25" width="5.7109375" style="2" customWidth="1"/>
    <col min="26" max="26" width="9.00390625" style="2" customWidth="1"/>
    <col min="27" max="41" width="5.7109375" style="2" customWidth="1"/>
    <col min="42" max="16384" width="9.140625" style="2" customWidth="1"/>
  </cols>
  <sheetData>
    <row r="1" ht="12.75">
      <c r="B1" s="6"/>
    </row>
    <row r="2" ht="12.75">
      <c r="B2" s="6"/>
    </row>
    <row r="3" ht="12.75">
      <c r="B3" s="6"/>
    </row>
    <row r="4" ht="12.75">
      <c r="B4" s="6"/>
    </row>
    <row r="5" ht="12.75">
      <c r="B5" s="6"/>
    </row>
    <row r="6" ht="12.75">
      <c r="B6" s="6"/>
    </row>
    <row r="7" spans="2:11" ht="18.75">
      <c r="B7" s="6"/>
      <c r="K7" s="188"/>
    </row>
    <row r="8" spans="2:11" ht="18.75">
      <c r="B8" s="6"/>
      <c r="K8" s="188"/>
    </row>
    <row r="9" spans="2:16" ht="18.75">
      <c r="B9" s="6"/>
      <c r="K9" s="188"/>
      <c r="P9"/>
    </row>
    <row r="10" spans="2:11" ht="18.75">
      <c r="B10" s="6"/>
      <c r="K10" s="188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spans="2:4" ht="20.25">
      <c r="B15" s="6"/>
      <c r="D15" s="8" t="s">
        <v>169</v>
      </c>
    </row>
    <row r="16" spans="2:4" ht="20.25">
      <c r="B16" s="6"/>
      <c r="D16" s="110"/>
    </row>
    <row r="17" spans="2:4" ht="20.25">
      <c r="B17" s="6"/>
      <c r="D17" s="8" t="s">
        <v>170</v>
      </c>
    </row>
    <row r="18" ht="12.75">
      <c r="B18" s="6"/>
    </row>
    <row r="19" ht="4.5" customHeight="1">
      <c r="B19" s="6"/>
    </row>
    <row r="20" spans="1:26" ht="3" customHeight="1">
      <c r="A20" s="7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4.5" customHeight="1"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spans="2:4" ht="15.75">
      <c r="B30" s="6"/>
      <c r="D30" s="5" t="s">
        <v>167</v>
      </c>
    </row>
    <row r="31" spans="1:9" ht="6.75" customHeight="1">
      <c r="A31" s="9"/>
      <c r="B31" s="10"/>
      <c r="C31" s="9"/>
      <c r="D31" s="9"/>
      <c r="E31" s="9"/>
      <c r="F31" s="9"/>
      <c r="G31" s="9"/>
      <c r="H31" s="9"/>
      <c r="I31" s="9"/>
    </row>
    <row r="32" ht="6.75" customHeight="1">
      <c r="B32" s="6"/>
    </row>
    <row r="33" spans="2:4" ht="15.75">
      <c r="B33" s="6"/>
      <c r="D33" s="3" t="s">
        <v>11</v>
      </c>
    </row>
    <row r="34" ht="12.75">
      <c r="B34" s="6"/>
    </row>
    <row r="35" ht="12.75">
      <c r="B35" s="6"/>
    </row>
    <row r="36" ht="12.75">
      <c r="B36" s="6"/>
    </row>
    <row r="37" spans="2:12" ht="12.75">
      <c r="B37" s="6"/>
      <c r="E37" s="2" t="s">
        <v>54</v>
      </c>
      <c r="L37" s="2" t="s">
        <v>168</v>
      </c>
    </row>
    <row r="38" spans="2:14" ht="12.75">
      <c r="B38" s="6"/>
      <c r="N38" s="1" t="s">
        <v>72</v>
      </c>
    </row>
    <row r="39" ht="12.75">
      <c r="B39" s="6"/>
    </row>
    <row r="40" spans="2:12" ht="12.75">
      <c r="B40" s="6"/>
      <c r="E40" s="2" t="s">
        <v>45</v>
      </c>
      <c r="L40" s="2" t="s">
        <v>12</v>
      </c>
    </row>
    <row r="41" spans="2:14" ht="12.75">
      <c r="B41" s="6"/>
      <c r="N41" s="1" t="s">
        <v>72</v>
      </c>
    </row>
    <row r="42" ht="12.75">
      <c r="N42" s="1"/>
    </row>
  </sheetData>
  <sheetProtection/>
  <printOptions/>
  <pageMargins left="0.2362204724409449" right="0.15748031496062992" top="0.52" bottom="0.43" header="0.5118110236220472" footer="0.5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3" customWidth="1"/>
    <col min="3" max="3" width="11.140625" style="43" customWidth="1"/>
    <col min="4" max="4" width="15.421875" style="43" bestFit="1" customWidth="1"/>
    <col min="5" max="5" width="10.7109375" style="56" customWidth="1"/>
    <col min="6" max="6" width="16.140625" style="57" bestFit="1" customWidth="1"/>
    <col min="7" max="7" width="18.7109375" style="57" bestFit="1" customWidth="1"/>
    <col min="8" max="8" width="15.7109375" style="57" bestFit="1" customWidth="1"/>
    <col min="9" max="9" width="9.140625" style="52" customWidth="1"/>
    <col min="10" max="10" width="19.7109375" style="35" bestFit="1" customWidth="1"/>
    <col min="11" max="11" width="10.57421875" style="43" customWidth="1"/>
    <col min="12" max="16384" width="9.140625" style="43" customWidth="1"/>
  </cols>
  <sheetData>
    <row r="1" spans="1:9" s="60" customFormat="1" ht="15.75">
      <c r="A1" s="60" t="s">
        <v>569</v>
      </c>
      <c r="C1" s="61"/>
      <c r="D1" s="74"/>
      <c r="E1" s="74"/>
      <c r="F1" s="74"/>
      <c r="G1" s="107"/>
      <c r="H1" s="64"/>
      <c r="I1" s="108"/>
    </row>
    <row r="2" spans="1:10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4"/>
    </row>
    <row r="3" spans="1:10" s="35" customFormat="1" ht="12" customHeight="1">
      <c r="A3" s="43"/>
      <c r="B3" s="43"/>
      <c r="C3" s="43"/>
      <c r="D3" s="48"/>
      <c r="E3" s="54"/>
      <c r="F3" s="49"/>
      <c r="G3" s="49"/>
      <c r="H3" s="49"/>
      <c r="I3" s="50"/>
      <c r="J3" s="55"/>
    </row>
    <row r="4" spans="3:9" s="59" customFormat="1" ht="15.75">
      <c r="C4" s="60" t="s">
        <v>572</v>
      </c>
      <c r="D4" s="60"/>
      <c r="E4" s="61"/>
      <c r="F4" s="61"/>
      <c r="G4" s="61"/>
      <c r="H4" s="62"/>
      <c r="I4" s="63"/>
    </row>
    <row r="5" spans="3:10" s="59" customFormat="1" ht="16.5" thickBot="1">
      <c r="C5" s="60">
        <v>1</v>
      </c>
      <c r="D5" s="60" t="s">
        <v>905</v>
      </c>
      <c r="E5" s="54"/>
      <c r="F5" s="96"/>
      <c r="G5" s="96"/>
      <c r="H5" s="57"/>
      <c r="I5" s="52"/>
      <c r="J5" s="50"/>
    </row>
    <row r="6" spans="1:10" s="51" customFormat="1" ht="18" customHeight="1" thickBot="1">
      <c r="A6" s="131" t="s">
        <v>903</v>
      </c>
      <c r="B6" s="179" t="s">
        <v>155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73</v>
      </c>
      <c r="I6" s="69" t="s">
        <v>4</v>
      </c>
      <c r="J6" s="70" t="s">
        <v>5</v>
      </c>
    </row>
    <row r="7" spans="1:10" ht="18" customHeight="1">
      <c r="A7" s="30">
        <v>1</v>
      </c>
      <c r="B7" s="15">
        <v>20</v>
      </c>
      <c r="C7" s="16" t="s">
        <v>282</v>
      </c>
      <c r="D7" s="17" t="s">
        <v>284</v>
      </c>
      <c r="E7" s="101" t="s">
        <v>275</v>
      </c>
      <c r="F7" s="19" t="s">
        <v>281</v>
      </c>
      <c r="G7" s="19" t="s">
        <v>276</v>
      </c>
      <c r="H7" s="19"/>
      <c r="I7" s="152">
        <v>0.0015034722222222222</v>
      </c>
      <c r="J7" s="18" t="s">
        <v>891</v>
      </c>
    </row>
    <row r="8" spans="1:10" ht="18" customHeight="1">
      <c r="A8" s="30">
        <v>2</v>
      </c>
      <c r="B8" s="15">
        <v>61</v>
      </c>
      <c r="C8" s="16" t="s">
        <v>512</v>
      </c>
      <c r="D8" s="17" t="s">
        <v>513</v>
      </c>
      <c r="E8" s="101" t="s">
        <v>514</v>
      </c>
      <c r="F8" s="19" t="s">
        <v>515</v>
      </c>
      <c r="G8" s="19" t="s">
        <v>516</v>
      </c>
      <c r="H8" s="19"/>
      <c r="I8" s="152">
        <v>0.0016261574074074075</v>
      </c>
      <c r="J8" s="18" t="s">
        <v>517</v>
      </c>
    </row>
    <row r="9" spans="1:10" ht="18" customHeight="1">
      <c r="A9" s="30">
        <v>3</v>
      </c>
      <c r="B9" s="15">
        <v>22</v>
      </c>
      <c r="C9" s="16" t="s">
        <v>309</v>
      </c>
      <c r="D9" s="17" t="s">
        <v>310</v>
      </c>
      <c r="E9" s="101" t="s">
        <v>311</v>
      </c>
      <c r="F9" s="19" t="s">
        <v>290</v>
      </c>
      <c r="G9" s="19" t="s">
        <v>291</v>
      </c>
      <c r="H9" s="19"/>
      <c r="I9" s="152">
        <v>0.0014113425925925925</v>
      </c>
      <c r="J9" s="18" t="s">
        <v>304</v>
      </c>
    </row>
    <row r="10" spans="1:10" ht="18" customHeight="1">
      <c r="A10" s="30">
        <v>4</v>
      </c>
      <c r="B10" s="15">
        <v>59</v>
      </c>
      <c r="C10" s="16" t="s">
        <v>484</v>
      </c>
      <c r="D10" s="17" t="s">
        <v>485</v>
      </c>
      <c r="E10" s="101" t="s">
        <v>486</v>
      </c>
      <c r="F10" s="19" t="s">
        <v>515</v>
      </c>
      <c r="G10" s="19" t="s">
        <v>516</v>
      </c>
      <c r="H10" s="19"/>
      <c r="I10" s="152">
        <v>0.0015162037037037036</v>
      </c>
      <c r="J10" s="18" t="s">
        <v>517</v>
      </c>
    </row>
    <row r="11" spans="1:10" ht="18" customHeight="1">
      <c r="A11" s="30">
        <v>5</v>
      </c>
      <c r="B11" s="15">
        <v>62</v>
      </c>
      <c r="C11" s="16" t="s">
        <v>484</v>
      </c>
      <c r="D11" s="17" t="s">
        <v>566</v>
      </c>
      <c r="E11" s="101" t="s">
        <v>567</v>
      </c>
      <c r="F11" s="19" t="s">
        <v>568</v>
      </c>
      <c r="G11" s="19" t="s">
        <v>552</v>
      </c>
      <c r="H11" s="19" t="s">
        <v>553</v>
      </c>
      <c r="I11" s="152">
        <v>0.0013710648148148148</v>
      </c>
      <c r="J11" s="18" t="s">
        <v>565</v>
      </c>
    </row>
    <row r="12" spans="1:10" ht="18" customHeight="1">
      <c r="A12" s="30">
        <v>6</v>
      </c>
      <c r="B12" s="15">
        <v>25</v>
      </c>
      <c r="C12" s="16" t="s">
        <v>431</v>
      </c>
      <c r="D12" s="17" t="s">
        <v>432</v>
      </c>
      <c r="E12" s="101" t="s">
        <v>433</v>
      </c>
      <c r="F12" s="19" t="s">
        <v>448</v>
      </c>
      <c r="G12" s="19" t="s">
        <v>428</v>
      </c>
      <c r="H12" s="19"/>
      <c r="I12" s="152">
        <v>0.0014474537037037036</v>
      </c>
      <c r="J12" s="18" t="s">
        <v>446</v>
      </c>
    </row>
    <row r="13" spans="1:10" ht="18" customHeight="1">
      <c r="A13" s="30">
        <v>7</v>
      </c>
      <c r="B13" s="15">
        <v>11</v>
      </c>
      <c r="C13" s="16" t="s">
        <v>484</v>
      </c>
      <c r="D13" s="17" t="s">
        <v>62</v>
      </c>
      <c r="E13" s="101" t="s">
        <v>737</v>
      </c>
      <c r="F13" s="19" t="s">
        <v>740</v>
      </c>
      <c r="G13" s="19" t="s">
        <v>732</v>
      </c>
      <c r="H13" s="19"/>
      <c r="I13" s="152">
        <v>0.0013493055555555556</v>
      </c>
      <c r="J13" s="18" t="s">
        <v>739</v>
      </c>
    </row>
    <row r="14" spans="1:10" ht="18" customHeight="1">
      <c r="A14" s="30">
        <v>8</v>
      </c>
      <c r="B14" s="15">
        <v>40</v>
      </c>
      <c r="C14" s="16" t="s">
        <v>135</v>
      </c>
      <c r="D14" s="17" t="s">
        <v>362</v>
      </c>
      <c r="E14" s="101" t="s">
        <v>382</v>
      </c>
      <c r="F14" s="19" t="s">
        <v>376</v>
      </c>
      <c r="G14" s="19" t="s">
        <v>375</v>
      </c>
      <c r="H14" s="19"/>
      <c r="I14" s="152">
        <v>0.0012887731481481483</v>
      </c>
      <c r="J14" s="18" t="s">
        <v>374</v>
      </c>
    </row>
    <row r="15" spans="3:10" s="59" customFormat="1" ht="16.5" thickBot="1">
      <c r="C15" s="60">
        <v>2</v>
      </c>
      <c r="D15" s="60" t="s">
        <v>905</v>
      </c>
      <c r="E15" s="54"/>
      <c r="F15" s="96"/>
      <c r="G15" s="96"/>
      <c r="H15" s="57"/>
      <c r="I15" s="52"/>
      <c r="J15" s="50"/>
    </row>
    <row r="16" spans="1:10" s="51" customFormat="1" ht="18" customHeight="1" thickBot="1">
      <c r="A16" s="131" t="s">
        <v>903</v>
      </c>
      <c r="B16" s="179" t="s">
        <v>155</v>
      </c>
      <c r="C16" s="66" t="s">
        <v>0</v>
      </c>
      <c r="D16" s="67" t="s">
        <v>1</v>
      </c>
      <c r="E16" s="69" t="s">
        <v>10</v>
      </c>
      <c r="F16" s="68" t="s">
        <v>2</v>
      </c>
      <c r="G16" s="68" t="s">
        <v>3</v>
      </c>
      <c r="H16" s="68" t="s">
        <v>73</v>
      </c>
      <c r="I16" s="69" t="s">
        <v>4</v>
      </c>
      <c r="J16" s="70" t="s">
        <v>5</v>
      </c>
    </row>
    <row r="17" spans="1:10" ht="18" customHeight="1">
      <c r="A17" s="30">
        <v>1</v>
      </c>
      <c r="B17" s="15">
        <v>43</v>
      </c>
      <c r="C17" s="16" t="s">
        <v>582</v>
      </c>
      <c r="D17" s="17" t="s">
        <v>103</v>
      </c>
      <c r="E17" s="101">
        <v>37019</v>
      </c>
      <c r="F17" s="19" t="s">
        <v>14</v>
      </c>
      <c r="G17" s="19" t="s">
        <v>46</v>
      </c>
      <c r="H17" s="19" t="s">
        <v>48</v>
      </c>
      <c r="I17" s="152">
        <v>0.001707060185185185</v>
      </c>
      <c r="J17" s="18" t="s">
        <v>79</v>
      </c>
    </row>
    <row r="18" spans="1:10" ht="18" customHeight="1">
      <c r="A18" s="30">
        <v>2</v>
      </c>
      <c r="B18" s="15">
        <v>28</v>
      </c>
      <c r="C18" s="16" t="s">
        <v>104</v>
      </c>
      <c r="D18" s="17" t="s">
        <v>791</v>
      </c>
      <c r="E18" s="101" t="s">
        <v>792</v>
      </c>
      <c r="F18" s="19" t="s">
        <v>797</v>
      </c>
      <c r="G18" s="19" t="s">
        <v>776</v>
      </c>
      <c r="H18" s="19"/>
      <c r="I18" s="152">
        <v>0.0017489583333333333</v>
      </c>
      <c r="J18" s="18" t="s">
        <v>777</v>
      </c>
    </row>
    <row r="19" spans="1:10" ht="18" customHeight="1">
      <c r="A19" s="30">
        <v>3</v>
      </c>
      <c r="B19" s="15">
        <v>29</v>
      </c>
      <c r="C19" s="16" t="s">
        <v>814</v>
      </c>
      <c r="D19" s="17" t="s">
        <v>815</v>
      </c>
      <c r="E19" s="101" t="s">
        <v>278</v>
      </c>
      <c r="F19" s="19" t="s">
        <v>82</v>
      </c>
      <c r="G19" s="19" t="s">
        <v>800</v>
      </c>
      <c r="H19" s="19"/>
      <c r="I19" s="152">
        <v>0.0014358796296296298</v>
      </c>
      <c r="J19" s="18" t="s">
        <v>160</v>
      </c>
    </row>
    <row r="20" spans="1:10" ht="18" customHeight="1">
      <c r="A20" s="30">
        <v>4</v>
      </c>
      <c r="B20" s="15">
        <v>30</v>
      </c>
      <c r="C20" s="16" t="s">
        <v>816</v>
      </c>
      <c r="D20" s="17" t="s">
        <v>149</v>
      </c>
      <c r="E20" s="101" t="s">
        <v>817</v>
      </c>
      <c r="F20" s="19" t="s">
        <v>82</v>
      </c>
      <c r="G20" s="19" t="s">
        <v>800</v>
      </c>
      <c r="H20" s="19"/>
      <c r="I20" s="152">
        <v>0.0014199074074074073</v>
      </c>
      <c r="J20" s="18" t="s">
        <v>150</v>
      </c>
    </row>
    <row r="21" spans="1:10" ht="18" customHeight="1">
      <c r="A21" s="30">
        <v>5</v>
      </c>
      <c r="B21" s="15">
        <v>46</v>
      </c>
      <c r="C21" s="16" t="s">
        <v>59</v>
      </c>
      <c r="D21" s="17" t="s">
        <v>81</v>
      </c>
      <c r="E21" s="101">
        <v>36775</v>
      </c>
      <c r="F21" s="19" t="s">
        <v>14</v>
      </c>
      <c r="G21" s="19" t="s">
        <v>46</v>
      </c>
      <c r="H21" s="19" t="s">
        <v>60</v>
      </c>
      <c r="I21" s="152">
        <v>0.0016304398148148148</v>
      </c>
      <c r="J21" s="18" t="s">
        <v>43</v>
      </c>
    </row>
    <row r="22" spans="1:10" ht="18" customHeight="1">
      <c r="A22" s="30">
        <v>6</v>
      </c>
      <c r="B22" s="15">
        <v>8</v>
      </c>
      <c r="C22" s="16" t="s">
        <v>668</v>
      </c>
      <c r="D22" s="17" t="s">
        <v>669</v>
      </c>
      <c r="E22" s="101" t="s">
        <v>670</v>
      </c>
      <c r="F22" s="19" t="s">
        <v>105</v>
      </c>
      <c r="G22" s="19" t="s">
        <v>106</v>
      </c>
      <c r="H22" s="19"/>
      <c r="I22" s="152">
        <v>0.0014153935185185187</v>
      </c>
      <c r="J22" s="18" t="s">
        <v>146</v>
      </c>
    </row>
    <row r="23" spans="1:10" ht="18" customHeight="1">
      <c r="A23" s="30">
        <v>7</v>
      </c>
      <c r="B23" s="15">
        <v>60</v>
      </c>
      <c r="C23" s="16" t="s">
        <v>166</v>
      </c>
      <c r="D23" s="17" t="s">
        <v>511</v>
      </c>
      <c r="E23" s="101">
        <v>36733</v>
      </c>
      <c r="F23" s="19" t="s">
        <v>515</v>
      </c>
      <c r="G23" s="19" t="s">
        <v>516</v>
      </c>
      <c r="H23" s="19"/>
      <c r="I23" s="152">
        <v>0.0014658564814814814</v>
      </c>
      <c r="J23" s="18" t="s">
        <v>518</v>
      </c>
    </row>
    <row r="24" spans="1:10" ht="18" customHeight="1">
      <c r="A24" s="30">
        <v>8</v>
      </c>
      <c r="B24" s="15">
        <v>16</v>
      </c>
      <c r="C24" s="16" t="s">
        <v>113</v>
      </c>
      <c r="D24" s="17" t="s">
        <v>750</v>
      </c>
      <c r="E24" s="101">
        <v>36631</v>
      </c>
      <c r="F24" s="19" t="s">
        <v>63</v>
      </c>
      <c r="G24" s="19" t="s">
        <v>64</v>
      </c>
      <c r="H24" s="19"/>
      <c r="I24" s="152">
        <v>0.0014374999999999998</v>
      </c>
      <c r="J24" s="18" t="s">
        <v>65</v>
      </c>
    </row>
    <row r="25" spans="3:10" s="59" customFormat="1" ht="16.5" thickBot="1">
      <c r="C25" s="60">
        <v>3</v>
      </c>
      <c r="D25" s="60" t="s">
        <v>905</v>
      </c>
      <c r="E25" s="54"/>
      <c r="F25" s="96"/>
      <c r="G25" s="96"/>
      <c r="H25" s="57"/>
      <c r="I25" s="52"/>
      <c r="J25" s="50"/>
    </row>
    <row r="26" spans="1:10" s="51" customFormat="1" ht="18" customHeight="1" thickBot="1">
      <c r="A26" s="131" t="s">
        <v>903</v>
      </c>
      <c r="B26" s="179" t="s">
        <v>155</v>
      </c>
      <c r="C26" s="66" t="s">
        <v>0</v>
      </c>
      <c r="D26" s="67" t="s">
        <v>1</v>
      </c>
      <c r="E26" s="69" t="s">
        <v>10</v>
      </c>
      <c r="F26" s="68" t="s">
        <v>2</v>
      </c>
      <c r="G26" s="68" t="s">
        <v>3</v>
      </c>
      <c r="H26" s="68" t="s">
        <v>73</v>
      </c>
      <c r="I26" s="69" t="s">
        <v>4</v>
      </c>
      <c r="J26" s="70" t="s">
        <v>5</v>
      </c>
    </row>
    <row r="27" spans="1:10" ht="18" customHeight="1">
      <c r="A27" s="30">
        <v>1</v>
      </c>
      <c r="B27" s="15">
        <v>15</v>
      </c>
      <c r="C27" s="16" t="s">
        <v>15</v>
      </c>
      <c r="D27" s="17" t="s">
        <v>741</v>
      </c>
      <c r="E27" s="101">
        <v>36595</v>
      </c>
      <c r="F27" s="19" t="s">
        <v>63</v>
      </c>
      <c r="G27" s="19" t="s">
        <v>64</v>
      </c>
      <c r="H27" s="19"/>
      <c r="I27" s="152">
        <v>0.0015150462962962962</v>
      </c>
      <c r="J27" s="18" t="s">
        <v>742</v>
      </c>
    </row>
    <row r="28" spans="1:10" ht="18" customHeight="1">
      <c r="A28" s="30">
        <v>2</v>
      </c>
      <c r="B28" s="15">
        <v>51</v>
      </c>
      <c r="C28" s="16" t="s">
        <v>437</v>
      </c>
      <c r="D28" s="17" t="s">
        <v>438</v>
      </c>
      <c r="E28" s="101" t="s">
        <v>439</v>
      </c>
      <c r="F28" s="19" t="s">
        <v>448</v>
      </c>
      <c r="G28" s="19" t="s">
        <v>428</v>
      </c>
      <c r="H28" s="19"/>
      <c r="I28" s="152">
        <v>0.0013155092592592593</v>
      </c>
      <c r="J28" s="18" t="s">
        <v>447</v>
      </c>
    </row>
    <row r="29" spans="1:10" ht="18" customHeight="1">
      <c r="A29" s="30">
        <v>3</v>
      </c>
      <c r="B29" s="15">
        <v>38</v>
      </c>
      <c r="C29" s="16" t="s">
        <v>157</v>
      </c>
      <c r="D29" s="17" t="s">
        <v>840</v>
      </c>
      <c r="E29" s="101" t="s">
        <v>841</v>
      </c>
      <c r="F29" s="19" t="s">
        <v>848</v>
      </c>
      <c r="G29" s="19" t="s">
        <v>825</v>
      </c>
      <c r="H29" s="19" t="s">
        <v>826</v>
      </c>
      <c r="I29" s="152" t="s">
        <v>915</v>
      </c>
      <c r="J29" s="18" t="s">
        <v>827</v>
      </c>
    </row>
    <row r="30" spans="1:10" ht="18" customHeight="1">
      <c r="A30" s="30">
        <v>4</v>
      </c>
      <c r="B30" s="15">
        <v>9</v>
      </c>
      <c r="C30" s="16" t="s">
        <v>153</v>
      </c>
      <c r="D30" s="17" t="s">
        <v>671</v>
      </c>
      <c r="E30" s="101" t="s">
        <v>256</v>
      </c>
      <c r="F30" s="19" t="s">
        <v>105</v>
      </c>
      <c r="G30" s="19" t="s">
        <v>106</v>
      </c>
      <c r="H30" s="19"/>
      <c r="I30" s="152">
        <v>0.001400578703703704</v>
      </c>
      <c r="J30" s="18" t="s">
        <v>146</v>
      </c>
    </row>
    <row r="31" spans="1:10" ht="18" customHeight="1">
      <c r="A31" s="30">
        <v>5</v>
      </c>
      <c r="B31" s="15">
        <v>56</v>
      </c>
      <c r="C31" s="16" t="s">
        <v>27</v>
      </c>
      <c r="D31" s="17" t="s">
        <v>467</v>
      </c>
      <c r="E31" s="101" t="s">
        <v>468</v>
      </c>
      <c r="F31" s="19" t="s">
        <v>451</v>
      </c>
      <c r="G31" s="19" t="s">
        <v>475</v>
      </c>
      <c r="H31" s="19" t="s">
        <v>469</v>
      </c>
      <c r="I31" s="152">
        <v>0.001353587962962963</v>
      </c>
      <c r="J31" s="18" t="s">
        <v>470</v>
      </c>
    </row>
    <row r="32" spans="1:10" ht="18" customHeight="1">
      <c r="A32" s="30">
        <v>6</v>
      </c>
      <c r="B32" s="15">
        <v>44</v>
      </c>
      <c r="C32" s="16" t="s">
        <v>594</v>
      </c>
      <c r="D32" s="17" t="s">
        <v>595</v>
      </c>
      <c r="E32" s="101">
        <v>36542</v>
      </c>
      <c r="F32" s="19" t="s">
        <v>14</v>
      </c>
      <c r="G32" s="19" t="s">
        <v>46</v>
      </c>
      <c r="H32" s="19" t="s">
        <v>26</v>
      </c>
      <c r="I32" s="152">
        <v>0.0013244212962962964</v>
      </c>
      <c r="J32" s="18" t="s">
        <v>42</v>
      </c>
    </row>
    <row r="33" spans="1:10" ht="18" customHeight="1">
      <c r="A33" s="30">
        <v>7</v>
      </c>
      <c r="B33" s="15">
        <v>24</v>
      </c>
      <c r="C33" s="16" t="s">
        <v>645</v>
      </c>
      <c r="D33" s="17" t="s">
        <v>653</v>
      </c>
      <c r="E33" s="101">
        <v>36532</v>
      </c>
      <c r="F33" s="19" t="s">
        <v>639</v>
      </c>
      <c r="G33" s="19" t="s">
        <v>640</v>
      </c>
      <c r="H33" s="19"/>
      <c r="I33" s="152">
        <v>0.0013406249999999998</v>
      </c>
      <c r="J33" s="18" t="s">
        <v>642</v>
      </c>
    </row>
    <row r="34" spans="1:10" ht="18" customHeight="1">
      <c r="A34" s="30">
        <v>8</v>
      </c>
      <c r="B34" s="15">
        <v>63</v>
      </c>
      <c r="C34" s="16" t="s">
        <v>38</v>
      </c>
      <c r="D34" s="17" t="s">
        <v>861</v>
      </c>
      <c r="E34" s="101">
        <v>36526</v>
      </c>
      <c r="F34" s="19" t="s">
        <v>887</v>
      </c>
      <c r="G34" s="19" t="s">
        <v>862</v>
      </c>
      <c r="H34" s="19"/>
      <c r="I34" s="152">
        <v>0.0012275462962962962</v>
      </c>
      <c r="J34" s="18" t="s">
        <v>888</v>
      </c>
    </row>
    <row r="35" spans="1:10" ht="18" customHeight="1">
      <c r="A35" s="30">
        <v>9</v>
      </c>
      <c r="B35" s="15">
        <v>14</v>
      </c>
      <c r="C35" s="16" t="s">
        <v>34</v>
      </c>
      <c r="D35" s="17" t="s">
        <v>240</v>
      </c>
      <c r="E35" s="101" t="s">
        <v>241</v>
      </c>
      <c r="F35" s="19" t="s">
        <v>265</v>
      </c>
      <c r="G35" s="19" t="s">
        <v>266</v>
      </c>
      <c r="H35" s="19"/>
      <c r="I35" s="152">
        <v>0.001233449074074074</v>
      </c>
      <c r="J35" s="18" t="s">
        <v>900</v>
      </c>
    </row>
  </sheetData>
  <sheetProtection/>
  <printOptions horizontalCentered="1"/>
  <pageMargins left="0.15748031496062992" right="0.3937007874015748" top="0.15748031496062992" bottom="0.1968503937007874" header="0.15748031496062992" footer="0.1968503937007874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2">
      <selection activeCell="A5" sqref="A5"/>
    </sheetView>
  </sheetViews>
  <sheetFormatPr defaultColWidth="9.140625" defaultRowHeight="12.75"/>
  <cols>
    <col min="1" max="2" width="5.7109375" style="43" customWidth="1"/>
    <col min="3" max="3" width="11.140625" style="43" customWidth="1"/>
    <col min="4" max="4" width="15.421875" style="43" bestFit="1" customWidth="1"/>
    <col min="5" max="5" width="10.7109375" style="56" customWidth="1"/>
    <col min="6" max="6" width="16.140625" style="57" bestFit="1" customWidth="1"/>
    <col min="7" max="7" width="18.7109375" style="57" bestFit="1" customWidth="1"/>
    <col min="8" max="8" width="15.7109375" style="57" bestFit="1" customWidth="1"/>
    <col min="9" max="9" width="9.140625" style="52" customWidth="1"/>
    <col min="10" max="10" width="5.28125" style="52" bestFit="1" customWidth="1"/>
    <col min="11" max="11" width="19.7109375" style="35" bestFit="1" customWidth="1"/>
    <col min="12" max="12" width="10.57421875" style="43" customWidth="1"/>
    <col min="13" max="16384" width="9.140625" style="43" customWidth="1"/>
  </cols>
  <sheetData>
    <row r="1" spans="1:10" s="60" customFormat="1" ht="15.75">
      <c r="A1" s="60" t="s">
        <v>569</v>
      </c>
      <c r="C1" s="61"/>
      <c r="D1" s="74"/>
      <c r="E1" s="74"/>
      <c r="F1" s="74"/>
      <c r="G1" s="107"/>
      <c r="H1" s="64"/>
      <c r="I1" s="108"/>
      <c r="J1" s="108"/>
    </row>
    <row r="2" spans="1:11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3"/>
      <c r="K2" s="64"/>
    </row>
    <row r="3" spans="1:11" s="35" customFormat="1" ht="12" customHeight="1">
      <c r="A3" s="43"/>
      <c r="B3" s="43"/>
      <c r="C3" s="43"/>
      <c r="D3" s="48"/>
      <c r="E3" s="54"/>
      <c r="F3" s="49"/>
      <c r="G3" s="49"/>
      <c r="H3" s="49"/>
      <c r="I3" s="50"/>
      <c r="J3" s="50"/>
      <c r="K3" s="55"/>
    </row>
    <row r="4" spans="3:10" s="59" customFormat="1" ht="15.75">
      <c r="C4" s="60" t="s">
        <v>572</v>
      </c>
      <c r="D4" s="60"/>
      <c r="E4" s="61"/>
      <c r="F4" s="61"/>
      <c r="G4" s="61"/>
      <c r="H4" s="62"/>
      <c r="I4" s="63"/>
      <c r="J4" s="63"/>
    </row>
    <row r="5" spans="3:11" s="59" customFormat="1" ht="16.5" thickBot="1">
      <c r="C5" s="60"/>
      <c r="D5" s="60"/>
      <c r="E5" s="54"/>
      <c r="F5" s="96"/>
      <c r="G5" s="96"/>
      <c r="H5" s="57"/>
      <c r="I5" s="52"/>
      <c r="J5" s="50"/>
      <c r="K5" s="50"/>
    </row>
    <row r="6" spans="1:11" s="51" customFormat="1" ht="18" customHeight="1" thickBot="1">
      <c r="A6" s="131" t="s">
        <v>165</v>
      </c>
      <c r="B6" s="179" t="s">
        <v>155</v>
      </c>
      <c r="C6" s="66" t="s">
        <v>0</v>
      </c>
      <c r="D6" s="67" t="s">
        <v>1</v>
      </c>
      <c r="E6" s="69" t="s">
        <v>10</v>
      </c>
      <c r="F6" s="68" t="s">
        <v>2</v>
      </c>
      <c r="G6" s="68" t="s">
        <v>3</v>
      </c>
      <c r="H6" s="68" t="s">
        <v>73</v>
      </c>
      <c r="I6" s="69" t="s">
        <v>4</v>
      </c>
      <c r="J6" s="79" t="s">
        <v>53</v>
      </c>
      <c r="K6" s="70" t="s">
        <v>5</v>
      </c>
    </row>
    <row r="7" spans="1:11" ht="18" customHeight="1">
      <c r="A7" s="30">
        <v>1</v>
      </c>
      <c r="B7" s="15">
        <v>63</v>
      </c>
      <c r="C7" s="16" t="s">
        <v>38</v>
      </c>
      <c r="D7" s="17" t="s">
        <v>861</v>
      </c>
      <c r="E7" s="101">
        <v>36526</v>
      </c>
      <c r="F7" s="19" t="s">
        <v>887</v>
      </c>
      <c r="G7" s="19" t="s">
        <v>862</v>
      </c>
      <c r="H7" s="19"/>
      <c r="I7" s="152">
        <v>0.0012275462962962962</v>
      </c>
      <c r="J7" s="25" t="str">
        <f aca="true" t="shared" si="0" ref="J7:J28">IF(ISBLANK(I7),"",IF(I7&lt;=0.00109375,"KSM",IF(I7&lt;=0.00115162037037037,"I A",IF(I7&lt;=0.00124421296296296,"II A",IF(I7&lt;=0.0013599537037037,"III A",IF(I7&lt;=0.00148726851851852,"I JA",IF(I7&lt;=0.00160300925925926,"II JA",IF(I7&lt;=0.00169560185185185,"III JA"))))))))</f>
        <v>II A</v>
      </c>
      <c r="K7" s="18" t="s">
        <v>888</v>
      </c>
    </row>
    <row r="8" spans="1:11" ht="18" customHeight="1">
      <c r="A8" s="30">
        <v>2</v>
      </c>
      <c r="B8" s="15">
        <v>14</v>
      </c>
      <c r="C8" s="16" t="s">
        <v>34</v>
      </c>
      <c r="D8" s="17" t="s">
        <v>240</v>
      </c>
      <c r="E8" s="101" t="s">
        <v>241</v>
      </c>
      <c r="F8" s="19" t="s">
        <v>265</v>
      </c>
      <c r="G8" s="19" t="s">
        <v>266</v>
      </c>
      <c r="H8" s="19"/>
      <c r="I8" s="152">
        <v>0.001233449074074074</v>
      </c>
      <c r="J8" s="25" t="str">
        <f t="shared" si="0"/>
        <v>II A</v>
      </c>
      <c r="K8" s="18" t="s">
        <v>900</v>
      </c>
    </row>
    <row r="9" spans="1:11" ht="18" customHeight="1">
      <c r="A9" s="30">
        <v>3</v>
      </c>
      <c r="B9" s="15">
        <v>40</v>
      </c>
      <c r="C9" s="16" t="s">
        <v>135</v>
      </c>
      <c r="D9" s="17" t="s">
        <v>362</v>
      </c>
      <c r="E9" s="101" t="s">
        <v>382</v>
      </c>
      <c r="F9" s="19" t="s">
        <v>376</v>
      </c>
      <c r="G9" s="19" t="s">
        <v>375</v>
      </c>
      <c r="H9" s="19"/>
      <c r="I9" s="152">
        <v>0.0012887731481481483</v>
      </c>
      <c r="J9" s="25" t="str">
        <f t="shared" si="0"/>
        <v>III A</v>
      </c>
      <c r="K9" s="18" t="s">
        <v>374</v>
      </c>
    </row>
    <row r="10" spans="1:11" ht="18" customHeight="1">
      <c r="A10" s="30">
        <v>4</v>
      </c>
      <c r="B10" s="15">
        <v>51</v>
      </c>
      <c r="C10" s="16" t="s">
        <v>437</v>
      </c>
      <c r="D10" s="17" t="s">
        <v>438</v>
      </c>
      <c r="E10" s="101" t="s">
        <v>439</v>
      </c>
      <c r="F10" s="19" t="s">
        <v>448</v>
      </c>
      <c r="G10" s="19" t="s">
        <v>428</v>
      </c>
      <c r="H10" s="19"/>
      <c r="I10" s="152">
        <v>0.0013155092592592593</v>
      </c>
      <c r="J10" s="25" t="str">
        <f t="shared" si="0"/>
        <v>III A</v>
      </c>
      <c r="K10" s="18" t="s">
        <v>447</v>
      </c>
    </row>
    <row r="11" spans="1:11" ht="18" customHeight="1">
      <c r="A11" s="30">
        <v>5</v>
      </c>
      <c r="B11" s="15">
        <v>44</v>
      </c>
      <c r="C11" s="16" t="s">
        <v>594</v>
      </c>
      <c r="D11" s="17" t="s">
        <v>595</v>
      </c>
      <c r="E11" s="101">
        <v>36542</v>
      </c>
      <c r="F11" s="19" t="s">
        <v>14</v>
      </c>
      <c r="G11" s="19" t="s">
        <v>46</v>
      </c>
      <c r="H11" s="19" t="s">
        <v>26</v>
      </c>
      <c r="I11" s="152">
        <v>0.0013244212962962964</v>
      </c>
      <c r="J11" s="25" t="str">
        <f t="shared" si="0"/>
        <v>III A</v>
      </c>
      <c r="K11" s="18" t="s">
        <v>42</v>
      </c>
    </row>
    <row r="12" spans="1:11" ht="18" customHeight="1">
      <c r="A12" s="30">
        <v>6</v>
      </c>
      <c r="B12" s="15">
        <v>24</v>
      </c>
      <c r="C12" s="16" t="s">
        <v>645</v>
      </c>
      <c r="D12" s="17" t="s">
        <v>653</v>
      </c>
      <c r="E12" s="101">
        <v>36532</v>
      </c>
      <c r="F12" s="19" t="s">
        <v>639</v>
      </c>
      <c r="G12" s="19" t="s">
        <v>640</v>
      </c>
      <c r="H12" s="19"/>
      <c r="I12" s="152">
        <v>0.0013406249999999998</v>
      </c>
      <c r="J12" s="25" t="str">
        <f t="shared" si="0"/>
        <v>III A</v>
      </c>
      <c r="K12" s="18" t="s">
        <v>642</v>
      </c>
    </row>
    <row r="13" spans="1:11" ht="18" customHeight="1">
      <c r="A13" s="30">
        <v>7</v>
      </c>
      <c r="B13" s="15">
        <v>11</v>
      </c>
      <c r="C13" s="16" t="s">
        <v>484</v>
      </c>
      <c r="D13" s="17" t="s">
        <v>62</v>
      </c>
      <c r="E13" s="101" t="s">
        <v>737</v>
      </c>
      <c r="F13" s="19" t="s">
        <v>740</v>
      </c>
      <c r="G13" s="19" t="s">
        <v>732</v>
      </c>
      <c r="H13" s="19"/>
      <c r="I13" s="152">
        <v>0.0013493055555555556</v>
      </c>
      <c r="J13" s="25" t="str">
        <f t="shared" si="0"/>
        <v>III A</v>
      </c>
      <c r="K13" s="18" t="s">
        <v>739</v>
      </c>
    </row>
    <row r="14" spans="1:11" ht="18" customHeight="1">
      <c r="A14" s="30">
        <v>8</v>
      </c>
      <c r="B14" s="15">
        <v>56</v>
      </c>
      <c r="C14" s="16" t="s">
        <v>27</v>
      </c>
      <c r="D14" s="17" t="s">
        <v>467</v>
      </c>
      <c r="E14" s="101" t="s">
        <v>468</v>
      </c>
      <c r="F14" s="19" t="s">
        <v>451</v>
      </c>
      <c r="G14" s="19" t="s">
        <v>475</v>
      </c>
      <c r="H14" s="19" t="s">
        <v>469</v>
      </c>
      <c r="I14" s="152">
        <v>0.001353587962962963</v>
      </c>
      <c r="J14" s="25" t="str">
        <f t="shared" si="0"/>
        <v>III A</v>
      </c>
      <c r="K14" s="18" t="s">
        <v>470</v>
      </c>
    </row>
    <row r="15" spans="1:11" ht="18" customHeight="1">
      <c r="A15" s="30">
        <v>9</v>
      </c>
      <c r="B15" s="15">
        <v>62</v>
      </c>
      <c r="C15" s="16" t="s">
        <v>484</v>
      </c>
      <c r="D15" s="17" t="s">
        <v>566</v>
      </c>
      <c r="E15" s="101" t="s">
        <v>567</v>
      </c>
      <c r="F15" s="19" t="s">
        <v>568</v>
      </c>
      <c r="G15" s="19" t="s">
        <v>552</v>
      </c>
      <c r="H15" s="19" t="s">
        <v>553</v>
      </c>
      <c r="I15" s="152">
        <v>0.0013710648148148148</v>
      </c>
      <c r="J15" s="25" t="str">
        <f t="shared" si="0"/>
        <v>I JA</v>
      </c>
      <c r="K15" s="18" t="s">
        <v>565</v>
      </c>
    </row>
    <row r="16" spans="1:11" ht="18" customHeight="1">
      <c r="A16" s="30">
        <v>10</v>
      </c>
      <c r="B16" s="15">
        <v>9</v>
      </c>
      <c r="C16" s="16" t="s">
        <v>153</v>
      </c>
      <c r="D16" s="17" t="s">
        <v>671</v>
      </c>
      <c r="E16" s="101" t="s">
        <v>256</v>
      </c>
      <c r="F16" s="19" t="s">
        <v>105</v>
      </c>
      <c r="G16" s="19" t="s">
        <v>106</v>
      </c>
      <c r="H16" s="19"/>
      <c r="I16" s="152">
        <v>0.001400578703703704</v>
      </c>
      <c r="J16" s="25" t="str">
        <f t="shared" si="0"/>
        <v>I JA</v>
      </c>
      <c r="K16" s="18" t="s">
        <v>146</v>
      </c>
    </row>
    <row r="17" spans="1:11" ht="18" customHeight="1">
      <c r="A17" s="30">
        <v>11</v>
      </c>
      <c r="B17" s="15">
        <v>22</v>
      </c>
      <c r="C17" s="16" t="s">
        <v>309</v>
      </c>
      <c r="D17" s="17" t="s">
        <v>310</v>
      </c>
      <c r="E17" s="101" t="s">
        <v>311</v>
      </c>
      <c r="F17" s="19" t="s">
        <v>290</v>
      </c>
      <c r="G17" s="19" t="s">
        <v>291</v>
      </c>
      <c r="H17" s="19"/>
      <c r="I17" s="152">
        <v>0.0014113425925925925</v>
      </c>
      <c r="J17" s="25" t="str">
        <f t="shared" si="0"/>
        <v>I JA</v>
      </c>
      <c r="K17" s="18" t="s">
        <v>304</v>
      </c>
    </row>
    <row r="18" spans="1:11" ht="18" customHeight="1">
      <c r="A18" s="30">
        <v>12</v>
      </c>
      <c r="B18" s="15">
        <v>8</v>
      </c>
      <c r="C18" s="16" t="s">
        <v>668</v>
      </c>
      <c r="D18" s="17" t="s">
        <v>669</v>
      </c>
      <c r="E18" s="101" t="s">
        <v>670</v>
      </c>
      <c r="F18" s="19" t="s">
        <v>105</v>
      </c>
      <c r="G18" s="19" t="s">
        <v>106</v>
      </c>
      <c r="H18" s="19"/>
      <c r="I18" s="152">
        <v>0.0014153935185185187</v>
      </c>
      <c r="J18" s="25" t="str">
        <f t="shared" si="0"/>
        <v>I JA</v>
      </c>
      <c r="K18" s="18" t="s">
        <v>146</v>
      </c>
    </row>
    <row r="19" spans="1:11" ht="18" customHeight="1">
      <c r="A19" s="30">
        <v>13</v>
      </c>
      <c r="B19" s="15">
        <v>30</v>
      </c>
      <c r="C19" s="16" t="s">
        <v>816</v>
      </c>
      <c r="D19" s="17" t="s">
        <v>149</v>
      </c>
      <c r="E19" s="101" t="s">
        <v>817</v>
      </c>
      <c r="F19" s="19" t="s">
        <v>82</v>
      </c>
      <c r="G19" s="19" t="s">
        <v>800</v>
      </c>
      <c r="H19" s="19"/>
      <c r="I19" s="152">
        <v>0.0014199074074074073</v>
      </c>
      <c r="J19" s="25" t="str">
        <f t="shared" si="0"/>
        <v>I JA</v>
      </c>
      <c r="K19" s="18" t="s">
        <v>150</v>
      </c>
    </row>
    <row r="20" spans="1:11" ht="18" customHeight="1">
      <c r="A20" s="30">
        <v>14</v>
      </c>
      <c r="B20" s="15">
        <v>29</v>
      </c>
      <c r="C20" s="16" t="s">
        <v>814</v>
      </c>
      <c r="D20" s="17" t="s">
        <v>815</v>
      </c>
      <c r="E20" s="101" t="s">
        <v>278</v>
      </c>
      <c r="F20" s="19" t="s">
        <v>82</v>
      </c>
      <c r="G20" s="19" t="s">
        <v>800</v>
      </c>
      <c r="H20" s="19"/>
      <c r="I20" s="152">
        <v>0.0014358796296296298</v>
      </c>
      <c r="J20" s="25" t="str">
        <f t="shared" si="0"/>
        <v>I JA</v>
      </c>
      <c r="K20" s="18" t="s">
        <v>160</v>
      </c>
    </row>
    <row r="21" spans="1:11" ht="18" customHeight="1">
      <c r="A21" s="30">
        <v>15</v>
      </c>
      <c r="B21" s="15">
        <v>16</v>
      </c>
      <c r="C21" s="16" t="s">
        <v>113</v>
      </c>
      <c r="D21" s="17" t="s">
        <v>750</v>
      </c>
      <c r="E21" s="101">
        <v>36631</v>
      </c>
      <c r="F21" s="19" t="s">
        <v>63</v>
      </c>
      <c r="G21" s="19" t="s">
        <v>64</v>
      </c>
      <c r="H21" s="19"/>
      <c r="I21" s="152">
        <v>0.0014374999999999998</v>
      </c>
      <c r="J21" s="25" t="str">
        <f t="shared" si="0"/>
        <v>I JA</v>
      </c>
      <c r="K21" s="18" t="s">
        <v>65</v>
      </c>
    </row>
    <row r="22" spans="1:11" ht="18" customHeight="1">
      <c r="A22" s="30">
        <v>16</v>
      </c>
      <c r="B22" s="15">
        <v>25</v>
      </c>
      <c r="C22" s="16" t="s">
        <v>431</v>
      </c>
      <c r="D22" s="17" t="s">
        <v>432</v>
      </c>
      <c r="E22" s="101" t="s">
        <v>433</v>
      </c>
      <c r="F22" s="19" t="s">
        <v>448</v>
      </c>
      <c r="G22" s="19" t="s">
        <v>428</v>
      </c>
      <c r="H22" s="19"/>
      <c r="I22" s="152">
        <v>0.0014474537037037036</v>
      </c>
      <c r="J22" s="25" t="str">
        <f t="shared" si="0"/>
        <v>I JA</v>
      </c>
      <c r="K22" s="18" t="s">
        <v>446</v>
      </c>
    </row>
    <row r="23" spans="1:11" ht="18" customHeight="1">
      <c r="A23" s="30">
        <v>17</v>
      </c>
      <c r="B23" s="15">
        <v>60</v>
      </c>
      <c r="C23" s="16" t="s">
        <v>166</v>
      </c>
      <c r="D23" s="17" t="s">
        <v>511</v>
      </c>
      <c r="E23" s="101">
        <v>36733</v>
      </c>
      <c r="F23" s="19" t="s">
        <v>515</v>
      </c>
      <c r="G23" s="19" t="s">
        <v>516</v>
      </c>
      <c r="H23" s="19"/>
      <c r="I23" s="152">
        <v>0.0014658564814814814</v>
      </c>
      <c r="J23" s="25" t="str">
        <f t="shared" si="0"/>
        <v>I JA</v>
      </c>
      <c r="K23" s="18" t="s">
        <v>518</v>
      </c>
    </row>
    <row r="24" spans="1:11" ht="18" customHeight="1">
      <c r="A24" s="30">
        <v>18</v>
      </c>
      <c r="B24" s="15">
        <v>20</v>
      </c>
      <c r="C24" s="16" t="s">
        <v>282</v>
      </c>
      <c r="D24" s="17" t="s">
        <v>284</v>
      </c>
      <c r="E24" s="101" t="s">
        <v>275</v>
      </c>
      <c r="F24" s="19" t="s">
        <v>281</v>
      </c>
      <c r="G24" s="19" t="s">
        <v>276</v>
      </c>
      <c r="H24" s="19"/>
      <c r="I24" s="152">
        <v>0.0015034722222222222</v>
      </c>
      <c r="J24" s="25" t="str">
        <f t="shared" si="0"/>
        <v>II JA</v>
      </c>
      <c r="K24" s="18" t="s">
        <v>891</v>
      </c>
    </row>
    <row r="25" spans="1:11" ht="18" customHeight="1">
      <c r="A25" s="30">
        <v>19</v>
      </c>
      <c r="B25" s="15">
        <v>15</v>
      </c>
      <c r="C25" s="16" t="s">
        <v>15</v>
      </c>
      <c r="D25" s="17" t="s">
        <v>741</v>
      </c>
      <c r="E25" s="101">
        <v>36595</v>
      </c>
      <c r="F25" s="19" t="s">
        <v>63</v>
      </c>
      <c r="G25" s="19" t="s">
        <v>64</v>
      </c>
      <c r="H25" s="19"/>
      <c r="I25" s="152">
        <v>0.0015150462962962962</v>
      </c>
      <c r="J25" s="25" t="str">
        <f t="shared" si="0"/>
        <v>II JA</v>
      </c>
      <c r="K25" s="18" t="s">
        <v>742</v>
      </c>
    </row>
    <row r="26" spans="1:11" ht="18" customHeight="1">
      <c r="A26" s="30">
        <v>20</v>
      </c>
      <c r="B26" s="15">
        <v>59</v>
      </c>
      <c r="C26" s="16" t="s">
        <v>484</v>
      </c>
      <c r="D26" s="17" t="s">
        <v>485</v>
      </c>
      <c r="E26" s="101" t="s">
        <v>486</v>
      </c>
      <c r="F26" s="19" t="s">
        <v>515</v>
      </c>
      <c r="G26" s="19" t="s">
        <v>516</v>
      </c>
      <c r="H26" s="19"/>
      <c r="I26" s="152">
        <v>0.0015162037037037036</v>
      </c>
      <c r="J26" s="25" t="str">
        <f t="shared" si="0"/>
        <v>II JA</v>
      </c>
      <c r="K26" s="18" t="s">
        <v>517</v>
      </c>
    </row>
    <row r="27" spans="1:11" ht="18" customHeight="1">
      <c r="A27" s="30">
        <v>21</v>
      </c>
      <c r="B27" s="15">
        <v>61</v>
      </c>
      <c r="C27" s="16" t="s">
        <v>512</v>
      </c>
      <c r="D27" s="17" t="s">
        <v>513</v>
      </c>
      <c r="E27" s="101" t="s">
        <v>514</v>
      </c>
      <c r="F27" s="19" t="s">
        <v>515</v>
      </c>
      <c r="G27" s="19" t="s">
        <v>516</v>
      </c>
      <c r="H27" s="19"/>
      <c r="I27" s="152">
        <v>0.0016261574074074075</v>
      </c>
      <c r="J27" s="25" t="str">
        <f t="shared" si="0"/>
        <v>III JA</v>
      </c>
      <c r="K27" s="18" t="s">
        <v>517</v>
      </c>
    </row>
    <row r="28" spans="1:11" ht="18" customHeight="1">
      <c r="A28" s="30">
        <v>22</v>
      </c>
      <c r="B28" s="15">
        <v>46</v>
      </c>
      <c r="C28" s="16" t="s">
        <v>59</v>
      </c>
      <c r="D28" s="17" t="s">
        <v>81</v>
      </c>
      <c r="E28" s="101">
        <v>36775</v>
      </c>
      <c r="F28" s="19" t="s">
        <v>14</v>
      </c>
      <c r="G28" s="19" t="s">
        <v>46</v>
      </c>
      <c r="H28" s="19" t="s">
        <v>60</v>
      </c>
      <c r="I28" s="152">
        <v>0.0016304398148148148</v>
      </c>
      <c r="J28" s="25" t="str">
        <f t="shared" si="0"/>
        <v>III JA</v>
      </c>
      <c r="K28" s="18" t="s">
        <v>43</v>
      </c>
    </row>
    <row r="29" spans="1:11" ht="18" customHeight="1">
      <c r="A29" s="30">
        <v>23</v>
      </c>
      <c r="B29" s="15">
        <v>43</v>
      </c>
      <c r="C29" s="16" t="s">
        <v>582</v>
      </c>
      <c r="D29" s="17" t="s">
        <v>103</v>
      </c>
      <c r="E29" s="101">
        <v>37019</v>
      </c>
      <c r="F29" s="19" t="s">
        <v>14</v>
      </c>
      <c r="G29" s="19" t="s">
        <v>46</v>
      </c>
      <c r="H29" s="19" t="s">
        <v>48</v>
      </c>
      <c r="I29" s="152">
        <v>0.001707060185185185</v>
      </c>
      <c r="J29" s="25"/>
      <c r="K29" s="18" t="s">
        <v>79</v>
      </c>
    </row>
    <row r="30" spans="1:11" ht="18" customHeight="1">
      <c r="A30" s="30">
        <v>24</v>
      </c>
      <c r="B30" s="15">
        <v>28</v>
      </c>
      <c r="C30" s="16" t="s">
        <v>104</v>
      </c>
      <c r="D30" s="17" t="s">
        <v>791</v>
      </c>
      <c r="E30" s="101" t="s">
        <v>792</v>
      </c>
      <c r="F30" s="19" t="s">
        <v>797</v>
      </c>
      <c r="G30" s="19" t="s">
        <v>776</v>
      </c>
      <c r="H30" s="19"/>
      <c r="I30" s="152">
        <v>0.0017489583333333333</v>
      </c>
      <c r="J30" s="25"/>
      <c r="K30" s="18" t="s">
        <v>777</v>
      </c>
    </row>
    <row r="31" spans="1:11" ht="18" customHeight="1">
      <c r="A31" s="30"/>
      <c r="B31" s="15">
        <v>38</v>
      </c>
      <c r="C31" s="16" t="s">
        <v>157</v>
      </c>
      <c r="D31" s="17" t="s">
        <v>840</v>
      </c>
      <c r="E31" s="101" t="s">
        <v>841</v>
      </c>
      <c r="F31" s="19" t="s">
        <v>848</v>
      </c>
      <c r="G31" s="19" t="s">
        <v>825</v>
      </c>
      <c r="H31" s="19" t="s">
        <v>826</v>
      </c>
      <c r="I31" s="152" t="s">
        <v>915</v>
      </c>
      <c r="J31" s="25"/>
      <c r="K31" s="18" t="s">
        <v>827</v>
      </c>
    </row>
  </sheetData>
  <sheetProtection/>
  <printOptions horizontalCentered="1"/>
  <pageMargins left="0.15748031496062992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3" customWidth="1"/>
    <col min="3" max="3" width="11.140625" style="43" customWidth="1"/>
    <col min="4" max="4" width="15.421875" style="43" bestFit="1" customWidth="1"/>
    <col min="5" max="5" width="10.7109375" style="56" customWidth="1"/>
    <col min="6" max="6" width="15.00390625" style="57" customWidth="1"/>
    <col min="7" max="7" width="16.140625" style="57" bestFit="1" customWidth="1"/>
    <col min="8" max="8" width="15.7109375" style="57" bestFit="1" customWidth="1"/>
    <col min="9" max="9" width="9.140625" style="52" customWidth="1"/>
    <col min="10" max="10" width="26.00390625" style="35" bestFit="1" customWidth="1"/>
    <col min="11" max="16384" width="9.140625" style="43" customWidth="1"/>
  </cols>
  <sheetData>
    <row r="1" spans="1:9" s="60" customFormat="1" ht="15.75">
      <c r="A1" s="60" t="s">
        <v>569</v>
      </c>
      <c r="C1" s="61"/>
      <c r="D1" s="74"/>
      <c r="E1" s="74"/>
      <c r="F1" s="74"/>
      <c r="G1" s="107"/>
      <c r="H1" s="64"/>
      <c r="I1" s="108"/>
    </row>
    <row r="2" spans="1:12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4"/>
      <c r="K2" s="64"/>
      <c r="L2" s="109"/>
    </row>
    <row r="3" spans="1:10" s="35" customFormat="1" ht="12" customHeight="1">
      <c r="A3" s="43"/>
      <c r="B3" s="43"/>
      <c r="C3" s="43"/>
      <c r="D3" s="48"/>
      <c r="E3" s="54"/>
      <c r="F3" s="49"/>
      <c r="G3" s="49"/>
      <c r="H3" s="49"/>
      <c r="I3" s="50"/>
      <c r="J3" s="55"/>
    </row>
    <row r="4" spans="3:9" s="36" customFormat="1" ht="15.75">
      <c r="C4" s="37" t="s">
        <v>577</v>
      </c>
      <c r="D4" s="37"/>
      <c r="E4" s="41"/>
      <c r="F4" s="41"/>
      <c r="G4" s="41"/>
      <c r="H4" s="39"/>
      <c r="I4" s="45"/>
    </row>
    <row r="5" spans="3:9" s="36" customFormat="1" ht="16.5" thickBot="1">
      <c r="C5" s="37">
        <v>1</v>
      </c>
      <c r="D5" s="37" t="s">
        <v>905</v>
      </c>
      <c r="E5" s="41"/>
      <c r="F5" s="41"/>
      <c r="G5" s="41"/>
      <c r="H5" s="39"/>
      <c r="I5" s="45"/>
    </row>
    <row r="6" spans="1:10" s="14" customFormat="1" ht="18" customHeight="1" thickBot="1">
      <c r="A6" s="131" t="s">
        <v>903</v>
      </c>
      <c r="B6" s="179" t="s">
        <v>155</v>
      </c>
      <c r="C6" s="11" t="s">
        <v>0</v>
      </c>
      <c r="D6" s="12" t="s">
        <v>1</v>
      </c>
      <c r="E6" s="13" t="s">
        <v>10</v>
      </c>
      <c r="F6" s="46" t="s">
        <v>2</v>
      </c>
      <c r="G6" s="68" t="s">
        <v>3</v>
      </c>
      <c r="H6" s="68" t="s">
        <v>73</v>
      </c>
      <c r="I6" s="13" t="s">
        <v>4</v>
      </c>
      <c r="J6" s="47" t="s">
        <v>5</v>
      </c>
    </row>
    <row r="7" spans="1:11" s="20" customFormat="1" ht="18" customHeight="1">
      <c r="A7" s="30">
        <v>1</v>
      </c>
      <c r="B7" s="15">
        <v>14</v>
      </c>
      <c r="C7" s="16" t="s">
        <v>154</v>
      </c>
      <c r="D7" s="17" t="s">
        <v>250</v>
      </c>
      <c r="E7" s="101" t="s">
        <v>251</v>
      </c>
      <c r="F7" s="19" t="s">
        <v>242</v>
      </c>
      <c r="G7" s="19" t="s">
        <v>243</v>
      </c>
      <c r="H7" s="19"/>
      <c r="I7" s="152">
        <v>0.001471412037037037</v>
      </c>
      <c r="J7" s="18" t="s">
        <v>246</v>
      </c>
      <c r="K7" s="35"/>
    </row>
    <row r="8" spans="1:11" s="20" customFormat="1" ht="18" customHeight="1">
      <c r="A8" s="30">
        <v>2</v>
      </c>
      <c r="B8" s="15">
        <v>9</v>
      </c>
      <c r="C8" s="16" t="s">
        <v>706</v>
      </c>
      <c r="D8" s="17" t="s">
        <v>707</v>
      </c>
      <c r="E8" s="101" t="s">
        <v>708</v>
      </c>
      <c r="F8" s="19" t="s">
        <v>47</v>
      </c>
      <c r="G8" s="19" t="s">
        <v>120</v>
      </c>
      <c r="H8" s="19"/>
      <c r="I8" s="152" t="s">
        <v>161</v>
      </c>
      <c r="J8" s="18" t="s">
        <v>727</v>
      </c>
      <c r="K8" s="35"/>
    </row>
    <row r="9" spans="1:11" s="20" customFormat="1" ht="18" customHeight="1">
      <c r="A9" s="30">
        <v>3</v>
      </c>
      <c r="B9" s="15">
        <v>42</v>
      </c>
      <c r="C9" s="16" t="s">
        <v>13</v>
      </c>
      <c r="D9" s="17" t="s">
        <v>393</v>
      </c>
      <c r="E9" s="101">
        <v>37388</v>
      </c>
      <c r="F9" s="19" t="s">
        <v>391</v>
      </c>
      <c r="G9" s="19" t="s">
        <v>392</v>
      </c>
      <c r="H9" s="19"/>
      <c r="I9" s="152">
        <v>0.0013137731481481481</v>
      </c>
      <c r="J9" s="18" t="s">
        <v>411</v>
      </c>
      <c r="K9" s="35"/>
    </row>
    <row r="10" spans="1:11" s="20" customFormat="1" ht="18" customHeight="1">
      <c r="A10" s="30">
        <v>4</v>
      </c>
      <c r="B10" s="15">
        <v>70</v>
      </c>
      <c r="C10" s="16" t="s">
        <v>877</v>
      </c>
      <c r="D10" s="17" t="s">
        <v>878</v>
      </c>
      <c r="E10" s="101">
        <v>37286</v>
      </c>
      <c r="F10" s="19" t="s">
        <v>887</v>
      </c>
      <c r="G10" s="19" t="s">
        <v>872</v>
      </c>
      <c r="H10" s="19"/>
      <c r="I10" s="152">
        <v>0.0013099537037037038</v>
      </c>
      <c r="J10" s="18" t="s">
        <v>888</v>
      </c>
      <c r="K10" s="35"/>
    </row>
    <row r="11" spans="1:11" s="20" customFormat="1" ht="18" customHeight="1">
      <c r="A11" s="30">
        <v>5</v>
      </c>
      <c r="B11" s="15">
        <v>71</v>
      </c>
      <c r="C11" s="16" t="s">
        <v>881</v>
      </c>
      <c r="D11" s="17" t="s">
        <v>882</v>
      </c>
      <c r="E11" s="101">
        <v>37209</v>
      </c>
      <c r="F11" s="19" t="s">
        <v>887</v>
      </c>
      <c r="G11" s="19" t="s">
        <v>872</v>
      </c>
      <c r="H11" s="19"/>
      <c r="I11" s="152">
        <v>0.0013763888888888888</v>
      </c>
      <c r="J11" s="18" t="s">
        <v>889</v>
      </c>
      <c r="K11" s="35"/>
    </row>
    <row r="12" spans="1:11" s="20" customFormat="1" ht="18" customHeight="1">
      <c r="A12" s="30">
        <v>6</v>
      </c>
      <c r="B12" s="15">
        <v>25</v>
      </c>
      <c r="C12" s="16" t="s">
        <v>23</v>
      </c>
      <c r="D12" s="17" t="s">
        <v>267</v>
      </c>
      <c r="E12" s="101" t="s">
        <v>280</v>
      </c>
      <c r="F12" s="19" t="s">
        <v>281</v>
      </c>
      <c r="G12" s="19" t="s">
        <v>276</v>
      </c>
      <c r="H12" s="19"/>
      <c r="I12" s="152">
        <v>0.0015038194444444446</v>
      </c>
      <c r="J12" s="18" t="s">
        <v>891</v>
      </c>
      <c r="K12" s="35"/>
    </row>
    <row r="13" spans="1:11" s="20" customFormat="1" ht="18" customHeight="1">
      <c r="A13" s="30">
        <v>7</v>
      </c>
      <c r="B13" s="15">
        <v>29</v>
      </c>
      <c r="C13" s="16" t="s">
        <v>774</v>
      </c>
      <c r="D13" s="17" t="s">
        <v>775</v>
      </c>
      <c r="E13" s="101" t="s">
        <v>262</v>
      </c>
      <c r="F13" s="19" t="s">
        <v>797</v>
      </c>
      <c r="G13" s="19" t="s">
        <v>776</v>
      </c>
      <c r="H13" s="19"/>
      <c r="I13" s="152">
        <v>0.001450347222222222</v>
      </c>
      <c r="J13" s="18" t="s">
        <v>777</v>
      </c>
      <c r="K13" s="35"/>
    </row>
    <row r="14" spans="1:11" s="20" customFormat="1" ht="18" customHeight="1">
      <c r="A14" s="30">
        <v>8</v>
      </c>
      <c r="B14" s="15">
        <v>1</v>
      </c>
      <c r="C14" s="16" t="s">
        <v>175</v>
      </c>
      <c r="D14" s="17" t="s">
        <v>176</v>
      </c>
      <c r="E14" s="101">
        <v>37138</v>
      </c>
      <c r="F14" s="19" t="s">
        <v>173</v>
      </c>
      <c r="G14" s="19" t="s">
        <v>171</v>
      </c>
      <c r="H14" s="19"/>
      <c r="I14" s="152">
        <v>0.00141875</v>
      </c>
      <c r="J14" s="18" t="s">
        <v>174</v>
      </c>
      <c r="K14" s="35"/>
    </row>
    <row r="15" spans="3:9" s="36" customFormat="1" ht="16.5" thickBot="1">
      <c r="C15" s="37">
        <v>2</v>
      </c>
      <c r="D15" s="37" t="s">
        <v>905</v>
      </c>
      <c r="E15" s="41"/>
      <c r="F15" s="41"/>
      <c r="G15" s="41"/>
      <c r="H15" s="39"/>
      <c r="I15" s="45"/>
    </row>
    <row r="16" spans="1:10" s="14" customFormat="1" ht="18" customHeight="1" thickBot="1">
      <c r="A16" s="131" t="s">
        <v>903</v>
      </c>
      <c r="B16" s="179" t="s">
        <v>155</v>
      </c>
      <c r="C16" s="11" t="s">
        <v>0</v>
      </c>
      <c r="D16" s="12" t="s">
        <v>1</v>
      </c>
      <c r="E16" s="13" t="s">
        <v>10</v>
      </c>
      <c r="F16" s="46" t="s">
        <v>2</v>
      </c>
      <c r="G16" s="68" t="s">
        <v>3</v>
      </c>
      <c r="H16" s="68" t="s">
        <v>73</v>
      </c>
      <c r="I16" s="13" t="s">
        <v>4</v>
      </c>
      <c r="J16" s="47" t="s">
        <v>5</v>
      </c>
    </row>
    <row r="17" spans="1:11" s="20" customFormat="1" ht="18" customHeight="1">
      <c r="A17" s="30">
        <v>1</v>
      </c>
      <c r="B17" s="15">
        <v>11</v>
      </c>
      <c r="C17" s="16" t="s">
        <v>728</v>
      </c>
      <c r="D17" s="17" t="s">
        <v>119</v>
      </c>
      <c r="E17" s="101" t="s">
        <v>726</v>
      </c>
      <c r="F17" s="19" t="s">
        <v>47</v>
      </c>
      <c r="G17" s="19" t="s">
        <v>120</v>
      </c>
      <c r="H17" s="19" t="s">
        <v>716</v>
      </c>
      <c r="I17" s="152">
        <v>0.0013115740740740742</v>
      </c>
      <c r="J17" s="18" t="s">
        <v>121</v>
      </c>
      <c r="K17" s="35"/>
    </row>
    <row r="18" spans="1:10" s="20" customFormat="1" ht="18" customHeight="1">
      <c r="A18" s="30">
        <v>2</v>
      </c>
      <c r="B18" s="15">
        <v>32</v>
      </c>
      <c r="C18" s="16" t="s">
        <v>144</v>
      </c>
      <c r="D18" s="17" t="s">
        <v>818</v>
      </c>
      <c r="E18" s="101" t="s">
        <v>819</v>
      </c>
      <c r="F18" s="19" t="s">
        <v>82</v>
      </c>
      <c r="G18" s="19" t="s">
        <v>800</v>
      </c>
      <c r="H18" s="19"/>
      <c r="I18" s="152">
        <v>0.0014376157407407408</v>
      </c>
      <c r="J18" s="18" t="s">
        <v>150</v>
      </c>
    </row>
    <row r="19" spans="1:10" s="20" customFormat="1" ht="18" customHeight="1">
      <c r="A19" s="30">
        <v>3</v>
      </c>
      <c r="B19" s="15">
        <v>72</v>
      </c>
      <c r="C19" s="16" t="s">
        <v>883</v>
      </c>
      <c r="D19" s="17" t="s">
        <v>884</v>
      </c>
      <c r="E19" s="101">
        <v>36973</v>
      </c>
      <c r="F19" s="19" t="s">
        <v>887</v>
      </c>
      <c r="G19" s="19" t="s">
        <v>872</v>
      </c>
      <c r="H19" s="19"/>
      <c r="I19" s="152">
        <v>0.0014726851851851852</v>
      </c>
      <c r="J19" s="18" t="s">
        <v>889</v>
      </c>
    </row>
    <row r="20" spans="1:10" s="20" customFormat="1" ht="18" customHeight="1">
      <c r="A20" s="30">
        <v>4</v>
      </c>
      <c r="B20" s="15">
        <v>30</v>
      </c>
      <c r="C20" s="16" t="s">
        <v>786</v>
      </c>
      <c r="D20" s="17" t="s">
        <v>787</v>
      </c>
      <c r="E20" s="101" t="s">
        <v>788</v>
      </c>
      <c r="F20" s="19" t="s">
        <v>797</v>
      </c>
      <c r="G20" s="19" t="s">
        <v>776</v>
      </c>
      <c r="H20" s="19"/>
      <c r="I20" s="152" t="s">
        <v>161</v>
      </c>
      <c r="J20" s="18" t="s">
        <v>777</v>
      </c>
    </row>
    <row r="21" spans="1:10" s="20" customFormat="1" ht="18" customHeight="1">
      <c r="A21" s="30">
        <v>5</v>
      </c>
      <c r="B21" s="15">
        <v>64</v>
      </c>
      <c r="C21" s="16" t="s">
        <v>559</v>
      </c>
      <c r="D21" s="17" t="s">
        <v>560</v>
      </c>
      <c r="E21" s="101" t="s">
        <v>278</v>
      </c>
      <c r="F21" s="19" t="s">
        <v>568</v>
      </c>
      <c r="G21" s="19" t="s">
        <v>552</v>
      </c>
      <c r="H21" s="19" t="s">
        <v>553</v>
      </c>
      <c r="I21" s="152">
        <v>0.0013528935185185187</v>
      </c>
      <c r="J21" s="18" t="s">
        <v>554</v>
      </c>
    </row>
    <row r="22" spans="1:10" s="20" customFormat="1" ht="18" customHeight="1">
      <c r="A22" s="30">
        <v>6</v>
      </c>
      <c r="B22" s="15">
        <v>62</v>
      </c>
      <c r="C22" s="16" t="s">
        <v>487</v>
      </c>
      <c r="D22" s="17" t="s">
        <v>137</v>
      </c>
      <c r="E22" s="101" t="s">
        <v>488</v>
      </c>
      <c r="F22" s="19" t="s">
        <v>515</v>
      </c>
      <c r="G22" s="19" t="s">
        <v>516</v>
      </c>
      <c r="H22" s="19"/>
      <c r="I22" s="152">
        <v>0.001440625</v>
      </c>
      <c r="J22" s="18" t="s">
        <v>517</v>
      </c>
    </row>
    <row r="23" spans="1:10" s="20" customFormat="1" ht="18" customHeight="1">
      <c r="A23" s="30">
        <v>7</v>
      </c>
      <c r="B23" s="15">
        <v>26</v>
      </c>
      <c r="C23" s="16" t="s">
        <v>32</v>
      </c>
      <c r="D23" s="17" t="s">
        <v>619</v>
      </c>
      <c r="E23" s="101">
        <v>36786</v>
      </c>
      <c r="F23" s="19" t="s">
        <v>616</v>
      </c>
      <c r="G23" s="19" t="s">
        <v>617</v>
      </c>
      <c r="H23" s="19"/>
      <c r="I23" s="152">
        <v>0.0012829861111111113</v>
      </c>
      <c r="J23" s="18" t="s">
        <v>618</v>
      </c>
    </row>
    <row r="24" spans="1:10" s="20" customFormat="1" ht="18" customHeight="1">
      <c r="A24" s="30">
        <v>8</v>
      </c>
      <c r="B24" s="15">
        <v>43</v>
      </c>
      <c r="C24" s="16" t="s">
        <v>293</v>
      </c>
      <c r="D24" s="17" t="s">
        <v>407</v>
      </c>
      <c r="E24" s="101">
        <v>36736</v>
      </c>
      <c r="F24" s="19" t="s">
        <v>391</v>
      </c>
      <c r="G24" s="19" t="s">
        <v>392</v>
      </c>
      <c r="H24" s="19"/>
      <c r="I24" s="152">
        <v>0.0012870370370370373</v>
      </c>
      <c r="J24" s="18" t="s">
        <v>415</v>
      </c>
    </row>
    <row r="25" spans="1:10" s="20" customFormat="1" ht="18" customHeight="1">
      <c r="A25" s="30">
        <v>9</v>
      </c>
      <c r="B25" s="106">
        <v>61</v>
      </c>
      <c r="C25" s="16" t="s">
        <v>57</v>
      </c>
      <c r="D25" s="17" t="s">
        <v>143</v>
      </c>
      <c r="E25" s="101" t="s">
        <v>481</v>
      </c>
      <c r="F25" s="19" t="s">
        <v>515</v>
      </c>
      <c r="G25" s="19" t="s">
        <v>516</v>
      </c>
      <c r="H25" s="19"/>
      <c r="I25" s="152">
        <v>0.001305787037037037</v>
      </c>
      <c r="J25" s="18" t="s">
        <v>517</v>
      </c>
    </row>
    <row r="26" spans="3:9" s="36" customFormat="1" ht="16.5" thickBot="1">
      <c r="C26" s="37">
        <v>3</v>
      </c>
      <c r="D26" s="37" t="s">
        <v>905</v>
      </c>
      <c r="E26" s="41"/>
      <c r="F26" s="41"/>
      <c r="G26" s="41"/>
      <c r="H26" s="39"/>
      <c r="I26" s="45"/>
    </row>
    <row r="27" spans="1:10" s="14" customFormat="1" ht="18" customHeight="1" thickBot="1">
      <c r="A27" s="131" t="s">
        <v>903</v>
      </c>
      <c r="B27" s="179" t="s">
        <v>155</v>
      </c>
      <c r="C27" s="11" t="s">
        <v>0</v>
      </c>
      <c r="D27" s="12" t="s">
        <v>1</v>
      </c>
      <c r="E27" s="13" t="s">
        <v>10</v>
      </c>
      <c r="F27" s="46" t="s">
        <v>2</v>
      </c>
      <c r="G27" s="68" t="s">
        <v>3</v>
      </c>
      <c r="H27" s="68" t="s">
        <v>73</v>
      </c>
      <c r="I27" s="13" t="s">
        <v>4</v>
      </c>
      <c r="J27" s="47" t="s">
        <v>5</v>
      </c>
    </row>
    <row r="28" spans="1:10" s="20" customFormat="1" ht="18" customHeight="1">
      <c r="A28" s="30">
        <v>1</v>
      </c>
      <c r="B28" s="106">
        <v>37</v>
      </c>
      <c r="C28" s="16" t="s">
        <v>346</v>
      </c>
      <c r="D28" s="17" t="s">
        <v>110</v>
      </c>
      <c r="E28" s="101">
        <v>36703</v>
      </c>
      <c r="F28" s="19" t="s">
        <v>336</v>
      </c>
      <c r="G28" s="19" t="s">
        <v>356</v>
      </c>
      <c r="H28" s="19"/>
      <c r="I28" s="152">
        <v>0.0012703703703703703</v>
      </c>
      <c r="J28" s="18" t="s">
        <v>343</v>
      </c>
    </row>
    <row r="29" spans="1:10" s="20" customFormat="1" ht="18" customHeight="1">
      <c r="A29" s="30">
        <v>2</v>
      </c>
      <c r="B29" s="106">
        <v>41</v>
      </c>
      <c r="C29" s="16" t="s">
        <v>26</v>
      </c>
      <c r="D29" s="17" t="s">
        <v>151</v>
      </c>
      <c r="E29" s="101">
        <v>36621</v>
      </c>
      <c r="F29" s="19" t="s">
        <v>391</v>
      </c>
      <c r="G29" s="19" t="s">
        <v>392</v>
      </c>
      <c r="H29" s="19"/>
      <c r="I29" s="152">
        <v>0.0012024305555555555</v>
      </c>
      <c r="J29" s="18" t="s">
        <v>411</v>
      </c>
    </row>
    <row r="30" spans="1:10" s="20" customFormat="1" ht="18" customHeight="1">
      <c r="A30" s="30">
        <v>3</v>
      </c>
      <c r="B30" s="106">
        <v>52</v>
      </c>
      <c r="C30" s="16" t="s">
        <v>40</v>
      </c>
      <c r="D30" s="17" t="s">
        <v>444</v>
      </c>
      <c r="E30" s="101" t="s">
        <v>445</v>
      </c>
      <c r="F30" s="19" t="s">
        <v>448</v>
      </c>
      <c r="G30" s="19" t="s">
        <v>428</v>
      </c>
      <c r="H30" s="19"/>
      <c r="I30" s="152">
        <v>0.0013619212962962962</v>
      </c>
      <c r="J30" s="18" t="s">
        <v>447</v>
      </c>
    </row>
    <row r="31" spans="1:10" s="20" customFormat="1" ht="18" customHeight="1">
      <c r="A31" s="30">
        <v>4</v>
      </c>
      <c r="B31" s="106">
        <v>27</v>
      </c>
      <c r="C31" s="16" t="s">
        <v>772</v>
      </c>
      <c r="D31" s="17" t="s">
        <v>773</v>
      </c>
      <c r="E31" s="101">
        <v>36594</v>
      </c>
      <c r="F31" s="19" t="s">
        <v>765</v>
      </c>
      <c r="G31" s="19" t="s">
        <v>766</v>
      </c>
      <c r="H31" s="19"/>
      <c r="I31" s="152" t="s">
        <v>915</v>
      </c>
      <c r="J31" s="18" t="s">
        <v>767</v>
      </c>
    </row>
    <row r="32" spans="1:10" s="20" customFormat="1" ht="18" customHeight="1">
      <c r="A32" s="30">
        <v>5</v>
      </c>
      <c r="B32" s="106">
        <v>39</v>
      </c>
      <c r="C32" s="16" t="s">
        <v>32</v>
      </c>
      <c r="D32" s="17" t="s">
        <v>148</v>
      </c>
      <c r="E32" s="101" t="s">
        <v>379</v>
      </c>
      <c r="F32" s="19" t="s">
        <v>376</v>
      </c>
      <c r="G32" s="19" t="s">
        <v>375</v>
      </c>
      <c r="H32" s="19"/>
      <c r="I32" s="152">
        <v>0.0013479166666666668</v>
      </c>
      <c r="J32" s="18" t="s">
        <v>373</v>
      </c>
    </row>
    <row r="33" spans="1:10" s="20" customFormat="1" ht="18" customHeight="1">
      <c r="A33" s="30">
        <v>6</v>
      </c>
      <c r="B33" s="106">
        <v>15</v>
      </c>
      <c r="C33" s="16" t="s">
        <v>32</v>
      </c>
      <c r="D33" s="17" t="s">
        <v>255</v>
      </c>
      <c r="E33" s="101" t="s">
        <v>256</v>
      </c>
      <c r="F33" s="19" t="s">
        <v>242</v>
      </c>
      <c r="G33" s="19" t="s">
        <v>243</v>
      </c>
      <c r="H33" s="19"/>
      <c r="I33" s="152">
        <v>0.001308449074074074</v>
      </c>
      <c r="J33" s="18" t="s">
        <v>254</v>
      </c>
    </row>
    <row r="34" spans="1:10" s="20" customFormat="1" ht="18" customHeight="1">
      <c r="A34" s="30">
        <v>7</v>
      </c>
      <c r="B34" s="106">
        <v>40</v>
      </c>
      <c r="C34" s="16" t="s">
        <v>51</v>
      </c>
      <c r="D34" s="17" t="s">
        <v>390</v>
      </c>
      <c r="E34" s="101">
        <v>36531</v>
      </c>
      <c r="F34" s="19" t="s">
        <v>391</v>
      </c>
      <c r="G34" s="19" t="s">
        <v>392</v>
      </c>
      <c r="H34" s="19"/>
      <c r="I34" s="152" t="s">
        <v>937</v>
      </c>
      <c r="J34" s="18" t="s">
        <v>411</v>
      </c>
    </row>
    <row r="35" spans="1:11" s="20" customFormat="1" ht="18" customHeight="1">
      <c r="A35" s="30">
        <v>8</v>
      </c>
      <c r="B35" s="15">
        <v>46</v>
      </c>
      <c r="C35" s="16" t="s">
        <v>200</v>
      </c>
      <c r="D35" s="17" t="s">
        <v>185</v>
      </c>
      <c r="E35" s="101" t="s">
        <v>591</v>
      </c>
      <c r="F35" s="19" t="s">
        <v>14</v>
      </c>
      <c r="G35" s="19" t="s">
        <v>46</v>
      </c>
      <c r="H35" s="19" t="s">
        <v>26</v>
      </c>
      <c r="I35" s="152">
        <v>0.0014114583333333334</v>
      </c>
      <c r="J35" s="18" t="s">
        <v>592</v>
      </c>
      <c r="K35" s="35"/>
    </row>
    <row r="36" spans="1:10" s="20" customFormat="1" ht="18" customHeight="1">
      <c r="A36" s="30">
        <v>9</v>
      </c>
      <c r="B36" s="15">
        <v>65</v>
      </c>
      <c r="C36" s="16" t="s">
        <v>78</v>
      </c>
      <c r="D36" s="17" t="s">
        <v>563</v>
      </c>
      <c r="E36" s="101" t="s">
        <v>564</v>
      </c>
      <c r="F36" s="19" t="s">
        <v>568</v>
      </c>
      <c r="G36" s="19" t="s">
        <v>552</v>
      </c>
      <c r="H36" s="19" t="s">
        <v>553</v>
      </c>
      <c r="I36" s="152">
        <v>0.001166087962962963</v>
      </c>
      <c r="J36" s="18" t="s">
        <v>565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3" customWidth="1"/>
    <col min="3" max="3" width="11.140625" style="43" customWidth="1"/>
    <col min="4" max="4" width="15.421875" style="43" bestFit="1" customWidth="1"/>
    <col min="5" max="5" width="10.7109375" style="56" customWidth="1"/>
    <col min="6" max="6" width="15.00390625" style="57" customWidth="1"/>
    <col min="7" max="7" width="16.140625" style="57" bestFit="1" customWidth="1"/>
    <col min="8" max="8" width="15.7109375" style="57" bestFit="1" customWidth="1"/>
    <col min="9" max="9" width="9.140625" style="52" customWidth="1"/>
    <col min="10" max="10" width="5.28125" style="52" bestFit="1" customWidth="1"/>
    <col min="11" max="11" width="26.00390625" style="35" bestFit="1" customWidth="1"/>
    <col min="12" max="16384" width="9.140625" style="43" customWidth="1"/>
  </cols>
  <sheetData>
    <row r="1" spans="1:10" s="60" customFormat="1" ht="15.75">
      <c r="A1" s="60" t="s">
        <v>569</v>
      </c>
      <c r="C1" s="61"/>
      <c r="D1" s="74"/>
      <c r="E1" s="74"/>
      <c r="F1" s="74"/>
      <c r="G1" s="107"/>
      <c r="H1" s="64"/>
      <c r="I1" s="108"/>
      <c r="J1" s="108"/>
    </row>
    <row r="2" spans="1:13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3"/>
      <c r="K2" s="64"/>
      <c r="L2" s="64"/>
      <c r="M2" s="109"/>
    </row>
    <row r="3" spans="1:11" s="35" customFormat="1" ht="12" customHeight="1">
      <c r="A3" s="43"/>
      <c r="B3" s="43"/>
      <c r="C3" s="43"/>
      <c r="D3" s="48"/>
      <c r="E3" s="54"/>
      <c r="F3" s="49"/>
      <c r="G3" s="49"/>
      <c r="H3" s="49"/>
      <c r="I3" s="50"/>
      <c r="J3" s="50"/>
      <c r="K3" s="55"/>
    </row>
    <row r="4" spans="3:10" s="36" customFormat="1" ht="15.75">
      <c r="C4" s="37" t="s">
        <v>577</v>
      </c>
      <c r="D4" s="37"/>
      <c r="E4" s="41"/>
      <c r="F4" s="41"/>
      <c r="G4" s="41"/>
      <c r="H4" s="39"/>
      <c r="I4" s="45"/>
      <c r="J4" s="45"/>
    </row>
    <row r="5" spans="3:10" s="36" customFormat="1" ht="16.5" thickBot="1">
      <c r="C5" s="37"/>
      <c r="D5" s="37"/>
      <c r="E5" s="41"/>
      <c r="F5" s="41"/>
      <c r="G5" s="41"/>
      <c r="H5" s="39"/>
      <c r="I5" s="45"/>
      <c r="J5" s="45"/>
    </row>
    <row r="6" spans="1:11" s="14" customFormat="1" ht="18" customHeight="1" thickBot="1">
      <c r="A6" s="111" t="s">
        <v>165</v>
      </c>
      <c r="B6" s="179" t="s">
        <v>155</v>
      </c>
      <c r="C6" s="11" t="s">
        <v>0</v>
      </c>
      <c r="D6" s="12" t="s">
        <v>1</v>
      </c>
      <c r="E6" s="13" t="s">
        <v>10</v>
      </c>
      <c r="F6" s="46" t="s">
        <v>2</v>
      </c>
      <c r="G6" s="68" t="s">
        <v>3</v>
      </c>
      <c r="H6" s="68" t="s">
        <v>73</v>
      </c>
      <c r="I6" s="13" t="s">
        <v>4</v>
      </c>
      <c r="J6" s="78" t="s">
        <v>53</v>
      </c>
      <c r="K6" s="47" t="s">
        <v>5</v>
      </c>
    </row>
    <row r="7" spans="1:12" s="20" customFormat="1" ht="18" customHeight="1">
      <c r="A7" s="30">
        <v>1</v>
      </c>
      <c r="B7" s="15">
        <v>65</v>
      </c>
      <c r="C7" s="16" t="s">
        <v>78</v>
      </c>
      <c r="D7" s="17" t="s">
        <v>563</v>
      </c>
      <c r="E7" s="101" t="s">
        <v>564</v>
      </c>
      <c r="F7" s="19" t="s">
        <v>568</v>
      </c>
      <c r="G7" s="19" t="s">
        <v>552</v>
      </c>
      <c r="H7" s="19" t="s">
        <v>553</v>
      </c>
      <c r="I7" s="152">
        <v>0.001166087962962963</v>
      </c>
      <c r="J7" s="25" t="str">
        <f>IF(ISBLANK(I7),"",IF(I7&lt;=0.000943287037037037,"KSM",IF(I7&lt;=0.000989583333333333,"I A",IF(I7&lt;=0.00105902777777778,"II A",IF(I7&lt;=0.0011400462962963,"III A",IF(I7&lt;=0.00124421296296296,"I JA",IF(I7&lt;=0.00132523148148148,"II JA",IF(I7&lt;=0.00139467592592593,"III JA"))))))))</f>
        <v>I JA</v>
      </c>
      <c r="K7" s="18" t="s">
        <v>565</v>
      </c>
      <c r="L7" s="35"/>
    </row>
    <row r="8" spans="1:12" s="20" customFormat="1" ht="18" customHeight="1">
      <c r="A8" s="30">
        <v>2</v>
      </c>
      <c r="B8" s="15">
        <v>41</v>
      </c>
      <c r="C8" s="16" t="s">
        <v>26</v>
      </c>
      <c r="D8" s="17" t="s">
        <v>151</v>
      </c>
      <c r="E8" s="101">
        <v>36621</v>
      </c>
      <c r="F8" s="19" t="s">
        <v>391</v>
      </c>
      <c r="G8" s="19" t="s">
        <v>392</v>
      </c>
      <c r="H8" s="19"/>
      <c r="I8" s="152">
        <v>0.0012024305555555555</v>
      </c>
      <c r="J8" s="25" t="str">
        <f>IF(ISBLANK(I8),"",IF(I8&lt;=0.000943287037037037,"KSM",IF(I8&lt;=0.000989583333333333,"I A",IF(I8&lt;=0.00105902777777778,"II A",IF(I8&lt;=0.0011400462962963,"III A",IF(I8&lt;=0.00124421296296296,"I JA",IF(I8&lt;=0.00132523148148148,"II JA",IF(I8&lt;=0.00139467592592593,"III JA"))))))))</f>
        <v>I JA</v>
      </c>
      <c r="K8" s="18" t="s">
        <v>411</v>
      </c>
      <c r="L8" s="35"/>
    </row>
    <row r="9" spans="1:12" s="20" customFormat="1" ht="18" customHeight="1">
      <c r="A9" s="30">
        <v>3</v>
      </c>
      <c r="B9" s="15">
        <v>37</v>
      </c>
      <c r="C9" s="16" t="s">
        <v>346</v>
      </c>
      <c r="D9" s="17" t="s">
        <v>110</v>
      </c>
      <c r="E9" s="101">
        <v>36703</v>
      </c>
      <c r="F9" s="19" t="s">
        <v>336</v>
      </c>
      <c r="G9" s="19" t="s">
        <v>356</v>
      </c>
      <c r="H9" s="19"/>
      <c r="I9" s="152">
        <v>0.0012703703703703703</v>
      </c>
      <c r="J9" s="25" t="str">
        <f aca="true" t="shared" si="0" ref="J9:J20">IF(ISBLANK(I9),"",IF(I9&lt;=0.000943287037037037,"KSM",IF(I9&lt;=0.000989583333333333,"I A",IF(I9&lt;=0.00105902777777778,"II A",IF(I9&lt;=0.0011400462962963,"III A",IF(I9&lt;=0.00124421296296296,"I JA",IF(I9&lt;=0.00132523148148148,"II JA",IF(I9&lt;=0.00139467592592593,"III JA"))))))))</f>
        <v>II JA</v>
      </c>
      <c r="K9" s="18" t="s">
        <v>343</v>
      </c>
      <c r="L9" s="35"/>
    </row>
    <row r="10" spans="1:12" s="20" customFormat="1" ht="18" customHeight="1">
      <c r="A10" s="30">
        <v>4</v>
      </c>
      <c r="B10" s="15">
        <v>26</v>
      </c>
      <c r="C10" s="16" t="s">
        <v>32</v>
      </c>
      <c r="D10" s="17" t="s">
        <v>619</v>
      </c>
      <c r="E10" s="101">
        <v>36786</v>
      </c>
      <c r="F10" s="19" t="s">
        <v>616</v>
      </c>
      <c r="G10" s="19" t="s">
        <v>617</v>
      </c>
      <c r="H10" s="19"/>
      <c r="I10" s="152">
        <v>0.0012829861111111113</v>
      </c>
      <c r="J10" s="25" t="str">
        <f t="shared" si="0"/>
        <v>II JA</v>
      </c>
      <c r="K10" s="18" t="s">
        <v>618</v>
      </c>
      <c r="L10" s="35"/>
    </row>
    <row r="11" spans="1:12" s="20" customFormat="1" ht="18" customHeight="1">
      <c r="A11" s="30">
        <v>5</v>
      </c>
      <c r="B11" s="15">
        <v>43</v>
      </c>
      <c r="C11" s="16" t="s">
        <v>293</v>
      </c>
      <c r="D11" s="17" t="s">
        <v>407</v>
      </c>
      <c r="E11" s="101">
        <v>36736</v>
      </c>
      <c r="F11" s="19" t="s">
        <v>391</v>
      </c>
      <c r="G11" s="19" t="s">
        <v>392</v>
      </c>
      <c r="H11" s="19"/>
      <c r="I11" s="152">
        <v>0.0012870370370370373</v>
      </c>
      <c r="J11" s="25" t="str">
        <f t="shared" si="0"/>
        <v>II JA</v>
      </c>
      <c r="K11" s="18" t="s">
        <v>415</v>
      </c>
      <c r="L11" s="35"/>
    </row>
    <row r="12" spans="1:12" s="20" customFormat="1" ht="18" customHeight="1">
      <c r="A12" s="30">
        <v>6</v>
      </c>
      <c r="B12" s="15">
        <v>61</v>
      </c>
      <c r="C12" s="16" t="s">
        <v>57</v>
      </c>
      <c r="D12" s="17" t="s">
        <v>143</v>
      </c>
      <c r="E12" s="101" t="s">
        <v>481</v>
      </c>
      <c r="F12" s="19" t="s">
        <v>515</v>
      </c>
      <c r="G12" s="19" t="s">
        <v>516</v>
      </c>
      <c r="H12" s="19"/>
      <c r="I12" s="152">
        <v>0.001305787037037037</v>
      </c>
      <c r="J12" s="25" t="str">
        <f t="shared" si="0"/>
        <v>II JA</v>
      </c>
      <c r="K12" s="18" t="s">
        <v>517</v>
      </c>
      <c r="L12" s="35"/>
    </row>
    <row r="13" spans="1:12" s="20" customFormat="1" ht="18" customHeight="1">
      <c r="A13" s="30">
        <v>7</v>
      </c>
      <c r="B13" s="15">
        <v>15</v>
      </c>
      <c r="C13" s="16" t="s">
        <v>32</v>
      </c>
      <c r="D13" s="17" t="s">
        <v>255</v>
      </c>
      <c r="E13" s="101" t="s">
        <v>256</v>
      </c>
      <c r="F13" s="19" t="s">
        <v>242</v>
      </c>
      <c r="G13" s="19" t="s">
        <v>243</v>
      </c>
      <c r="H13" s="19"/>
      <c r="I13" s="152">
        <v>0.001308449074074074</v>
      </c>
      <c r="J13" s="25" t="str">
        <f t="shared" si="0"/>
        <v>II JA</v>
      </c>
      <c r="K13" s="18" t="s">
        <v>254</v>
      </c>
      <c r="L13" s="35"/>
    </row>
    <row r="14" spans="1:12" s="20" customFormat="1" ht="18" customHeight="1">
      <c r="A14" s="30">
        <v>8</v>
      </c>
      <c r="B14" s="15">
        <v>70</v>
      </c>
      <c r="C14" s="16" t="s">
        <v>877</v>
      </c>
      <c r="D14" s="17" t="s">
        <v>878</v>
      </c>
      <c r="E14" s="101">
        <v>37286</v>
      </c>
      <c r="F14" s="19" t="s">
        <v>887</v>
      </c>
      <c r="G14" s="19" t="s">
        <v>872</v>
      </c>
      <c r="H14" s="19"/>
      <c r="I14" s="152">
        <v>0.0013099537037037038</v>
      </c>
      <c r="J14" s="25" t="str">
        <f t="shared" si="0"/>
        <v>II JA</v>
      </c>
      <c r="K14" s="18" t="s">
        <v>888</v>
      </c>
      <c r="L14" s="35"/>
    </row>
    <row r="15" spans="1:12" s="20" customFormat="1" ht="18" customHeight="1">
      <c r="A15" s="30">
        <v>9</v>
      </c>
      <c r="B15" s="15">
        <v>11</v>
      </c>
      <c r="C15" s="16" t="s">
        <v>728</v>
      </c>
      <c r="D15" s="17" t="s">
        <v>119</v>
      </c>
      <c r="E15" s="101" t="s">
        <v>726</v>
      </c>
      <c r="F15" s="19" t="s">
        <v>47</v>
      </c>
      <c r="G15" s="19" t="s">
        <v>120</v>
      </c>
      <c r="H15" s="19" t="s">
        <v>716</v>
      </c>
      <c r="I15" s="152">
        <v>0.0013115740740740742</v>
      </c>
      <c r="J15" s="25" t="str">
        <f t="shared" si="0"/>
        <v>II JA</v>
      </c>
      <c r="K15" s="18" t="s">
        <v>121</v>
      </c>
      <c r="L15" s="35"/>
    </row>
    <row r="16" spans="1:11" s="20" customFormat="1" ht="18" customHeight="1">
      <c r="A16" s="30">
        <v>10</v>
      </c>
      <c r="B16" s="15">
        <v>42</v>
      </c>
      <c r="C16" s="16" t="s">
        <v>13</v>
      </c>
      <c r="D16" s="17" t="s">
        <v>393</v>
      </c>
      <c r="E16" s="101">
        <v>37388</v>
      </c>
      <c r="F16" s="19" t="s">
        <v>391</v>
      </c>
      <c r="G16" s="19" t="s">
        <v>392</v>
      </c>
      <c r="H16" s="19"/>
      <c r="I16" s="152">
        <v>0.0013137731481481481</v>
      </c>
      <c r="J16" s="25" t="str">
        <f t="shared" si="0"/>
        <v>II JA</v>
      </c>
      <c r="K16" s="18" t="s">
        <v>411</v>
      </c>
    </row>
    <row r="17" spans="1:11" s="20" customFormat="1" ht="18" customHeight="1">
      <c r="A17" s="30">
        <v>11</v>
      </c>
      <c r="B17" s="15">
        <v>39</v>
      </c>
      <c r="C17" s="16" t="s">
        <v>32</v>
      </c>
      <c r="D17" s="17" t="s">
        <v>148</v>
      </c>
      <c r="E17" s="101" t="s">
        <v>379</v>
      </c>
      <c r="F17" s="19" t="s">
        <v>376</v>
      </c>
      <c r="G17" s="19" t="s">
        <v>375</v>
      </c>
      <c r="H17" s="19"/>
      <c r="I17" s="152">
        <v>0.0013479166666666668</v>
      </c>
      <c r="J17" s="25" t="str">
        <f t="shared" si="0"/>
        <v>III JA</v>
      </c>
      <c r="K17" s="18" t="s">
        <v>373</v>
      </c>
    </row>
    <row r="18" spans="1:11" s="20" customFormat="1" ht="18" customHeight="1">
      <c r="A18" s="30">
        <v>12</v>
      </c>
      <c r="B18" s="15">
        <v>64</v>
      </c>
      <c r="C18" s="16" t="s">
        <v>559</v>
      </c>
      <c r="D18" s="17" t="s">
        <v>560</v>
      </c>
      <c r="E18" s="101" t="s">
        <v>278</v>
      </c>
      <c r="F18" s="19" t="s">
        <v>568</v>
      </c>
      <c r="G18" s="19" t="s">
        <v>552</v>
      </c>
      <c r="H18" s="19" t="s">
        <v>553</v>
      </c>
      <c r="I18" s="152">
        <v>0.0013528935185185187</v>
      </c>
      <c r="J18" s="25" t="str">
        <f t="shared" si="0"/>
        <v>III JA</v>
      </c>
      <c r="K18" s="18" t="s">
        <v>554</v>
      </c>
    </row>
    <row r="19" spans="1:11" s="20" customFormat="1" ht="18" customHeight="1">
      <c r="A19" s="30">
        <v>13</v>
      </c>
      <c r="B19" s="15">
        <v>52</v>
      </c>
      <c r="C19" s="16" t="s">
        <v>40</v>
      </c>
      <c r="D19" s="17" t="s">
        <v>444</v>
      </c>
      <c r="E19" s="101" t="s">
        <v>445</v>
      </c>
      <c r="F19" s="19" t="s">
        <v>448</v>
      </c>
      <c r="G19" s="19" t="s">
        <v>428</v>
      </c>
      <c r="H19" s="19"/>
      <c r="I19" s="152">
        <v>0.0013619212962962962</v>
      </c>
      <c r="J19" s="25" t="str">
        <f t="shared" si="0"/>
        <v>III JA</v>
      </c>
      <c r="K19" s="18" t="s">
        <v>447</v>
      </c>
    </row>
    <row r="20" spans="1:11" s="20" customFormat="1" ht="18" customHeight="1">
      <c r="A20" s="30">
        <v>14</v>
      </c>
      <c r="B20" s="15">
        <v>71</v>
      </c>
      <c r="C20" s="16" t="s">
        <v>881</v>
      </c>
      <c r="D20" s="17" t="s">
        <v>882</v>
      </c>
      <c r="E20" s="101">
        <v>37209</v>
      </c>
      <c r="F20" s="19" t="s">
        <v>887</v>
      </c>
      <c r="G20" s="19" t="s">
        <v>872</v>
      </c>
      <c r="H20" s="19"/>
      <c r="I20" s="152">
        <v>0.0013763888888888888</v>
      </c>
      <c r="J20" s="25" t="str">
        <f t="shared" si="0"/>
        <v>III JA</v>
      </c>
      <c r="K20" s="18" t="s">
        <v>889</v>
      </c>
    </row>
    <row r="21" spans="1:11" s="20" customFormat="1" ht="18" customHeight="1">
      <c r="A21" s="30">
        <v>15</v>
      </c>
      <c r="B21" s="15">
        <v>46</v>
      </c>
      <c r="C21" s="16" t="s">
        <v>200</v>
      </c>
      <c r="D21" s="17" t="s">
        <v>185</v>
      </c>
      <c r="E21" s="101" t="s">
        <v>591</v>
      </c>
      <c r="F21" s="19" t="s">
        <v>14</v>
      </c>
      <c r="G21" s="19" t="s">
        <v>46</v>
      </c>
      <c r="H21" s="19" t="s">
        <v>26</v>
      </c>
      <c r="I21" s="152">
        <v>0.0014114583333333334</v>
      </c>
      <c r="J21" s="25"/>
      <c r="K21" s="18" t="s">
        <v>592</v>
      </c>
    </row>
    <row r="22" spans="1:11" s="20" customFormat="1" ht="18" customHeight="1">
      <c r="A22" s="30">
        <v>16</v>
      </c>
      <c r="B22" s="15">
        <v>1</v>
      </c>
      <c r="C22" s="16" t="s">
        <v>175</v>
      </c>
      <c r="D22" s="17" t="s">
        <v>176</v>
      </c>
      <c r="E22" s="101">
        <v>37138</v>
      </c>
      <c r="F22" s="19" t="s">
        <v>173</v>
      </c>
      <c r="G22" s="19" t="s">
        <v>171</v>
      </c>
      <c r="H22" s="19"/>
      <c r="I22" s="152">
        <v>0.00141875</v>
      </c>
      <c r="J22" s="25"/>
      <c r="K22" s="18" t="s">
        <v>174</v>
      </c>
    </row>
    <row r="23" spans="1:11" s="20" customFormat="1" ht="18" customHeight="1">
      <c r="A23" s="30">
        <v>17</v>
      </c>
      <c r="B23" s="106">
        <v>32</v>
      </c>
      <c r="C23" s="16" t="s">
        <v>144</v>
      </c>
      <c r="D23" s="17" t="s">
        <v>818</v>
      </c>
      <c r="E23" s="101" t="s">
        <v>819</v>
      </c>
      <c r="F23" s="19" t="s">
        <v>82</v>
      </c>
      <c r="G23" s="19" t="s">
        <v>800</v>
      </c>
      <c r="H23" s="19"/>
      <c r="I23" s="152">
        <v>0.0014376157407407408</v>
      </c>
      <c r="J23" s="25"/>
      <c r="K23" s="18" t="s">
        <v>150</v>
      </c>
    </row>
    <row r="24" spans="1:11" s="20" customFormat="1" ht="18" customHeight="1">
      <c r="A24" s="30">
        <v>18</v>
      </c>
      <c r="B24" s="106">
        <v>62</v>
      </c>
      <c r="C24" s="16" t="s">
        <v>487</v>
      </c>
      <c r="D24" s="17" t="s">
        <v>137</v>
      </c>
      <c r="E24" s="101" t="s">
        <v>488</v>
      </c>
      <c r="F24" s="19" t="s">
        <v>515</v>
      </c>
      <c r="G24" s="19" t="s">
        <v>516</v>
      </c>
      <c r="H24" s="19"/>
      <c r="I24" s="152">
        <v>0.001440625</v>
      </c>
      <c r="J24" s="25"/>
      <c r="K24" s="18" t="s">
        <v>517</v>
      </c>
    </row>
    <row r="25" spans="1:11" s="20" customFormat="1" ht="18" customHeight="1">
      <c r="A25" s="30">
        <v>19</v>
      </c>
      <c r="B25" s="106">
        <v>29</v>
      </c>
      <c r="C25" s="16" t="s">
        <v>774</v>
      </c>
      <c r="D25" s="17" t="s">
        <v>775</v>
      </c>
      <c r="E25" s="101" t="s">
        <v>262</v>
      </c>
      <c r="F25" s="19" t="s">
        <v>797</v>
      </c>
      <c r="G25" s="19" t="s">
        <v>776</v>
      </c>
      <c r="H25" s="19"/>
      <c r="I25" s="152">
        <v>0.001450347222222222</v>
      </c>
      <c r="J25" s="25"/>
      <c r="K25" s="18" t="s">
        <v>777</v>
      </c>
    </row>
    <row r="26" spans="1:11" s="20" customFormat="1" ht="18" customHeight="1">
      <c r="A26" s="30">
        <v>20</v>
      </c>
      <c r="B26" s="106">
        <v>14</v>
      </c>
      <c r="C26" s="16" t="s">
        <v>154</v>
      </c>
      <c r="D26" s="17" t="s">
        <v>250</v>
      </c>
      <c r="E26" s="101" t="s">
        <v>251</v>
      </c>
      <c r="F26" s="19" t="s">
        <v>242</v>
      </c>
      <c r="G26" s="19" t="s">
        <v>243</v>
      </c>
      <c r="H26" s="19"/>
      <c r="I26" s="152">
        <v>0.001471412037037037</v>
      </c>
      <c r="J26" s="25"/>
      <c r="K26" s="18" t="s">
        <v>246</v>
      </c>
    </row>
    <row r="27" spans="1:11" s="20" customFormat="1" ht="18" customHeight="1">
      <c r="A27" s="30">
        <v>21</v>
      </c>
      <c r="B27" s="106">
        <v>72</v>
      </c>
      <c r="C27" s="16" t="s">
        <v>883</v>
      </c>
      <c r="D27" s="17" t="s">
        <v>884</v>
      </c>
      <c r="E27" s="101">
        <v>36973</v>
      </c>
      <c r="F27" s="19" t="s">
        <v>887</v>
      </c>
      <c r="G27" s="19" t="s">
        <v>872</v>
      </c>
      <c r="H27" s="19"/>
      <c r="I27" s="152">
        <v>0.0014726851851851852</v>
      </c>
      <c r="J27" s="25"/>
      <c r="K27" s="18" t="s">
        <v>889</v>
      </c>
    </row>
    <row r="28" spans="1:11" s="20" customFormat="1" ht="18" customHeight="1">
      <c r="A28" s="30">
        <v>22</v>
      </c>
      <c r="B28" s="106">
        <v>25</v>
      </c>
      <c r="C28" s="16" t="s">
        <v>23</v>
      </c>
      <c r="D28" s="17" t="s">
        <v>267</v>
      </c>
      <c r="E28" s="101" t="s">
        <v>280</v>
      </c>
      <c r="F28" s="19" t="s">
        <v>281</v>
      </c>
      <c r="G28" s="19" t="s">
        <v>276</v>
      </c>
      <c r="H28" s="19"/>
      <c r="I28" s="152">
        <v>0.0015038194444444446</v>
      </c>
      <c r="J28" s="25"/>
      <c r="K28" s="18" t="s">
        <v>891</v>
      </c>
    </row>
    <row r="29" spans="1:11" s="20" customFormat="1" ht="18" customHeight="1">
      <c r="A29" s="30"/>
      <c r="B29" s="106">
        <v>27</v>
      </c>
      <c r="C29" s="16" t="s">
        <v>772</v>
      </c>
      <c r="D29" s="17" t="s">
        <v>773</v>
      </c>
      <c r="E29" s="101">
        <v>36594</v>
      </c>
      <c r="F29" s="19" t="s">
        <v>765</v>
      </c>
      <c r="G29" s="19" t="s">
        <v>766</v>
      </c>
      <c r="H29" s="19"/>
      <c r="I29" s="152" t="s">
        <v>915</v>
      </c>
      <c r="J29" s="25"/>
      <c r="K29" s="18" t="s">
        <v>767</v>
      </c>
    </row>
    <row r="30" spans="1:11" s="20" customFormat="1" ht="18" customHeight="1">
      <c r="A30" s="30"/>
      <c r="B30" s="106">
        <v>40</v>
      </c>
      <c r="C30" s="16" t="s">
        <v>51</v>
      </c>
      <c r="D30" s="17" t="s">
        <v>390</v>
      </c>
      <c r="E30" s="101">
        <v>36531</v>
      </c>
      <c r="F30" s="19" t="s">
        <v>391</v>
      </c>
      <c r="G30" s="19" t="s">
        <v>392</v>
      </c>
      <c r="H30" s="19"/>
      <c r="I30" s="152" t="s">
        <v>161</v>
      </c>
      <c r="J30" s="25"/>
      <c r="K30" s="18" t="s">
        <v>411</v>
      </c>
    </row>
    <row r="31" spans="1:12" s="20" customFormat="1" ht="18" customHeight="1">
      <c r="A31" s="30"/>
      <c r="B31" s="15">
        <v>9</v>
      </c>
      <c r="C31" s="16" t="s">
        <v>706</v>
      </c>
      <c r="D31" s="17" t="s">
        <v>707</v>
      </c>
      <c r="E31" s="101" t="s">
        <v>708</v>
      </c>
      <c r="F31" s="19" t="s">
        <v>47</v>
      </c>
      <c r="G31" s="19" t="s">
        <v>120</v>
      </c>
      <c r="H31" s="19"/>
      <c r="I31" s="152" t="s">
        <v>161</v>
      </c>
      <c r="J31" s="25"/>
      <c r="K31" s="18" t="s">
        <v>727</v>
      </c>
      <c r="L31" s="35"/>
    </row>
    <row r="32" spans="1:11" s="20" customFormat="1" ht="18" customHeight="1">
      <c r="A32" s="30"/>
      <c r="B32" s="15">
        <v>30</v>
      </c>
      <c r="C32" s="16" t="s">
        <v>786</v>
      </c>
      <c r="D32" s="17" t="s">
        <v>787</v>
      </c>
      <c r="E32" s="101" t="s">
        <v>788</v>
      </c>
      <c r="F32" s="19" t="s">
        <v>797</v>
      </c>
      <c r="G32" s="19" t="s">
        <v>776</v>
      </c>
      <c r="H32" s="19"/>
      <c r="I32" s="152" t="s">
        <v>161</v>
      </c>
      <c r="J32" s="25"/>
      <c r="K32" s="18" t="s">
        <v>777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0" customWidth="1"/>
    <col min="3" max="3" width="11.140625" style="20" customWidth="1"/>
    <col min="4" max="4" width="15.421875" style="20" bestFit="1" customWidth="1"/>
    <col min="5" max="5" width="10.7109375" style="42" customWidth="1"/>
    <col min="6" max="6" width="16.140625" style="44" bestFit="1" customWidth="1"/>
    <col min="7" max="7" width="24.421875" style="44" bestFit="1" customWidth="1"/>
    <col min="8" max="8" width="14.140625" style="44" customWidth="1"/>
    <col min="9" max="9" width="9.140625" style="23" customWidth="1"/>
    <col min="10" max="10" width="19.7109375" style="22" bestFit="1" customWidth="1"/>
    <col min="11" max="16384" width="9.140625" style="20" customWidth="1"/>
  </cols>
  <sheetData>
    <row r="1" spans="1:9" s="60" customFormat="1" ht="15.75">
      <c r="A1" s="60" t="s">
        <v>569</v>
      </c>
      <c r="C1" s="61"/>
      <c r="D1" s="74"/>
      <c r="E1" s="74"/>
      <c r="F1" s="74"/>
      <c r="G1" s="107"/>
      <c r="H1" s="64"/>
      <c r="I1" s="108"/>
    </row>
    <row r="2" spans="1:12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4"/>
      <c r="K2" s="64"/>
      <c r="L2" s="109"/>
    </row>
    <row r="3" spans="1:10" s="22" customFormat="1" ht="12" customHeight="1">
      <c r="A3" s="20"/>
      <c r="B3" s="20"/>
      <c r="C3" s="20"/>
      <c r="D3" s="21"/>
      <c r="E3" s="34"/>
      <c r="F3" s="31"/>
      <c r="G3" s="31"/>
      <c r="H3" s="31"/>
      <c r="I3" s="32"/>
      <c r="J3" s="33"/>
    </row>
    <row r="4" spans="3:9" s="36" customFormat="1" ht="15.75">
      <c r="C4" s="60" t="s">
        <v>573</v>
      </c>
      <c r="D4" s="37"/>
      <c r="E4" s="41"/>
      <c r="F4" s="41"/>
      <c r="G4" s="41"/>
      <c r="H4" s="39"/>
      <c r="I4" s="45"/>
    </row>
    <row r="5" spans="3:9" s="36" customFormat="1" ht="16.5" thickBot="1">
      <c r="C5" s="37">
        <v>1</v>
      </c>
      <c r="D5" s="37" t="s">
        <v>905</v>
      </c>
      <c r="E5" s="41"/>
      <c r="F5" s="41"/>
      <c r="G5" s="41"/>
      <c r="H5" s="39"/>
      <c r="I5" s="45"/>
    </row>
    <row r="6" spans="1:10" s="14" customFormat="1" ht="18" customHeight="1" thickBot="1">
      <c r="A6" s="131" t="s">
        <v>903</v>
      </c>
      <c r="B6" s="179" t="s">
        <v>155</v>
      </c>
      <c r="C6" s="11" t="s">
        <v>0</v>
      </c>
      <c r="D6" s="12" t="s">
        <v>1</v>
      </c>
      <c r="E6" s="13" t="s">
        <v>10</v>
      </c>
      <c r="F6" s="46" t="s">
        <v>2</v>
      </c>
      <c r="G6" s="68" t="s">
        <v>3</v>
      </c>
      <c r="H6" s="68" t="s">
        <v>73</v>
      </c>
      <c r="I6" s="13" t="s">
        <v>4</v>
      </c>
      <c r="J6" s="47" t="s">
        <v>5</v>
      </c>
    </row>
    <row r="7" spans="1:10" ht="18" customHeight="1">
      <c r="A7" s="30">
        <v>1</v>
      </c>
      <c r="B7" s="15">
        <v>48</v>
      </c>
      <c r="C7" s="16" t="s">
        <v>24</v>
      </c>
      <c r="D7" s="17" t="s">
        <v>628</v>
      </c>
      <c r="E7" s="101">
        <v>37680</v>
      </c>
      <c r="F7" s="19" t="s">
        <v>416</v>
      </c>
      <c r="G7" s="19" t="s">
        <v>623</v>
      </c>
      <c r="H7" s="19"/>
      <c r="I7" s="201">
        <v>0.002895949074074074</v>
      </c>
      <c r="J7" s="18" t="s">
        <v>629</v>
      </c>
    </row>
    <row r="8" spans="1:12" ht="18" customHeight="1">
      <c r="A8" s="30">
        <v>2</v>
      </c>
      <c r="B8" s="15">
        <v>47</v>
      </c>
      <c r="C8" s="16" t="s">
        <v>606</v>
      </c>
      <c r="D8" s="17" t="s">
        <v>628</v>
      </c>
      <c r="E8" s="101">
        <v>37472</v>
      </c>
      <c r="F8" s="19" t="s">
        <v>416</v>
      </c>
      <c r="G8" s="19" t="s">
        <v>623</v>
      </c>
      <c r="H8" s="19"/>
      <c r="I8" s="201">
        <v>0.002870023148148148</v>
      </c>
      <c r="J8" s="18" t="s">
        <v>629</v>
      </c>
      <c r="K8" s="43"/>
      <c r="L8" s="43"/>
    </row>
    <row r="9" spans="1:12" ht="18" customHeight="1">
      <c r="A9" s="30">
        <v>3</v>
      </c>
      <c r="B9" s="15">
        <v>64</v>
      </c>
      <c r="C9" s="16" t="s">
        <v>863</v>
      </c>
      <c r="D9" s="17" t="s">
        <v>864</v>
      </c>
      <c r="E9" s="101" t="s">
        <v>865</v>
      </c>
      <c r="F9" s="19" t="s">
        <v>887</v>
      </c>
      <c r="G9" s="19" t="s">
        <v>862</v>
      </c>
      <c r="H9" s="19"/>
      <c r="I9" s="201">
        <v>0.0028997685185185185</v>
      </c>
      <c r="J9" s="18" t="s">
        <v>888</v>
      </c>
      <c r="K9" s="43"/>
      <c r="L9" s="43"/>
    </row>
    <row r="10" spans="1:12" ht="18" customHeight="1">
      <c r="A10" s="30">
        <v>4</v>
      </c>
      <c r="B10" s="15">
        <v>57</v>
      </c>
      <c r="C10" s="16" t="s">
        <v>27</v>
      </c>
      <c r="D10" s="17" t="s">
        <v>898</v>
      </c>
      <c r="E10" s="101" t="s">
        <v>471</v>
      </c>
      <c r="F10" s="19" t="s">
        <v>451</v>
      </c>
      <c r="G10" s="19" t="s">
        <v>475</v>
      </c>
      <c r="H10" s="19" t="s">
        <v>469</v>
      </c>
      <c r="I10" s="201">
        <v>0.002461574074074074</v>
      </c>
      <c r="J10" s="18" t="s">
        <v>470</v>
      </c>
      <c r="K10" s="43"/>
      <c r="L10" s="43"/>
    </row>
    <row r="11" spans="1:12" ht="18" customHeight="1">
      <c r="A11" s="30">
        <v>5</v>
      </c>
      <c r="B11" s="15">
        <v>26</v>
      </c>
      <c r="C11" s="16" t="s">
        <v>781</v>
      </c>
      <c r="D11" s="17" t="s">
        <v>782</v>
      </c>
      <c r="E11" s="101" t="s">
        <v>783</v>
      </c>
      <c r="F11" s="19" t="s">
        <v>797</v>
      </c>
      <c r="G11" s="19" t="s">
        <v>776</v>
      </c>
      <c r="H11" s="19"/>
      <c r="I11" s="201" t="s">
        <v>916</v>
      </c>
      <c r="J11" s="18" t="s">
        <v>777</v>
      </c>
      <c r="K11" s="43"/>
      <c r="L11" s="43"/>
    </row>
    <row r="12" spans="1:12" ht="18" customHeight="1">
      <c r="A12" s="30">
        <v>6</v>
      </c>
      <c r="B12" s="15">
        <v>1</v>
      </c>
      <c r="C12" s="16" t="s">
        <v>135</v>
      </c>
      <c r="D12" s="17" t="s">
        <v>178</v>
      </c>
      <c r="E12" s="101">
        <v>37129</v>
      </c>
      <c r="F12" s="19" t="s">
        <v>173</v>
      </c>
      <c r="G12" s="19" t="s">
        <v>171</v>
      </c>
      <c r="H12" s="19"/>
      <c r="I12" s="201" t="s">
        <v>917</v>
      </c>
      <c r="J12" s="18" t="s">
        <v>174</v>
      </c>
      <c r="K12" s="43"/>
      <c r="L12" s="43"/>
    </row>
    <row r="13" spans="1:12" ht="18" customHeight="1">
      <c r="A13" s="30">
        <v>7</v>
      </c>
      <c r="B13" s="15">
        <v>10</v>
      </c>
      <c r="C13" s="16" t="s">
        <v>39</v>
      </c>
      <c r="D13" s="17" t="s">
        <v>697</v>
      </c>
      <c r="E13" s="101" t="s">
        <v>698</v>
      </c>
      <c r="F13" s="19" t="s">
        <v>47</v>
      </c>
      <c r="G13" s="19" t="s">
        <v>120</v>
      </c>
      <c r="H13" s="19"/>
      <c r="I13" s="201">
        <v>0.002767939814814815</v>
      </c>
      <c r="J13" s="18" t="s">
        <v>90</v>
      </c>
      <c r="K13" s="43"/>
      <c r="L13" s="43"/>
    </row>
    <row r="14" spans="1:12" ht="18" customHeight="1">
      <c r="A14" s="30">
        <v>8</v>
      </c>
      <c r="B14" s="15">
        <v>58</v>
      </c>
      <c r="C14" s="16" t="s">
        <v>125</v>
      </c>
      <c r="D14" s="17" t="s">
        <v>482</v>
      </c>
      <c r="E14" s="101" t="s">
        <v>483</v>
      </c>
      <c r="F14" s="19" t="s">
        <v>515</v>
      </c>
      <c r="G14" s="19" t="s">
        <v>516</v>
      </c>
      <c r="H14" s="19"/>
      <c r="I14" s="201">
        <v>0.002639699074074074</v>
      </c>
      <c r="J14" s="18" t="s">
        <v>517</v>
      </c>
      <c r="K14" s="43"/>
      <c r="L14" s="43"/>
    </row>
    <row r="15" spans="1:10" ht="18" customHeight="1">
      <c r="A15" s="30">
        <v>9</v>
      </c>
      <c r="B15" s="15">
        <v>21</v>
      </c>
      <c r="C15" s="16" t="s">
        <v>606</v>
      </c>
      <c r="D15" s="17" t="s">
        <v>607</v>
      </c>
      <c r="E15" s="101">
        <v>37068</v>
      </c>
      <c r="F15" s="19" t="s">
        <v>281</v>
      </c>
      <c r="G15" s="19" t="s">
        <v>276</v>
      </c>
      <c r="H15" s="19"/>
      <c r="I15" s="201">
        <v>0.0030721064814814816</v>
      </c>
      <c r="J15" s="18" t="s">
        <v>608</v>
      </c>
    </row>
    <row r="16" spans="1:12" ht="18" customHeight="1">
      <c r="A16" s="30">
        <v>10</v>
      </c>
      <c r="B16" s="15">
        <v>41</v>
      </c>
      <c r="C16" s="16" t="s">
        <v>134</v>
      </c>
      <c r="D16" s="17" t="s">
        <v>362</v>
      </c>
      <c r="E16" s="101" t="s">
        <v>382</v>
      </c>
      <c r="F16" s="19" t="s">
        <v>376</v>
      </c>
      <c r="G16" s="19" t="s">
        <v>375</v>
      </c>
      <c r="H16" s="19"/>
      <c r="I16" s="201">
        <v>0.002394097222222222</v>
      </c>
      <c r="J16" s="18" t="s">
        <v>374</v>
      </c>
      <c r="K16" s="43"/>
      <c r="L16" s="43"/>
    </row>
    <row r="17" spans="1:10" ht="18" customHeight="1">
      <c r="A17" s="30">
        <v>11</v>
      </c>
      <c r="B17" s="15">
        <v>27</v>
      </c>
      <c r="C17" s="16" t="s">
        <v>784</v>
      </c>
      <c r="D17" s="17" t="s">
        <v>785</v>
      </c>
      <c r="E17" s="101" t="s">
        <v>436</v>
      </c>
      <c r="F17" s="19" t="s">
        <v>797</v>
      </c>
      <c r="G17" s="19" t="s">
        <v>776</v>
      </c>
      <c r="H17" s="19"/>
      <c r="I17" s="201">
        <v>0.0027091435185185187</v>
      </c>
      <c r="J17" s="18" t="s">
        <v>777</v>
      </c>
    </row>
    <row r="18" spans="1:10" ht="18" customHeight="1">
      <c r="A18" s="72"/>
      <c r="B18" s="194"/>
      <c r="C18" s="27"/>
      <c r="D18" s="28"/>
      <c r="E18" s="168"/>
      <c r="F18" s="26"/>
      <c r="G18" s="26"/>
      <c r="H18" s="26"/>
      <c r="I18" s="195"/>
      <c r="J18" s="29"/>
    </row>
    <row r="19" spans="3:9" s="36" customFormat="1" ht="16.5" thickBot="1">
      <c r="C19" s="37">
        <v>2</v>
      </c>
      <c r="D19" s="37" t="s">
        <v>905</v>
      </c>
      <c r="E19" s="41"/>
      <c r="F19" s="41"/>
      <c r="G19" s="41"/>
      <c r="H19" s="39"/>
      <c r="I19" s="45"/>
    </row>
    <row r="20" spans="1:10" s="14" customFormat="1" ht="18" customHeight="1" thickBot="1">
      <c r="A20" s="131" t="s">
        <v>903</v>
      </c>
      <c r="B20" s="179" t="s">
        <v>155</v>
      </c>
      <c r="C20" s="11" t="s">
        <v>0</v>
      </c>
      <c r="D20" s="12" t="s">
        <v>1</v>
      </c>
      <c r="E20" s="13" t="s">
        <v>10</v>
      </c>
      <c r="F20" s="46" t="s">
        <v>2</v>
      </c>
      <c r="G20" s="68" t="s">
        <v>3</v>
      </c>
      <c r="H20" s="68" t="s">
        <v>73</v>
      </c>
      <c r="I20" s="13" t="s">
        <v>4</v>
      </c>
      <c r="J20" s="47" t="s">
        <v>5</v>
      </c>
    </row>
    <row r="21" spans="1:12" ht="18" customHeight="1">
      <c r="A21" s="30">
        <v>1</v>
      </c>
      <c r="B21" s="15">
        <v>31</v>
      </c>
      <c r="C21" s="16" t="s">
        <v>822</v>
      </c>
      <c r="D21" s="17" t="s">
        <v>823</v>
      </c>
      <c r="E21" s="101" t="s">
        <v>824</v>
      </c>
      <c r="F21" s="19" t="s">
        <v>848</v>
      </c>
      <c r="G21" s="19" t="s">
        <v>825</v>
      </c>
      <c r="H21" s="19" t="s">
        <v>826</v>
      </c>
      <c r="I21" s="201">
        <v>0.0023773148148148147</v>
      </c>
      <c r="J21" s="18" t="s">
        <v>827</v>
      </c>
      <c r="K21" s="43"/>
      <c r="L21" s="43"/>
    </row>
    <row r="22" spans="1:10" ht="18" customHeight="1">
      <c r="A22" s="30">
        <v>2</v>
      </c>
      <c r="B22" s="15">
        <v>42</v>
      </c>
      <c r="C22" s="16" t="s">
        <v>95</v>
      </c>
      <c r="D22" s="17" t="s">
        <v>363</v>
      </c>
      <c r="E22" s="101" t="s">
        <v>383</v>
      </c>
      <c r="F22" s="19" t="s">
        <v>376</v>
      </c>
      <c r="G22" s="19" t="s">
        <v>375</v>
      </c>
      <c r="H22" s="19"/>
      <c r="I22" s="201">
        <v>0.0027091435185185187</v>
      </c>
      <c r="J22" s="18" t="s">
        <v>374</v>
      </c>
    </row>
    <row r="23" spans="1:12" s="43" customFormat="1" ht="18" customHeight="1">
      <c r="A23" s="30">
        <v>3</v>
      </c>
      <c r="B23" s="15">
        <v>23</v>
      </c>
      <c r="C23" s="16" t="s">
        <v>102</v>
      </c>
      <c r="D23" s="17" t="s">
        <v>650</v>
      </c>
      <c r="E23" s="101">
        <v>36830</v>
      </c>
      <c r="F23" s="19" t="s">
        <v>639</v>
      </c>
      <c r="G23" s="19" t="s">
        <v>640</v>
      </c>
      <c r="H23" s="19"/>
      <c r="I23" s="201">
        <v>0.002927083333333333</v>
      </c>
      <c r="J23" s="18" t="s">
        <v>641</v>
      </c>
      <c r="K23" s="20"/>
      <c r="L23" s="20"/>
    </row>
    <row r="24" spans="1:12" s="43" customFormat="1" ht="18" customHeight="1">
      <c r="A24" s="30">
        <v>4</v>
      </c>
      <c r="B24" s="15">
        <v>33</v>
      </c>
      <c r="C24" s="16" t="s">
        <v>95</v>
      </c>
      <c r="D24" s="17" t="s">
        <v>832</v>
      </c>
      <c r="E24" s="101" t="s">
        <v>833</v>
      </c>
      <c r="F24" s="19" t="s">
        <v>848</v>
      </c>
      <c r="G24" s="19" t="s">
        <v>825</v>
      </c>
      <c r="H24" s="19" t="s">
        <v>826</v>
      </c>
      <c r="I24" s="201">
        <v>0.002785532407407408</v>
      </c>
      <c r="J24" s="18" t="s">
        <v>827</v>
      </c>
      <c r="K24" s="20"/>
      <c r="L24" s="20"/>
    </row>
    <row r="25" spans="1:12" s="43" customFormat="1" ht="18" customHeight="1">
      <c r="A25" s="30">
        <v>5</v>
      </c>
      <c r="B25" s="15">
        <v>67</v>
      </c>
      <c r="C25" s="16" t="s">
        <v>885</v>
      </c>
      <c r="D25" s="17" t="s">
        <v>886</v>
      </c>
      <c r="E25" s="101">
        <v>36733</v>
      </c>
      <c r="F25" s="19" t="s">
        <v>887</v>
      </c>
      <c r="G25" s="19" t="s">
        <v>872</v>
      </c>
      <c r="H25" s="19"/>
      <c r="I25" s="201">
        <v>0.0024734953703703703</v>
      </c>
      <c r="J25" s="18" t="s">
        <v>890</v>
      </c>
      <c r="K25" s="20"/>
      <c r="L25" s="20"/>
    </row>
    <row r="26" spans="1:12" s="43" customFormat="1" ht="18" customHeight="1">
      <c r="A26" s="30">
        <v>6</v>
      </c>
      <c r="B26" s="15">
        <v>66</v>
      </c>
      <c r="C26" s="16" t="s">
        <v>419</v>
      </c>
      <c r="D26" s="17" t="s">
        <v>423</v>
      </c>
      <c r="E26" s="101">
        <v>36686</v>
      </c>
      <c r="F26" s="19" t="s">
        <v>416</v>
      </c>
      <c r="G26" s="19" t="s">
        <v>417</v>
      </c>
      <c r="H26" s="19"/>
      <c r="I26" s="201">
        <v>0.0023430555555555557</v>
      </c>
      <c r="J26" s="18" t="s">
        <v>418</v>
      </c>
      <c r="K26" s="20"/>
      <c r="L26" s="20"/>
    </row>
    <row r="27" spans="1:12" s="43" customFormat="1" ht="18" customHeight="1">
      <c r="A27" s="30">
        <v>7</v>
      </c>
      <c r="B27" s="15">
        <v>49</v>
      </c>
      <c r="C27" s="16" t="s">
        <v>80</v>
      </c>
      <c r="D27" s="17" t="s">
        <v>426</v>
      </c>
      <c r="E27" s="101" t="s">
        <v>427</v>
      </c>
      <c r="F27" s="19" t="s">
        <v>448</v>
      </c>
      <c r="G27" s="19" t="s">
        <v>428</v>
      </c>
      <c r="H27" s="19"/>
      <c r="I27" s="201">
        <v>0.0025988425925925927</v>
      </c>
      <c r="J27" s="18" t="s">
        <v>446</v>
      </c>
      <c r="K27" s="20"/>
      <c r="L27" s="20"/>
    </row>
    <row r="28" spans="1:12" s="43" customFormat="1" ht="18" customHeight="1">
      <c r="A28" s="30">
        <v>8</v>
      </c>
      <c r="B28" s="15">
        <v>13</v>
      </c>
      <c r="C28" s="16" t="s">
        <v>59</v>
      </c>
      <c r="D28" s="17" t="s">
        <v>238</v>
      </c>
      <c r="E28" s="101" t="s">
        <v>239</v>
      </c>
      <c r="F28" s="19" t="s">
        <v>265</v>
      </c>
      <c r="G28" s="19" t="s">
        <v>266</v>
      </c>
      <c r="H28" s="19"/>
      <c r="I28" s="201">
        <v>0.002359837962962963</v>
      </c>
      <c r="J28" s="18" t="s">
        <v>900</v>
      </c>
      <c r="K28" s="20"/>
      <c r="L28" s="20"/>
    </row>
    <row r="29" spans="1:12" s="43" customFormat="1" ht="18" customHeight="1">
      <c r="A29" s="30">
        <v>9</v>
      </c>
      <c r="B29" s="15">
        <v>45</v>
      </c>
      <c r="C29" s="16" t="s">
        <v>156</v>
      </c>
      <c r="D29" s="17" t="s">
        <v>598</v>
      </c>
      <c r="E29" s="101">
        <v>36577</v>
      </c>
      <c r="F29" s="19" t="s">
        <v>14</v>
      </c>
      <c r="G29" s="19" t="s">
        <v>46</v>
      </c>
      <c r="H29" s="19"/>
      <c r="I29" s="201">
        <v>0.0028724537037037035</v>
      </c>
      <c r="J29" s="18" t="s">
        <v>123</v>
      </c>
      <c r="K29" s="20"/>
      <c r="L29" s="20"/>
    </row>
    <row r="30" spans="1:12" s="43" customFormat="1" ht="18" customHeight="1">
      <c r="A30" s="30">
        <v>10</v>
      </c>
      <c r="B30" s="15">
        <v>7</v>
      </c>
      <c r="C30" s="16" t="s">
        <v>125</v>
      </c>
      <c r="D30" s="17" t="s">
        <v>660</v>
      </c>
      <c r="E30" s="101" t="s">
        <v>661</v>
      </c>
      <c r="F30" s="19" t="s">
        <v>105</v>
      </c>
      <c r="G30" s="19" t="s">
        <v>106</v>
      </c>
      <c r="H30" s="19"/>
      <c r="I30" s="201">
        <v>0.002436574074074074</v>
      </c>
      <c r="J30" s="18" t="s">
        <v>146</v>
      </c>
      <c r="K30" s="20"/>
      <c r="L30" s="20"/>
    </row>
    <row r="31" spans="1:12" ht="18" customHeight="1">
      <c r="A31" s="30">
        <v>11</v>
      </c>
      <c r="B31" s="15">
        <v>50</v>
      </c>
      <c r="C31" s="16" t="s">
        <v>190</v>
      </c>
      <c r="D31" s="17" t="s">
        <v>429</v>
      </c>
      <c r="E31" s="101" t="s">
        <v>430</v>
      </c>
      <c r="F31" s="19" t="s">
        <v>448</v>
      </c>
      <c r="G31" s="19" t="s">
        <v>428</v>
      </c>
      <c r="H31" s="19"/>
      <c r="I31" s="201">
        <v>0.0026422453703703708</v>
      </c>
      <c r="J31" s="18" t="s">
        <v>446</v>
      </c>
      <c r="K31" s="43"/>
      <c r="L31" s="43"/>
    </row>
  </sheetData>
  <sheetProtection/>
  <printOptions horizontalCentered="1"/>
  <pageMargins left="0.2362204724409449" right="0.1968503937007874" top="0.35433070866141736" bottom="0.2362204724409449" header="0.15748031496062992" footer="0.1968503937007874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9">
      <selection activeCell="A5" sqref="A5"/>
    </sheetView>
  </sheetViews>
  <sheetFormatPr defaultColWidth="9.140625" defaultRowHeight="12.75"/>
  <cols>
    <col min="1" max="2" width="5.7109375" style="20" customWidth="1"/>
    <col min="3" max="3" width="11.140625" style="20" customWidth="1"/>
    <col min="4" max="4" width="15.421875" style="20" bestFit="1" customWidth="1"/>
    <col min="5" max="5" width="10.7109375" style="42" customWidth="1"/>
    <col min="6" max="6" width="16.140625" style="44" bestFit="1" customWidth="1"/>
    <col min="7" max="7" width="24.421875" style="44" bestFit="1" customWidth="1"/>
    <col min="8" max="8" width="14.140625" style="44" customWidth="1"/>
    <col min="9" max="9" width="9.140625" style="23" customWidth="1"/>
    <col min="10" max="10" width="4.57421875" style="23" bestFit="1" customWidth="1"/>
    <col min="11" max="11" width="19.7109375" style="22" bestFit="1" customWidth="1"/>
    <col min="12" max="16384" width="9.140625" style="20" customWidth="1"/>
  </cols>
  <sheetData>
    <row r="1" spans="1:10" s="60" customFormat="1" ht="15.75">
      <c r="A1" s="60" t="s">
        <v>569</v>
      </c>
      <c r="C1" s="61"/>
      <c r="D1" s="74"/>
      <c r="E1" s="74"/>
      <c r="F1" s="74"/>
      <c r="G1" s="107"/>
      <c r="H1" s="64"/>
      <c r="I1" s="108"/>
      <c r="J1" s="108"/>
    </row>
    <row r="2" spans="1:13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3"/>
      <c r="K2" s="64"/>
      <c r="L2" s="64"/>
      <c r="M2" s="109"/>
    </row>
    <row r="3" spans="1:11" s="22" customFormat="1" ht="12" customHeight="1">
      <c r="A3" s="20"/>
      <c r="B3" s="20"/>
      <c r="C3" s="20"/>
      <c r="D3" s="21"/>
      <c r="E3" s="34"/>
      <c r="F3" s="31"/>
      <c r="G3" s="31"/>
      <c r="H3" s="31"/>
      <c r="I3" s="32"/>
      <c r="J3" s="32"/>
      <c r="K3" s="33"/>
    </row>
    <row r="4" spans="3:10" s="36" customFormat="1" ht="15.75">
      <c r="C4" s="60" t="s">
        <v>573</v>
      </c>
      <c r="D4" s="37"/>
      <c r="E4" s="41"/>
      <c r="F4" s="41"/>
      <c r="G4" s="41"/>
      <c r="H4" s="39"/>
      <c r="I4" s="45"/>
      <c r="J4" s="45"/>
    </row>
    <row r="5" spans="3:10" s="36" customFormat="1" ht="16.5" thickBot="1">
      <c r="C5" s="37"/>
      <c r="D5" s="37"/>
      <c r="E5" s="41"/>
      <c r="F5" s="41"/>
      <c r="G5" s="41"/>
      <c r="H5" s="39"/>
      <c r="I5" s="45"/>
      <c r="J5" s="45"/>
    </row>
    <row r="6" spans="1:11" s="14" customFormat="1" ht="18" customHeight="1" thickBot="1">
      <c r="A6" s="131" t="s">
        <v>165</v>
      </c>
      <c r="B6" s="179" t="s">
        <v>155</v>
      </c>
      <c r="C6" s="11" t="s">
        <v>0</v>
      </c>
      <c r="D6" s="12" t="s">
        <v>1</v>
      </c>
      <c r="E6" s="13" t="s">
        <v>10</v>
      </c>
      <c r="F6" s="46" t="s">
        <v>2</v>
      </c>
      <c r="G6" s="68" t="s">
        <v>3</v>
      </c>
      <c r="H6" s="68" t="s">
        <v>73</v>
      </c>
      <c r="I6" s="13" t="s">
        <v>4</v>
      </c>
      <c r="J6" s="78" t="s">
        <v>53</v>
      </c>
      <c r="K6" s="47" t="s">
        <v>5</v>
      </c>
    </row>
    <row r="7" spans="1:11" ht="18" customHeight="1">
      <c r="A7" s="30">
        <v>1</v>
      </c>
      <c r="B7" s="15">
        <v>66</v>
      </c>
      <c r="C7" s="16" t="s">
        <v>419</v>
      </c>
      <c r="D7" s="17" t="s">
        <v>423</v>
      </c>
      <c r="E7" s="101">
        <v>36686</v>
      </c>
      <c r="F7" s="19" t="s">
        <v>416</v>
      </c>
      <c r="G7" s="19" t="s">
        <v>417</v>
      </c>
      <c r="H7" s="19"/>
      <c r="I7" s="201">
        <v>0.0023430555555555557</v>
      </c>
      <c r="J7" s="15" t="str">
        <f aca="true" t="shared" si="0" ref="J7:J28">IF(ISBLANK(I7),"",IF(I7&lt;=0.00202546296296296,"KSM",IF(I7&lt;=0.00216435185185185,"I A",IF(I7&lt;=0.00233796296296296,"II A",IF(I7&lt;=0.00256944444444444,"III A",IF(I7&lt;=0.00280092592592593,"I JA",IF(I7&lt;=0.00303240740740741,"II JA",IF(I7&lt;=0.00320601851851852,"III JA"))))))))</f>
        <v>III A</v>
      </c>
      <c r="K7" s="18" t="s">
        <v>418</v>
      </c>
    </row>
    <row r="8" spans="1:13" ht="18" customHeight="1">
      <c r="A8" s="30">
        <v>2</v>
      </c>
      <c r="B8" s="15">
        <v>13</v>
      </c>
      <c r="C8" s="16" t="s">
        <v>59</v>
      </c>
      <c r="D8" s="17" t="s">
        <v>238</v>
      </c>
      <c r="E8" s="101" t="s">
        <v>239</v>
      </c>
      <c r="F8" s="19" t="s">
        <v>265</v>
      </c>
      <c r="G8" s="19" t="s">
        <v>266</v>
      </c>
      <c r="H8" s="19"/>
      <c r="I8" s="201">
        <v>0.002359837962962963</v>
      </c>
      <c r="J8" s="15" t="str">
        <f t="shared" si="0"/>
        <v>III A</v>
      </c>
      <c r="K8" s="18" t="s">
        <v>900</v>
      </c>
      <c r="L8" s="43"/>
      <c r="M8" s="43"/>
    </row>
    <row r="9" spans="1:13" ht="18" customHeight="1">
      <c r="A9" s="30">
        <v>3</v>
      </c>
      <c r="B9" s="15">
        <v>31</v>
      </c>
      <c r="C9" s="16" t="s">
        <v>822</v>
      </c>
      <c r="D9" s="17" t="s">
        <v>823</v>
      </c>
      <c r="E9" s="101" t="s">
        <v>824</v>
      </c>
      <c r="F9" s="19" t="s">
        <v>848</v>
      </c>
      <c r="G9" s="19" t="s">
        <v>825</v>
      </c>
      <c r="H9" s="19" t="s">
        <v>826</v>
      </c>
      <c r="I9" s="201">
        <v>0.0023773148148148147</v>
      </c>
      <c r="J9" s="15" t="str">
        <f t="shared" si="0"/>
        <v>III A</v>
      </c>
      <c r="K9" s="18" t="s">
        <v>827</v>
      </c>
      <c r="L9" s="43"/>
      <c r="M9" s="43"/>
    </row>
    <row r="10" spans="1:13" ht="18" customHeight="1">
      <c r="A10" s="30">
        <v>4</v>
      </c>
      <c r="B10" s="15">
        <v>41</v>
      </c>
      <c r="C10" s="16" t="s">
        <v>134</v>
      </c>
      <c r="D10" s="17" t="s">
        <v>362</v>
      </c>
      <c r="E10" s="101" t="s">
        <v>382</v>
      </c>
      <c r="F10" s="19" t="s">
        <v>376</v>
      </c>
      <c r="G10" s="19" t="s">
        <v>375</v>
      </c>
      <c r="H10" s="19"/>
      <c r="I10" s="201">
        <v>0.002394097222222222</v>
      </c>
      <c r="J10" s="15" t="str">
        <f t="shared" si="0"/>
        <v>III A</v>
      </c>
      <c r="K10" s="18" t="s">
        <v>374</v>
      </c>
      <c r="L10" s="43"/>
      <c r="M10" s="43"/>
    </row>
    <row r="11" spans="1:13" ht="18" customHeight="1">
      <c r="A11" s="30">
        <v>5</v>
      </c>
      <c r="B11" s="15">
        <v>7</v>
      </c>
      <c r="C11" s="16" t="s">
        <v>125</v>
      </c>
      <c r="D11" s="17" t="s">
        <v>660</v>
      </c>
      <c r="E11" s="101" t="s">
        <v>661</v>
      </c>
      <c r="F11" s="19" t="s">
        <v>105</v>
      </c>
      <c r="G11" s="19" t="s">
        <v>106</v>
      </c>
      <c r="H11" s="19"/>
      <c r="I11" s="201">
        <v>0.002436574074074074</v>
      </c>
      <c r="J11" s="15" t="str">
        <f t="shared" si="0"/>
        <v>III A</v>
      </c>
      <c r="K11" s="18" t="s">
        <v>146</v>
      </c>
      <c r="L11" s="43"/>
      <c r="M11" s="43"/>
    </row>
    <row r="12" spans="1:13" ht="18" customHeight="1">
      <c r="A12" s="30">
        <v>6</v>
      </c>
      <c r="B12" s="15">
        <v>57</v>
      </c>
      <c r="C12" s="16" t="s">
        <v>27</v>
      </c>
      <c r="D12" s="17" t="s">
        <v>898</v>
      </c>
      <c r="E12" s="101" t="s">
        <v>471</v>
      </c>
      <c r="F12" s="19" t="s">
        <v>451</v>
      </c>
      <c r="G12" s="19" t="s">
        <v>475</v>
      </c>
      <c r="H12" s="19" t="s">
        <v>469</v>
      </c>
      <c r="I12" s="201">
        <v>0.002461574074074074</v>
      </c>
      <c r="J12" s="15" t="str">
        <f t="shared" si="0"/>
        <v>III A</v>
      </c>
      <c r="K12" s="18" t="s">
        <v>470</v>
      </c>
      <c r="L12" s="43"/>
      <c r="M12" s="43"/>
    </row>
    <row r="13" spans="1:13" ht="18" customHeight="1">
      <c r="A13" s="30">
        <v>7</v>
      </c>
      <c r="B13" s="15">
        <v>67</v>
      </c>
      <c r="C13" s="16" t="s">
        <v>885</v>
      </c>
      <c r="D13" s="17" t="s">
        <v>886</v>
      </c>
      <c r="E13" s="101">
        <v>36733</v>
      </c>
      <c r="F13" s="19" t="s">
        <v>887</v>
      </c>
      <c r="G13" s="19" t="s">
        <v>872</v>
      </c>
      <c r="H13" s="19"/>
      <c r="I13" s="201">
        <v>0.0024734953703703703</v>
      </c>
      <c r="J13" s="15" t="str">
        <f t="shared" si="0"/>
        <v>III A</v>
      </c>
      <c r="K13" s="18" t="s">
        <v>890</v>
      </c>
      <c r="L13" s="43"/>
      <c r="M13" s="43"/>
    </row>
    <row r="14" spans="1:13" ht="18" customHeight="1">
      <c r="A14" s="30">
        <v>8</v>
      </c>
      <c r="B14" s="15">
        <v>49</v>
      </c>
      <c r="C14" s="16" t="s">
        <v>80</v>
      </c>
      <c r="D14" s="17" t="s">
        <v>426</v>
      </c>
      <c r="E14" s="101" t="s">
        <v>427</v>
      </c>
      <c r="F14" s="19" t="s">
        <v>448</v>
      </c>
      <c r="G14" s="19" t="s">
        <v>428</v>
      </c>
      <c r="H14" s="19"/>
      <c r="I14" s="201">
        <v>0.0025988425925925927</v>
      </c>
      <c r="J14" s="15" t="str">
        <f t="shared" si="0"/>
        <v>I JA</v>
      </c>
      <c r="K14" s="18" t="s">
        <v>446</v>
      </c>
      <c r="L14" s="43"/>
      <c r="M14" s="43"/>
    </row>
    <row r="15" spans="1:11" ht="18" customHeight="1">
      <c r="A15" s="30">
        <v>9</v>
      </c>
      <c r="B15" s="15">
        <v>58</v>
      </c>
      <c r="C15" s="16" t="s">
        <v>125</v>
      </c>
      <c r="D15" s="17" t="s">
        <v>482</v>
      </c>
      <c r="E15" s="101" t="s">
        <v>483</v>
      </c>
      <c r="F15" s="19" t="s">
        <v>515</v>
      </c>
      <c r="G15" s="19" t="s">
        <v>516</v>
      </c>
      <c r="H15" s="19"/>
      <c r="I15" s="201">
        <v>0.002639699074074074</v>
      </c>
      <c r="J15" s="15" t="str">
        <f t="shared" si="0"/>
        <v>I JA</v>
      </c>
      <c r="K15" s="18" t="s">
        <v>517</v>
      </c>
    </row>
    <row r="16" spans="1:13" ht="18" customHeight="1">
      <c r="A16" s="30">
        <v>10</v>
      </c>
      <c r="B16" s="15">
        <v>50</v>
      </c>
      <c r="C16" s="16" t="s">
        <v>190</v>
      </c>
      <c r="D16" s="17" t="s">
        <v>429</v>
      </c>
      <c r="E16" s="101" t="s">
        <v>430</v>
      </c>
      <c r="F16" s="19" t="s">
        <v>448</v>
      </c>
      <c r="G16" s="19" t="s">
        <v>428</v>
      </c>
      <c r="H16" s="19"/>
      <c r="I16" s="201">
        <v>0.0026422453703703708</v>
      </c>
      <c r="J16" s="15" t="str">
        <f t="shared" si="0"/>
        <v>I JA</v>
      </c>
      <c r="K16" s="18" t="s">
        <v>446</v>
      </c>
      <c r="L16" s="43"/>
      <c r="M16" s="43"/>
    </row>
    <row r="17" spans="1:11" ht="18" customHeight="1">
      <c r="A17" s="30">
        <v>11</v>
      </c>
      <c r="B17" s="15">
        <v>27</v>
      </c>
      <c r="C17" s="16" t="s">
        <v>784</v>
      </c>
      <c r="D17" s="17" t="s">
        <v>785</v>
      </c>
      <c r="E17" s="101" t="s">
        <v>436</v>
      </c>
      <c r="F17" s="19" t="s">
        <v>797</v>
      </c>
      <c r="G17" s="19" t="s">
        <v>776</v>
      </c>
      <c r="H17" s="19"/>
      <c r="I17" s="201">
        <v>0.0027091435185185187</v>
      </c>
      <c r="J17" s="15" t="str">
        <f t="shared" si="0"/>
        <v>I JA</v>
      </c>
      <c r="K17" s="18" t="s">
        <v>777</v>
      </c>
    </row>
    <row r="18" spans="1:13" ht="18" customHeight="1">
      <c r="A18" s="30">
        <v>12</v>
      </c>
      <c r="B18" s="15">
        <v>42</v>
      </c>
      <c r="C18" s="16" t="s">
        <v>95</v>
      </c>
      <c r="D18" s="17" t="s">
        <v>363</v>
      </c>
      <c r="E18" s="101" t="s">
        <v>383</v>
      </c>
      <c r="F18" s="19" t="s">
        <v>376</v>
      </c>
      <c r="G18" s="19" t="s">
        <v>375</v>
      </c>
      <c r="H18" s="19"/>
      <c r="I18" s="201">
        <v>0.0027091435185185187</v>
      </c>
      <c r="J18" s="15" t="str">
        <f t="shared" si="0"/>
        <v>I JA</v>
      </c>
      <c r="K18" s="18" t="s">
        <v>374</v>
      </c>
      <c r="L18" s="43"/>
      <c r="M18" s="43"/>
    </row>
    <row r="19" spans="1:11" ht="18" customHeight="1">
      <c r="A19" s="30">
        <v>13</v>
      </c>
      <c r="B19" s="15">
        <v>10</v>
      </c>
      <c r="C19" s="16" t="s">
        <v>39</v>
      </c>
      <c r="D19" s="17" t="s">
        <v>697</v>
      </c>
      <c r="E19" s="101" t="s">
        <v>698</v>
      </c>
      <c r="F19" s="19" t="s">
        <v>47</v>
      </c>
      <c r="G19" s="19" t="s">
        <v>120</v>
      </c>
      <c r="H19" s="19"/>
      <c r="I19" s="201">
        <v>0.002767939814814815</v>
      </c>
      <c r="J19" s="15" t="str">
        <f t="shared" si="0"/>
        <v>I JA</v>
      </c>
      <c r="K19" s="18" t="s">
        <v>90</v>
      </c>
    </row>
    <row r="20" spans="1:13" s="43" customFormat="1" ht="18" customHeight="1">
      <c r="A20" s="30">
        <v>14</v>
      </c>
      <c r="B20" s="15">
        <v>1</v>
      </c>
      <c r="C20" s="16" t="s">
        <v>135</v>
      </c>
      <c r="D20" s="17" t="s">
        <v>178</v>
      </c>
      <c r="E20" s="101">
        <v>37129</v>
      </c>
      <c r="F20" s="19" t="s">
        <v>173</v>
      </c>
      <c r="G20" s="19" t="s">
        <v>171</v>
      </c>
      <c r="H20" s="19"/>
      <c r="I20" s="201">
        <v>0.0027753472222222225</v>
      </c>
      <c r="J20" s="15" t="str">
        <f t="shared" si="0"/>
        <v>I JA</v>
      </c>
      <c r="K20" s="18" t="s">
        <v>174</v>
      </c>
      <c r="L20" s="20"/>
      <c r="M20" s="20"/>
    </row>
    <row r="21" spans="1:13" s="43" customFormat="1" ht="18" customHeight="1">
      <c r="A21" s="30">
        <v>15</v>
      </c>
      <c r="B21" s="15">
        <v>33</v>
      </c>
      <c r="C21" s="16" t="s">
        <v>95</v>
      </c>
      <c r="D21" s="17" t="s">
        <v>832</v>
      </c>
      <c r="E21" s="101" t="s">
        <v>833</v>
      </c>
      <c r="F21" s="19" t="s">
        <v>848</v>
      </c>
      <c r="G21" s="19" t="s">
        <v>825</v>
      </c>
      <c r="H21" s="19" t="s">
        <v>826</v>
      </c>
      <c r="I21" s="201">
        <v>0.002785532407407408</v>
      </c>
      <c r="J21" s="15" t="str">
        <f t="shared" si="0"/>
        <v>I JA</v>
      </c>
      <c r="K21" s="18" t="s">
        <v>827</v>
      </c>
      <c r="L21" s="20"/>
      <c r="M21" s="20"/>
    </row>
    <row r="22" spans="1:13" s="43" customFormat="1" ht="18" customHeight="1">
      <c r="A22" s="30">
        <v>16</v>
      </c>
      <c r="B22" s="15">
        <v>47</v>
      </c>
      <c r="C22" s="16" t="s">
        <v>606</v>
      </c>
      <c r="D22" s="17" t="s">
        <v>628</v>
      </c>
      <c r="E22" s="101">
        <v>37472</v>
      </c>
      <c r="F22" s="19" t="s">
        <v>416</v>
      </c>
      <c r="G22" s="19" t="s">
        <v>623</v>
      </c>
      <c r="H22" s="19"/>
      <c r="I22" s="201">
        <v>0.002870023148148148</v>
      </c>
      <c r="J22" s="15" t="str">
        <f t="shared" si="0"/>
        <v>II JA</v>
      </c>
      <c r="K22" s="18" t="s">
        <v>629</v>
      </c>
      <c r="L22" s="20"/>
      <c r="M22" s="20"/>
    </row>
    <row r="23" spans="1:13" s="43" customFormat="1" ht="18" customHeight="1">
      <c r="A23" s="30">
        <v>17</v>
      </c>
      <c r="B23" s="15">
        <v>45</v>
      </c>
      <c r="C23" s="16" t="s">
        <v>156</v>
      </c>
      <c r="D23" s="17" t="s">
        <v>598</v>
      </c>
      <c r="E23" s="101">
        <v>36577</v>
      </c>
      <c r="F23" s="19" t="s">
        <v>14</v>
      </c>
      <c r="G23" s="19" t="s">
        <v>46</v>
      </c>
      <c r="H23" s="19"/>
      <c r="I23" s="201">
        <v>0.0028724537037037035</v>
      </c>
      <c r="J23" s="15" t="str">
        <f t="shared" si="0"/>
        <v>II JA</v>
      </c>
      <c r="K23" s="18" t="s">
        <v>123</v>
      </c>
      <c r="L23" s="20"/>
      <c r="M23" s="20"/>
    </row>
    <row r="24" spans="1:13" s="43" customFormat="1" ht="18" customHeight="1">
      <c r="A24" s="30">
        <v>18</v>
      </c>
      <c r="B24" s="15">
        <v>48</v>
      </c>
      <c r="C24" s="16" t="s">
        <v>24</v>
      </c>
      <c r="D24" s="17" t="s">
        <v>628</v>
      </c>
      <c r="E24" s="101">
        <v>37680</v>
      </c>
      <c r="F24" s="19" t="s">
        <v>416</v>
      </c>
      <c r="G24" s="19" t="s">
        <v>623</v>
      </c>
      <c r="H24" s="19"/>
      <c r="I24" s="201">
        <v>0.002895949074074074</v>
      </c>
      <c r="J24" s="15" t="str">
        <f t="shared" si="0"/>
        <v>II JA</v>
      </c>
      <c r="K24" s="18" t="s">
        <v>629</v>
      </c>
      <c r="L24" s="20"/>
      <c r="M24" s="20"/>
    </row>
    <row r="25" spans="1:13" s="43" customFormat="1" ht="18" customHeight="1">
      <c r="A25" s="30">
        <v>19</v>
      </c>
      <c r="B25" s="15">
        <v>64</v>
      </c>
      <c r="C25" s="16" t="s">
        <v>863</v>
      </c>
      <c r="D25" s="17" t="s">
        <v>864</v>
      </c>
      <c r="E25" s="101" t="s">
        <v>865</v>
      </c>
      <c r="F25" s="19" t="s">
        <v>887</v>
      </c>
      <c r="G25" s="19" t="s">
        <v>862</v>
      </c>
      <c r="H25" s="19"/>
      <c r="I25" s="201">
        <v>0.0028997685185185185</v>
      </c>
      <c r="J25" s="15" t="str">
        <f t="shared" si="0"/>
        <v>II JA</v>
      </c>
      <c r="K25" s="18" t="s">
        <v>888</v>
      </c>
      <c r="L25" s="20"/>
      <c r="M25" s="20"/>
    </row>
    <row r="26" spans="1:13" s="43" customFormat="1" ht="18" customHeight="1">
      <c r="A26" s="30">
        <v>20</v>
      </c>
      <c r="B26" s="15">
        <v>23</v>
      </c>
      <c r="C26" s="16" t="s">
        <v>102</v>
      </c>
      <c r="D26" s="17" t="s">
        <v>650</v>
      </c>
      <c r="E26" s="101">
        <v>36830</v>
      </c>
      <c r="F26" s="19" t="s">
        <v>639</v>
      </c>
      <c r="G26" s="19" t="s">
        <v>640</v>
      </c>
      <c r="H26" s="19"/>
      <c r="I26" s="201">
        <v>0.002927083333333333</v>
      </c>
      <c r="J26" s="15" t="str">
        <f t="shared" si="0"/>
        <v>II JA</v>
      </c>
      <c r="K26" s="18" t="s">
        <v>641</v>
      </c>
      <c r="L26" s="20"/>
      <c r="M26" s="20"/>
    </row>
    <row r="27" spans="1:13" s="43" customFormat="1" ht="18" customHeight="1">
      <c r="A27" s="30">
        <v>21</v>
      </c>
      <c r="B27" s="15">
        <v>21</v>
      </c>
      <c r="C27" s="16" t="s">
        <v>606</v>
      </c>
      <c r="D27" s="17" t="s">
        <v>607</v>
      </c>
      <c r="E27" s="101">
        <v>37068</v>
      </c>
      <c r="F27" s="19" t="s">
        <v>281</v>
      </c>
      <c r="G27" s="19" t="s">
        <v>276</v>
      </c>
      <c r="H27" s="19"/>
      <c r="I27" s="201">
        <v>0.0030721064814814816</v>
      </c>
      <c r="J27" s="15" t="str">
        <f t="shared" si="0"/>
        <v>III JA</v>
      </c>
      <c r="K27" s="18" t="s">
        <v>608</v>
      </c>
      <c r="L27" s="20"/>
      <c r="M27" s="20"/>
    </row>
    <row r="28" spans="1:13" ht="18" customHeight="1">
      <c r="A28" s="30">
        <v>22</v>
      </c>
      <c r="B28" s="15">
        <v>26</v>
      </c>
      <c r="C28" s="16" t="s">
        <v>781</v>
      </c>
      <c r="D28" s="17" t="s">
        <v>782</v>
      </c>
      <c r="E28" s="101" t="s">
        <v>783</v>
      </c>
      <c r="F28" s="19" t="s">
        <v>797</v>
      </c>
      <c r="G28" s="19" t="s">
        <v>776</v>
      </c>
      <c r="H28" s="19"/>
      <c r="I28" s="201">
        <v>0.0031494212962962964</v>
      </c>
      <c r="J28" s="15" t="str">
        <f t="shared" si="0"/>
        <v>III JA</v>
      </c>
      <c r="K28" s="18" t="s">
        <v>777</v>
      </c>
      <c r="L28" s="43"/>
      <c r="M28" s="43"/>
    </row>
  </sheetData>
  <sheetProtection/>
  <printOptions horizontalCentered="1"/>
  <pageMargins left="0.23" right="0.18" top="0.35" bottom="0.24" header="0.17" footer="0.2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0" customWidth="1"/>
    <col min="3" max="3" width="11.140625" style="20" customWidth="1"/>
    <col min="4" max="4" width="15.421875" style="20" bestFit="1" customWidth="1"/>
    <col min="5" max="5" width="10.7109375" style="42" customWidth="1"/>
    <col min="6" max="6" width="15.00390625" style="44" customWidth="1"/>
    <col min="7" max="7" width="24.421875" style="44" bestFit="1" customWidth="1"/>
    <col min="8" max="8" width="14.140625" style="44" customWidth="1"/>
    <col min="9" max="9" width="9.140625" style="23" customWidth="1"/>
    <col min="10" max="10" width="4.57421875" style="23" bestFit="1" customWidth="1"/>
    <col min="11" max="11" width="15.8515625" style="22" bestFit="1" customWidth="1"/>
    <col min="12" max="16384" width="9.140625" style="20" customWidth="1"/>
  </cols>
  <sheetData>
    <row r="1" spans="1:10" s="60" customFormat="1" ht="15.75">
      <c r="A1" s="60" t="s">
        <v>569</v>
      </c>
      <c r="C1" s="61"/>
      <c r="D1" s="74"/>
      <c r="E1" s="74"/>
      <c r="F1" s="74"/>
      <c r="G1" s="107"/>
      <c r="H1" s="64"/>
      <c r="I1" s="108"/>
      <c r="J1" s="108"/>
    </row>
    <row r="2" spans="1:13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3"/>
      <c r="K2" s="64"/>
      <c r="L2" s="64"/>
      <c r="M2" s="109"/>
    </row>
    <row r="3" spans="1:11" s="22" customFormat="1" ht="12" customHeight="1">
      <c r="A3" s="20"/>
      <c r="B3" s="20"/>
      <c r="C3" s="20"/>
      <c r="D3" s="21"/>
      <c r="E3" s="34"/>
      <c r="F3" s="31"/>
      <c r="G3" s="31"/>
      <c r="H3" s="31"/>
      <c r="I3" s="32"/>
      <c r="J3" s="32"/>
      <c r="K3" s="33"/>
    </row>
    <row r="4" spans="3:10" s="59" customFormat="1" ht="15.75">
      <c r="C4" s="60" t="s">
        <v>578</v>
      </c>
      <c r="D4" s="60"/>
      <c r="E4" s="61"/>
      <c r="F4" s="61"/>
      <c r="G4" s="61"/>
      <c r="H4" s="62"/>
      <c r="I4" s="63"/>
      <c r="J4" s="63"/>
    </row>
    <row r="5" spans="3:12" s="59" customFormat="1" ht="16.5" thickBot="1">
      <c r="C5" s="60">
        <v>1</v>
      </c>
      <c r="D5" s="60" t="s">
        <v>905</v>
      </c>
      <c r="E5" s="54"/>
      <c r="F5" s="96"/>
      <c r="G5" s="96"/>
      <c r="H5" s="57"/>
      <c r="I5" s="52"/>
      <c r="J5" s="50"/>
      <c r="K5" s="50"/>
      <c r="L5" s="35"/>
    </row>
    <row r="6" spans="1:14" s="35" customFormat="1" ht="18" customHeight="1" thickBot="1">
      <c r="A6" s="131" t="s">
        <v>903</v>
      </c>
      <c r="B6" s="180" t="s">
        <v>155</v>
      </c>
      <c r="C6" s="102" t="s">
        <v>0</v>
      </c>
      <c r="D6" s="67" t="s">
        <v>1</v>
      </c>
      <c r="E6" s="76" t="s">
        <v>10</v>
      </c>
      <c r="F6" s="103" t="s">
        <v>2</v>
      </c>
      <c r="G6" s="68" t="s">
        <v>3</v>
      </c>
      <c r="H6" s="68" t="s">
        <v>73</v>
      </c>
      <c r="I6" s="76" t="s">
        <v>4</v>
      </c>
      <c r="J6" s="79" t="s">
        <v>53</v>
      </c>
      <c r="K6" s="70" t="s">
        <v>5</v>
      </c>
      <c r="L6" s="51"/>
      <c r="M6" s="51"/>
      <c r="N6" s="51"/>
    </row>
    <row r="7" spans="1:11" s="43" customFormat="1" ht="18" customHeight="1">
      <c r="A7" s="30">
        <v>1</v>
      </c>
      <c r="B7" s="15">
        <v>63</v>
      </c>
      <c r="C7" s="16" t="s">
        <v>122</v>
      </c>
      <c r="D7" s="17" t="s">
        <v>504</v>
      </c>
      <c r="E7" s="101" t="s">
        <v>505</v>
      </c>
      <c r="F7" s="19" t="s">
        <v>515</v>
      </c>
      <c r="G7" s="19" t="s">
        <v>516</v>
      </c>
      <c r="H7" s="19"/>
      <c r="I7" s="152">
        <v>0.002659375</v>
      </c>
      <c r="J7" s="25"/>
      <c r="K7" s="18" t="s">
        <v>519</v>
      </c>
    </row>
    <row r="8" spans="1:11" s="43" customFormat="1" ht="18" customHeight="1">
      <c r="A8" s="30">
        <v>2</v>
      </c>
      <c r="B8" s="15">
        <v>10</v>
      </c>
      <c r="C8" s="16" t="s">
        <v>21</v>
      </c>
      <c r="D8" s="17" t="s">
        <v>709</v>
      </c>
      <c r="E8" s="101" t="s">
        <v>710</v>
      </c>
      <c r="F8" s="19" t="s">
        <v>47</v>
      </c>
      <c r="G8" s="19" t="s">
        <v>120</v>
      </c>
      <c r="H8" s="19"/>
      <c r="I8" s="152" t="s">
        <v>161</v>
      </c>
      <c r="J8" s="25" t="b">
        <f>IF(ISBLANK(I8),"",IF(I8&lt;=0.00173032407407407,"KSM",IF(I8&lt;=0.00182291666666667,"I A",IF(I8&lt;=0.00196180555555556,"II A",IF(I8&lt;=0.00211226851851852,"III A",IF(I8&lt;=0.00228587962962963,"I JA",IF(I8&lt;=0.00245949074074074,"II JA",IF(I8&lt;=0.00259837962962963,"III JA"))))))))</f>
        <v>0</v>
      </c>
      <c r="K8" s="18" t="s">
        <v>727</v>
      </c>
    </row>
    <row r="9" spans="1:11" s="43" customFormat="1" ht="18" customHeight="1">
      <c r="A9" s="30">
        <v>3</v>
      </c>
      <c r="B9" s="15">
        <v>6</v>
      </c>
      <c r="C9" s="16" t="s">
        <v>26</v>
      </c>
      <c r="D9" s="17" t="s">
        <v>231</v>
      </c>
      <c r="E9" s="101">
        <v>37742</v>
      </c>
      <c r="F9" s="19" t="s">
        <v>225</v>
      </c>
      <c r="G9" s="19" t="s">
        <v>226</v>
      </c>
      <c r="H9" s="19"/>
      <c r="I9" s="152">
        <v>0.002683449074074074</v>
      </c>
      <c r="J9" s="25" t="b">
        <f>IF(ISBLANK(I9),"",IF(I9&lt;=0.00173032407407407,"KSM",IF(I9&lt;=0.00182291666666667,"I A",IF(I9&lt;=0.00196180555555556,"II A",IF(I9&lt;=0.00211226851851852,"III A",IF(I9&lt;=0.00228587962962963,"I JA",IF(I9&lt;=0.00245949074074074,"II JA",IF(I9&lt;=0.00259837962962963,"III JA"))))))))</f>
        <v>0</v>
      </c>
      <c r="K9" s="18" t="s">
        <v>221</v>
      </c>
    </row>
    <row r="10" spans="1:11" s="43" customFormat="1" ht="18" customHeight="1">
      <c r="A10" s="30">
        <v>4</v>
      </c>
      <c r="B10" s="15">
        <v>13</v>
      </c>
      <c r="C10" s="16" t="s">
        <v>247</v>
      </c>
      <c r="D10" s="17" t="s">
        <v>248</v>
      </c>
      <c r="E10" s="101" t="s">
        <v>249</v>
      </c>
      <c r="F10" s="19" t="s">
        <v>242</v>
      </c>
      <c r="G10" s="19" t="s">
        <v>243</v>
      </c>
      <c r="H10" s="19"/>
      <c r="I10" s="152">
        <v>0.002541435185185185</v>
      </c>
      <c r="J10" s="25" t="str">
        <f>IF(ISBLANK(I10),"",IF(I10&lt;=0.00173032407407407,"KSM",IF(I10&lt;=0.00182291666666667,"I A",IF(I10&lt;=0.00196180555555556,"II A",IF(I10&lt;=0.00211226851851852,"III A",IF(I10&lt;=0.00228587962962963,"I JA",IF(I10&lt;=0.00245949074074074,"II JA",IF(I10&lt;=0.00259837962962963,"III JA"))))))))</f>
        <v>III JA</v>
      </c>
      <c r="K10" s="18" t="s">
        <v>246</v>
      </c>
    </row>
    <row r="11" spans="1:11" s="43" customFormat="1" ht="18" customHeight="1">
      <c r="A11" s="30">
        <v>5</v>
      </c>
      <c r="B11" s="15">
        <v>49</v>
      </c>
      <c r="C11" s="16" t="s">
        <v>421</v>
      </c>
      <c r="D11" s="17" t="s">
        <v>425</v>
      </c>
      <c r="E11" s="101">
        <v>37523</v>
      </c>
      <c r="F11" s="19" t="s">
        <v>416</v>
      </c>
      <c r="G11" s="19" t="s">
        <v>417</v>
      </c>
      <c r="H11" s="19"/>
      <c r="I11" s="152">
        <v>0.0025895833333333335</v>
      </c>
      <c r="J11" s="25"/>
      <c r="K11" s="18" t="s">
        <v>418</v>
      </c>
    </row>
    <row r="12" spans="1:11" s="43" customFormat="1" ht="18" customHeight="1">
      <c r="A12" s="30">
        <v>6</v>
      </c>
      <c r="B12" s="15">
        <v>31</v>
      </c>
      <c r="C12" s="16" t="s">
        <v>26</v>
      </c>
      <c r="D12" s="17" t="s">
        <v>789</v>
      </c>
      <c r="E12" s="101" t="s">
        <v>790</v>
      </c>
      <c r="F12" s="19" t="s">
        <v>797</v>
      </c>
      <c r="G12" s="19" t="s">
        <v>776</v>
      </c>
      <c r="H12" s="19"/>
      <c r="I12" s="152">
        <v>0.0024082175925925924</v>
      </c>
      <c r="J12" s="25"/>
      <c r="K12" s="18" t="s">
        <v>777</v>
      </c>
    </row>
    <row r="13" spans="1:11" s="43" customFormat="1" ht="18" customHeight="1">
      <c r="A13" s="30">
        <v>7</v>
      </c>
      <c r="B13" s="15">
        <v>48</v>
      </c>
      <c r="C13" s="16" t="s">
        <v>420</v>
      </c>
      <c r="D13" s="17" t="s">
        <v>424</v>
      </c>
      <c r="E13" s="101">
        <v>37392</v>
      </c>
      <c r="F13" s="19" t="s">
        <v>416</v>
      </c>
      <c r="G13" s="19" t="s">
        <v>417</v>
      </c>
      <c r="H13" s="19"/>
      <c r="I13" s="152">
        <v>0.0026388888888888885</v>
      </c>
      <c r="J13" s="25"/>
      <c r="K13" s="18" t="s">
        <v>418</v>
      </c>
    </row>
    <row r="14" spans="1:11" s="43" customFormat="1" ht="18" customHeight="1">
      <c r="A14" s="30">
        <v>8</v>
      </c>
      <c r="B14" s="15">
        <v>73</v>
      </c>
      <c r="C14" s="16" t="s">
        <v>145</v>
      </c>
      <c r="D14" s="17" t="s">
        <v>899</v>
      </c>
      <c r="E14" s="101">
        <v>37341</v>
      </c>
      <c r="F14" s="19" t="s">
        <v>448</v>
      </c>
      <c r="G14" s="19" t="s">
        <v>428</v>
      </c>
      <c r="H14" s="19"/>
      <c r="I14" s="152">
        <v>0.002534490740740741</v>
      </c>
      <c r="J14" s="25"/>
      <c r="K14" s="18" t="s">
        <v>447</v>
      </c>
    </row>
    <row r="15" spans="1:11" s="43" customFormat="1" ht="18" customHeight="1">
      <c r="A15" s="30">
        <v>9</v>
      </c>
      <c r="B15" s="15">
        <v>38</v>
      </c>
      <c r="C15" s="16" t="s">
        <v>19</v>
      </c>
      <c r="D15" s="17" t="s">
        <v>354</v>
      </c>
      <c r="E15" s="101">
        <v>37208</v>
      </c>
      <c r="F15" s="19" t="s">
        <v>336</v>
      </c>
      <c r="G15" s="19" t="s">
        <v>356</v>
      </c>
      <c r="H15" s="19"/>
      <c r="I15" s="152">
        <v>0.002588657407407407</v>
      </c>
      <c r="J15" s="25"/>
      <c r="K15" s="18" t="s">
        <v>343</v>
      </c>
    </row>
    <row r="16" spans="1:11" s="43" customFormat="1" ht="18" customHeight="1">
      <c r="A16" s="30">
        <v>10</v>
      </c>
      <c r="B16" s="15">
        <v>69</v>
      </c>
      <c r="C16" s="16" t="s">
        <v>875</v>
      </c>
      <c r="D16" s="17" t="s">
        <v>876</v>
      </c>
      <c r="E16" s="101">
        <v>37207</v>
      </c>
      <c r="F16" s="19" t="s">
        <v>887</v>
      </c>
      <c r="G16" s="19" t="s">
        <v>872</v>
      </c>
      <c r="H16" s="19"/>
      <c r="I16" s="152">
        <v>0.0024416666666666666</v>
      </c>
      <c r="J16" s="25"/>
      <c r="K16" s="18" t="s">
        <v>888</v>
      </c>
    </row>
    <row r="17" spans="1:11" s="43" customFormat="1" ht="18" customHeight="1">
      <c r="A17" s="30">
        <v>11</v>
      </c>
      <c r="B17" s="15">
        <v>12</v>
      </c>
      <c r="C17" s="16" t="s">
        <v>23</v>
      </c>
      <c r="D17" s="17" t="s">
        <v>244</v>
      </c>
      <c r="E17" s="101" t="s">
        <v>245</v>
      </c>
      <c r="F17" s="19" t="s">
        <v>242</v>
      </c>
      <c r="G17" s="19" t="s">
        <v>243</v>
      </c>
      <c r="H17" s="19"/>
      <c r="I17" s="152">
        <v>0.002602777777777778</v>
      </c>
      <c r="J17" s="25" t="b">
        <f>IF(ISBLANK(I17),"",IF(I17&lt;=0.00173032407407407,"KSM",IF(I17&lt;=0.00182291666666667,"I A",IF(I17&lt;=0.00196180555555556,"II A",IF(I17&lt;=0.00211226851851852,"III A",IF(I17&lt;=0.00228587962962963,"I JA",IF(I17&lt;=0.00245949074074074,"II JA",IF(I17&lt;=0.00259837962962963,"III JA"))))))))</f>
        <v>0</v>
      </c>
      <c r="K17" s="18" t="s">
        <v>246</v>
      </c>
    </row>
    <row r="18" spans="1:11" s="43" customFormat="1" ht="18" customHeight="1">
      <c r="A18" s="72"/>
      <c r="B18" s="194"/>
      <c r="C18" s="27"/>
      <c r="D18" s="28"/>
      <c r="E18" s="168"/>
      <c r="F18" s="26"/>
      <c r="G18" s="26"/>
      <c r="H18" s="26"/>
      <c r="I18" s="195"/>
      <c r="J18" s="72"/>
      <c r="K18" s="29"/>
    </row>
    <row r="19" spans="3:12" s="59" customFormat="1" ht="16.5" thickBot="1">
      <c r="C19" s="60">
        <v>2</v>
      </c>
      <c r="D19" s="60" t="s">
        <v>905</v>
      </c>
      <c r="E19" s="54"/>
      <c r="F19" s="96"/>
      <c r="G19" s="96"/>
      <c r="H19" s="57"/>
      <c r="I19" s="52"/>
      <c r="J19" s="50"/>
      <c r="K19" s="50"/>
      <c r="L19" s="35"/>
    </row>
    <row r="20" spans="1:14" s="35" customFormat="1" ht="18" customHeight="1" thickBot="1">
      <c r="A20" s="131" t="s">
        <v>903</v>
      </c>
      <c r="B20" s="180" t="s">
        <v>155</v>
      </c>
      <c r="C20" s="102" t="s">
        <v>0</v>
      </c>
      <c r="D20" s="67" t="s">
        <v>1</v>
      </c>
      <c r="E20" s="76" t="s">
        <v>10</v>
      </c>
      <c r="F20" s="103" t="s">
        <v>2</v>
      </c>
      <c r="G20" s="68" t="s">
        <v>3</v>
      </c>
      <c r="H20" s="68" t="s">
        <v>73</v>
      </c>
      <c r="I20" s="76" t="s">
        <v>4</v>
      </c>
      <c r="J20" s="79" t="s">
        <v>53</v>
      </c>
      <c r="K20" s="70" t="s">
        <v>5</v>
      </c>
      <c r="L20" s="51"/>
      <c r="M20" s="51"/>
      <c r="N20" s="51"/>
    </row>
    <row r="21" spans="1:11" s="43" customFormat="1" ht="18" customHeight="1">
      <c r="A21" s="30">
        <v>1</v>
      </c>
      <c r="B21" s="15">
        <v>45</v>
      </c>
      <c r="C21" s="16" t="s">
        <v>26</v>
      </c>
      <c r="D21" s="17" t="s">
        <v>584</v>
      </c>
      <c r="E21" s="101">
        <v>37111</v>
      </c>
      <c r="F21" s="19" t="s">
        <v>14</v>
      </c>
      <c r="G21" s="19" t="s">
        <v>46</v>
      </c>
      <c r="H21" s="19" t="s">
        <v>48</v>
      </c>
      <c r="I21" s="152">
        <v>0.0024024305555555557</v>
      </c>
      <c r="J21" s="25"/>
      <c r="K21" s="18" t="s">
        <v>79</v>
      </c>
    </row>
    <row r="22" spans="1:11" s="43" customFormat="1" ht="18" customHeight="1">
      <c r="A22" s="30">
        <v>2</v>
      </c>
      <c r="B22" s="15">
        <v>17</v>
      </c>
      <c r="C22" s="16" t="s">
        <v>124</v>
      </c>
      <c r="D22" s="17" t="s">
        <v>613</v>
      </c>
      <c r="E22" s="101">
        <v>37026</v>
      </c>
      <c r="F22" s="19" t="s">
        <v>609</v>
      </c>
      <c r="G22" s="19" t="s">
        <v>610</v>
      </c>
      <c r="H22" s="19"/>
      <c r="I22" s="152">
        <v>0.0024641203703703704</v>
      </c>
      <c r="J22" s="25" t="str">
        <f>IF(ISBLANK(I22),"",IF(I22&lt;=0.00173032407407407,"KSM",IF(I22&lt;=0.00182291666666667,"I A",IF(I22&lt;=0.00196180555555556,"II A",IF(I22&lt;=0.00211226851851852,"III A",IF(I22&lt;=0.00228587962962963,"I JA",IF(I22&lt;=0.00245949074074074,"II JA",IF(I22&lt;=0.00259837962962963,"III JA"))))))))</f>
        <v>III JA</v>
      </c>
      <c r="K22" s="18" t="s">
        <v>611</v>
      </c>
    </row>
    <row r="23" spans="1:11" s="43" customFormat="1" ht="18" customHeight="1">
      <c r="A23" s="30">
        <v>3</v>
      </c>
      <c r="B23" s="15">
        <v>68</v>
      </c>
      <c r="C23" s="16" t="s">
        <v>873</v>
      </c>
      <c r="D23" s="17" t="s">
        <v>870</v>
      </c>
      <c r="E23" s="101" t="s">
        <v>874</v>
      </c>
      <c r="F23" s="19" t="s">
        <v>887</v>
      </c>
      <c r="G23" s="19" t="s">
        <v>872</v>
      </c>
      <c r="H23" s="19"/>
      <c r="I23" s="152">
        <v>0.00238275462962963</v>
      </c>
      <c r="J23" s="25"/>
      <c r="K23" s="18" t="s">
        <v>888</v>
      </c>
    </row>
    <row r="24" spans="1:11" s="43" customFormat="1" ht="18" customHeight="1">
      <c r="A24" s="30">
        <v>4</v>
      </c>
      <c r="B24" s="15">
        <v>33</v>
      </c>
      <c r="C24" s="16" t="s">
        <v>78</v>
      </c>
      <c r="D24" s="17" t="s">
        <v>820</v>
      </c>
      <c r="E24" s="101" t="s">
        <v>821</v>
      </c>
      <c r="F24" s="19" t="s">
        <v>82</v>
      </c>
      <c r="G24" s="19" t="s">
        <v>800</v>
      </c>
      <c r="H24" s="19"/>
      <c r="I24" s="152">
        <v>0.0025194444444444444</v>
      </c>
      <c r="J24" s="25"/>
      <c r="K24" s="18" t="s">
        <v>150</v>
      </c>
    </row>
    <row r="25" spans="1:11" s="43" customFormat="1" ht="18" customHeight="1">
      <c r="A25" s="30">
        <v>5</v>
      </c>
      <c r="B25" s="15">
        <v>18</v>
      </c>
      <c r="C25" s="16" t="s">
        <v>614</v>
      </c>
      <c r="D25" s="17" t="s">
        <v>615</v>
      </c>
      <c r="E25" s="101">
        <v>36544</v>
      </c>
      <c r="F25" s="19" t="s">
        <v>609</v>
      </c>
      <c r="G25" s="19" t="s">
        <v>610</v>
      </c>
      <c r="H25" s="19"/>
      <c r="I25" s="152" t="s">
        <v>914</v>
      </c>
      <c r="J25" s="25" t="b">
        <f>IF(ISBLANK(I25),"",IF(I25&lt;=0.00173032407407407,"KSM",IF(I25&lt;=0.00182291666666667,"I A",IF(I25&lt;=0.00196180555555556,"II A",IF(I25&lt;=0.00211226851851852,"III A",IF(I25&lt;=0.00228587962962963,"I JA",IF(I25&lt;=0.00245949074074074,"II JA",IF(I25&lt;=0.00259837962962963,"III JA"))))))))</f>
        <v>0</v>
      </c>
      <c r="K25" s="18" t="s">
        <v>611</v>
      </c>
    </row>
    <row r="26" spans="1:11" s="43" customFormat="1" ht="18" customHeight="1">
      <c r="A26" s="30">
        <v>6</v>
      </c>
      <c r="B26" s="15">
        <v>50</v>
      </c>
      <c r="C26" s="16" t="s">
        <v>397</v>
      </c>
      <c r="D26" s="17" t="s">
        <v>630</v>
      </c>
      <c r="E26" s="101" t="s">
        <v>289</v>
      </c>
      <c r="F26" s="19" t="s">
        <v>416</v>
      </c>
      <c r="G26" s="19" t="s">
        <v>623</v>
      </c>
      <c r="H26" s="19"/>
      <c r="I26" s="152">
        <v>0.0024114583333333336</v>
      </c>
      <c r="J26" s="25"/>
      <c r="K26" s="18" t="s">
        <v>637</v>
      </c>
    </row>
    <row r="27" spans="1:11" s="43" customFormat="1" ht="18" customHeight="1">
      <c r="A27" s="30">
        <v>7</v>
      </c>
      <c r="B27" s="15">
        <v>60</v>
      </c>
      <c r="C27" s="16" t="s">
        <v>141</v>
      </c>
      <c r="D27" s="17" t="s">
        <v>479</v>
      </c>
      <c r="E27" s="101" t="s">
        <v>480</v>
      </c>
      <c r="F27" s="19" t="s">
        <v>515</v>
      </c>
      <c r="G27" s="19" t="s">
        <v>516</v>
      </c>
      <c r="H27" s="19"/>
      <c r="I27" s="152" t="s">
        <v>915</v>
      </c>
      <c r="J27" s="25"/>
      <c r="K27" s="18" t="s">
        <v>517</v>
      </c>
    </row>
    <row r="28" spans="1:11" s="43" customFormat="1" ht="18" customHeight="1">
      <c r="A28" s="30">
        <v>8</v>
      </c>
      <c r="B28" s="15">
        <v>24</v>
      </c>
      <c r="C28" s="16" t="s">
        <v>28</v>
      </c>
      <c r="D28" s="17" t="s">
        <v>267</v>
      </c>
      <c r="E28" s="101">
        <v>36812</v>
      </c>
      <c r="F28" s="19" t="s">
        <v>97</v>
      </c>
      <c r="G28" s="19" t="s">
        <v>272</v>
      </c>
      <c r="H28" s="19"/>
      <c r="I28" s="152">
        <v>0.0024409722222222224</v>
      </c>
      <c r="J28" s="25" t="str">
        <f>IF(ISBLANK(I28),"",IF(I28&lt;=0.00173032407407407,"KSM",IF(I28&lt;=0.00182291666666667,"I A",IF(I28&lt;=0.00196180555555556,"II A",IF(I28&lt;=0.00211226851851852,"III A",IF(I28&lt;=0.00228587962962963,"I JA",IF(I28&lt;=0.00245949074074074,"II JA",IF(I28&lt;=0.00259837962962963,"III JA"))))))))</f>
        <v>II JA</v>
      </c>
      <c r="K28" s="18" t="s">
        <v>115</v>
      </c>
    </row>
    <row r="29" spans="1:11" s="43" customFormat="1" ht="18" customHeight="1">
      <c r="A29" s="30">
        <v>9</v>
      </c>
      <c r="B29" s="15">
        <v>2</v>
      </c>
      <c r="C29" s="16" t="s">
        <v>184</v>
      </c>
      <c r="D29" s="17" t="s">
        <v>185</v>
      </c>
      <c r="E29" s="101">
        <v>36599</v>
      </c>
      <c r="F29" s="19" t="s">
        <v>173</v>
      </c>
      <c r="G29" s="19" t="s">
        <v>171</v>
      </c>
      <c r="H29" s="19"/>
      <c r="I29" s="152">
        <v>0.0023685185185185185</v>
      </c>
      <c r="J29" s="25" t="str">
        <f>IF(ISBLANK(I29),"",IF(I29&lt;=0.00173032407407407,"KSM",IF(I29&lt;=0.00182291666666667,"I A",IF(I29&lt;=0.00196180555555556,"II A",IF(I29&lt;=0.00211226851851852,"III A",IF(I29&lt;=0.00228587962962963,"I JA",IF(I29&lt;=0.00245949074074074,"II JA",IF(I29&lt;=0.00259837962962963,"III JA"))))))))</f>
        <v>II JA</v>
      </c>
      <c r="K29" s="18" t="s">
        <v>172</v>
      </c>
    </row>
    <row r="30" spans="1:11" s="43" customFormat="1" ht="18" customHeight="1">
      <c r="A30" s="30">
        <v>10</v>
      </c>
      <c r="B30" s="15">
        <v>8</v>
      </c>
      <c r="C30" s="16" t="s">
        <v>23</v>
      </c>
      <c r="D30" s="17" t="s">
        <v>696</v>
      </c>
      <c r="E30" s="101" t="s">
        <v>340</v>
      </c>
      <c r="F30" s="19" t="s">
        <v>47</v>
      </c>
      <c r="G30" s="19" t="s">
        <v>120</v>
      </c>
      <c r="H30" s="19"/>
      <c r="I30" s="152">
        <v>0.002529513888888889</v>
      </c>
      <c r="J30" s="25" t="str">
        <f>IF(ISBLANK(I30),"",IF(I30&lt;=0.00173032407407407,"KSM",IF(I30&lt;=0.00182291666666667,"I A",IF(I30&lt;=0.00196180555555556,"II A",IF(I30&lt;=0.00211226851851852,"III A",IF(I30&lt;=0.00228587962962963,"I JA",IF(I30&lt;=0.00245949074074074,"II JA",IF(I30&lt;=0.00259837962962963,"III JA"))))))))</f>
        <v>III JA</v>
      </c>
      <c r="K30" s="18" t="s">
        <v>90</v>
      </c>
    </row>
    <row r="31" spans="1:11" s="43" customFormat="1" ht="18" customHeight="1">
      <c r="A31" s="30">
        <v>11</v>
      </c>
      <c r="B31" s="15">
        <v>47</v>
      </c>
      <c r="C31" s="16" t="s">
        <v>283</v>
      </c>
      <c r="D31" s="17" t="s">
        <v>422</v>
      </c>
      <c r="E31" s="101">
        <v>37175</v>
      </c>
      <c r="F31" s="19" t="s">
        <v>416</v>
      </c>
      <c r="G31" s="19" t="s">
        <v>417</v>
      </c>
      <c r="H31" s="19"/>
      <c r="I31" s="152">
        <v>0.002309375</v>
      </c>
      <c r="J31" s="25"/>
      <c r="K31" s="18" t="s">
        <v>418</v>
      </c>
    </row>
    <row r="32" spans="1:11" s="43" customFormat="1" ht="18" customHeight="1">
      <c r="A32" s="72"/>
      <c r="B32" s="194"/>
      <c r="C32" s="27"/>
      <c r="D32" s="28"/>
      <c r="E32" s="168"/>
      <c r="F32" s="26"/>
      <c r="G32" s="26"/>
      <c r="H32" s="26"/>
      <c r="I32" s="195"/>
      <c r="J32" s="72"/>
      <c r="K32" s="29"/>
    </row>
    <row r="33" spans="1:11" s="43" customFormat="1" ht="18" customHeight="1">
      <c r="A33" s="72"/>
      <c r="B33" s="194"/>
      <c r="C33" s="27"/>
      <c r="D33" s="28"/>
      <c r="E33" s="168"/>
      <c r="F33" s="26"/>
      <c r="G33" s="26"/>
      <c r="H33" s="26"/>
      <c r="I33" s="195"/>
      <c r="J33" s="72"/>
      <c r="K33" s="29"/>
    </row>
    <row r="34" spans="1:11" s="43" customFormat="1" ht="18" customHeight="1">
      <c r="A34" s="72"/>
      <c r="B34" s="194"/>
      <c r="C34" s="27"/>
      <c r="D34" s="28"/>
      <c r="E34" s="168"/>
      <c r="F34" s="26"/>
      <c r="G34" s="26"/>
      <c r="H34" s="26"/>
      <c r="I34" s="195"/>
      <c r="J34" s="72"/>
      <c r="K34" s="29"/>
    </row>
    <row r="35" spans="3:12" s="59" customFormat="1" ht="16.5" thickBot="1">
      <c r="C35" s="60">
        <v>3</v>
      </c>
      <c r="D35" s="60" t="s">
        <v>905</v>
      </c>
      <c r="E35" s="54"/>
      <c r="F35" s="96"/>
      <c r="G35" s="96"/>
      <c r="H35" s="57"/>
      <c r="I35" s="52"/>
      <c r="J35" s="50"/>
      <c r="K35" s="50"/>
      <c r="L35" s="35"/>
    </row>
    <row r="36" spans="1:14" s="35" customFormat="1" ht="18" customHeight="1" thickBot="1">
      <c r="A36" s="131" t="s">
        <v>903</v>
      </c>
      <c r="B36" s="180" t="s">
        <v>155</v>
      </c>
      <c r="C36" s="102" t="s">
        <v>0</v>
      </c>
      <c r="D36" s="67" t="s">
        <v>1</v>
      </c>
      <c r="E36" s="76" t="s">
        <v>10</v>
      </c>
      <c r="F36" s="103" t="s">
        <v>2</v>
      </c>
      <c r="G36" s="68" t="s">
        <v>3</v>
      </c>
      <c r="H36" s="68" t="s">
        <v>73</v>
      </c>
      <c r="I36" s="76" t="s">
        <v>4</v>
      </c>
      <c r="J36" s="79" t="s">
        <v>53</v>
      </c>
      <c r="K36" s="70" t="s">
        <v>5</v>
      </c>
      <c r="L36" s="51"/>
      <c r="M36" s="51"/>
      <c r="N36" s="51"/>
    </row>
    <row r="37" spans="1:11" s="43" customFormat="1" ht="18" customHeight="1">
      <c r="A37" s="30">
        <v>1</v>
      </c>
      <c r="B37" s="15">
        <v>67</v>
      </c>
      <c r="C37" s="16" t="s">
        <v>869</v>
      </c>
      <c r="D37" s="17" t="s">
        <v>870</v>
      </c>
      <c r="E37" s="101" t="s">
        <v>871</v>
      </c>
      <c r="F37" s="19" t="s">
        <v>887</v>
      </c>
      <c r="G37" s="19" t="s">
        <v>872</v>
      </c>
      <c r="H37" s="19"/>
      <c r="I37" s="152">
        <v>0.0024074074074074076</v>
      </c>
      <c r="J37" s="25"/>
      <c r="K37" s="18" t="s">
        <v>888</v>
      </c>
    </row>
    <row r="38" spans="1:11" s="43" customFormat="1" ht="18" customHeight="1">
      <c r="A38" s="30">
        <v>2</v>
      </c>
      <c r="B38" s="15">
        <v>51</v>
      </c>
      <c r="C38" s="16" t="s">
        <v>17</v>
      </c>
      <c r="D38" s="17" t="s">
        <v>442</v>
      </c>
      <c r="E38" s="101" t="s">
        <v>443</v>
      </c>
      <c r="F38" s="19" t="s">
        <v>448</v>
      </c>
      <c r="G38" s="19" t="s">
        <v>428</v>
      </c>
      <c r="H38" s="19"/>
      <c r="I38" s="152">
        <v>0.002160185185185185</v>
      </c>
      <c r="J38" s="25"/>
      <c r="K38" s="18" t="s">
        <v>447</v>
      </c>
    </row>
    <row r="39" spans="1:11" s="43" customFormat="1" ht="18" customHeight="1">
      <c r="A39" s="30">
        <v>3</v>
      </c>
      <c r="B39" s="15">
        <v>28</v>
      </c>
      <c r="C39" s="16" t="s">
        <v>66</v>
      </c>
      <c r="D39" s="17" t="s">
        <v>657</v>
      </c>
      <c r="E39" s="101">
        <v>36660</v>
      </c>
      <c r="F39" s="19" t="s">
        <v>639</v>
      </c>
      <c r="G39" s="19" t="s">
        <v>640</v>
      </c>
      <c r="H39" s="19"/>
      <c r="I39" s="152">
        <v>0.0028175925925925925</v>
      </c>
      <c r="J39" s="25" t="b">
        <f>IF(ISBLANK(I39),"",IF(I39&lt;=0.00173032407407407,"KSM",IF(I39&lt;=0.00182291666666667,"I A",IF(I39&lt;=0.00196180555555556,"II A",IF(I39&lt;=0.00211226851851852,"III A",IF(I39&lt;=0.00228587962962963,"I JA",IF(I39&lt;=0.00245949074074074,"II JA",IF(I39&lt;=0.00259837962962963,"III JA"))))))))</f>
        <v>0</v>
      </c>
      <c r="K39" s="18" t="s">
        <v>641</v>
      </c>
    </row>
    <row r="40" spans="1:11" s="43" customFormat="1" ht="18" customHeight="1">
      <c r="A40" s="30">
        <v>4</v>
      </c>
      <c r="B40" s="15">
        <v>5</v>
      </c>
      <c r="C40" s="16" t="s">
        <v>154</v>
      </c>
      <c r="D40" s="17" t="s">
        <v>230</v>
      </c>
      <c r="E40" s="101">
        <v>36652</v>
      </c>
      <c r="F40" s="19" t="s">
        <v>225</v>
      </c>
      <c r="G40" s="19" t="s">
        <v>226</v>
      </c>
      <c r="H40" s="19"/>
      <c r="I40" s="152">
        <v>0.0022638888888888886</v>
      </c>
      <c r="J40" s="25" t="str">
        <f>IF(ISBLANK(I40),"",IF(I40&lt;=0.00173032407407407,"KSM",IF(I40&lt;=0.00182291666666667,"I A",IF(I40&lt;=0.00196180555555556,"II A",IF(I40&lt;=0.00211226851851852,"III A",IF(I40&lt;=0.00228587962962963,"I JA",IF(I40&lt;=0.00245949074074074,"II JA",IF(I40&lt;=0.00259837962962963,"III JA"))))))))</f>
        <v>I JA</v>
      </c>
      <c r="K40" s="18" t="s">
        <v>220</v>
      </c>
    </row>
    <row r="41" spans="1:11" s="43" customFormat="1" ht="18" customHeight="1">
      <c r="A41" s="30">
        <v>5</v>
      </c>
      <c r="B41" s="15">
        <v>7</v>
      </c>
      <c r="C41" s="16" t="s">
        <v>175</v>
      </c>
      <c r="D41" s="17" t="s">
        <v>664</v>
      </c>
      <c r="E41" s="101" t="s">
        <v>665</v>
      </c>
      <c r="F41" s="19" t="s">
        <v>105</v>
      </c>
      <c r="G41" s="19" t="s">
        <v>106</v>
      </c>
      <c r="H41" s="19"/>
      <c r="I41" s="152">
        <v>0.0021596064814814815</v>
      </c>
      <c r="J41" s="25" t="str">
        <f>IF(ISBLANK(I41),"",IF(I41&lt;=0.00173032407407407,"KSM",IF(I41&lt;=0.00182291666666667,"I A",IF(I41&lt;=0.00196180555555556,"II A",IF(I41&lt;=0.00211226851851852,"III A",IF(I41&lt;=0.00228587962962963,"I JA",IF(I41&lt;=0.00245949074074074,"II JA",IF(I41&lt;=0.00259837962962963,"III JA"))))))))</f>
        <v>I JA</v>
      </c>
      <c r="K41" s="18" t="s">
        <v>146</v>
      </c>
    </row>
    <row r="42" spans="1:11" s="43" customFormat="1" ht="18" customHeight="1">
      <c r="A42" s="30">
        <v>6</v>
      </c>
      <c r="B42" s="15">
        <v>59</v>
      </c>
      <c r="C42" s="16" t="s">
        <v>26</v>
      </c>
      <c r="D42" s="17" t="s">
        <v>476</v>
      </c>
      <c r="E42" s="101" t="s">
        <v>477</v>
      </c>
      <c r="F42" s="19" t="s">
        <v>515</v>
      </c>
      <c r="G42" s="19" t="s">
        <v>516</v>
      </c>
      <c r="H42" s="19"/>
      <c r="I42" s="152">
        <v>0.0024695601851851853</v>
      </c>
      <c r="J42" s="25"/>
      <c r="K42" s="18" t="s">
        <v>517</v>
      </c>
    </row>
    <row r="43" spans="1:11" s="43" customFormat="1" ht="18" customHeight="1">
      <c r="A43" s="30">
        <v>7</v>
      </c>
      <c r="B43" s="15">
        <v>44</v>
      </c>
      <c r="C43" s="16" t="s">
        <v>40</v>
      </c>
      <c r="D43" s="17" t="s">
        <v>583</v>
      </c>
      <c r="E43" s="101">
        <v>36559</v>
      </c>
      <c r="F43" s="19" t="s">
        <v>14</v>
      </c>
      <c r="G43" s="19" t="s">
        <v>46</v>
      </c>
      <c r="H43" s="19" t="s">
        <v>48</v>
      </c>
      <c r="I43" s="152">
        <v>0.0022364583333333334</v>
      </c>
      <c r="J43" s="25"/>
      <c r="K43" s="18" t="s">
        <v>79</v>
      </c>
    </row>
    <row r="44" spans="1:11" s="43" customFormat="1" ht="18" customHeight="1">
      <c r="A44" s="30">
        <v>8</v>
      </c>
      <c r="B44" s="15">
        <v>58</v>
      </c>
      <c r="C44" s="16" t="s">
        <v>472</v>
      </c>
      <c r="D44" s="17" t="s">
        <v>473</v>
      </c>
      <c r="E44" s="101" t="s">
        <v>474</v>
      </c>
      <c r="F44" s="19" t="s">
        <v>451</v>
      </c>
      <c r="G44" s="19" t="s">
        <v>475</v>
      </c>
      <c r="H44" s="19" t="s">
        <v>469</v>
      </c>
      <c r="I44" s="152">
        <v>0.0024525462962962964</v>
      </c>
      <c r="J44" s="25"/>
      <c r="K44" s="18" t="s">
        <v>470</v>
      </c>
    </row>
    <row r="45" spans="1:11" s="43" customFormat="1" ht="18" customHeight="1">
      <c r="A45" s="30">
        <v>9</v>
      </c>
      <c r="B45" s="15">
        <v>16</v>
      </c>
      <c r="C45" s="16" t="s">
        <v>257</v>
      </c>
      <c r="D45" s="17" t="s">
        <v>258</v>
      </c>
      <c r="E45" s="101" t="s">
        <v>259</v>
      </c>
      <c r="F45" s="19" t="s">
        <v>242</v>
      </c>
      <c r="G45" s="19" t="s">
        <v>243</v>
      </c>
      <c r="H45" s="19"/>
      <c r="I45" s="152">
        <v>0.002232523148148148</v>
      </c>
      <c r="J45" s="25" t="str">
        <f>IF(ISBLANK(I45),"",IF(I45&lt;=0.00173032407407407,"KSM",IF(I45&lt;=0.00182291666666667,"I A",IF(I45&lt;=0.00196180555555556,"II A",IF(I45&lt;=0.00211226851851852,"III A",IF(I45&lt;=0.00228587962962963,"I JA",IF(I45&lt;=0.00245949074074074,"II JA",IF(I45&lt;=0.00259837962962963,"III JA"))))))))</f>
        <v>I JA</v>
      </c>
      <c r="K45" s="18" t="s">
        <v>260</v>
      </c>
    </row>
    <row r="46" spans="1:11" s="43" customFormat="1" ht="18" customHeight="1">
      <c r="A46" s="30">
        <v>10</v>
      </c>
      <c r="B46" s="15">
        <v>23</v>
      </c>
      <c r="C46" s="16" t="s">
        <v>41</v>
      </c>
      <c r="D46" s="17" t="s">
        <v>112</v>
      </c>
      <c r="E46" s="101">
        <v>36814</v>
      </c>
      <c r="F46" s="19" t="s">
        <v>97</v>
      </c>
      <c r="G46" s="19" t="s">
        <v>272</v>
      </c>
      <c r="H46" s="19"/>
      <c r="I46" s="152">
        <v>0.002538541666666667</v>
      </c>
      <c r="J46" s="25" t="str">
        <f>IF(ISBLANK(I46),"",IF(I46&lt;=0.00173032407407407,"KSM",IF(I46&lt;=0.00182291666666667,"I A",IF(I46&lt;=0.00196180555555556,"II A",IF(I46&lt;=0.00211226851851852,"III A",IF(I46&lt;=0.00228587962962963,"I JA",IF(I46&lt;=0.00245949074074074,"II JA",IF(I46&lt;=0.00259837962962963,"III JA"))))))))</f>
        <v>III JA</v>
      </c>
      <c r="K46" s="18" t="s">
        <v>115</v>
      </c>
    </row>
    <row r="47" spans="1:11" s="43" customFormat="1" ht="18" customHeight="1">
      <c r="A47" s="30">
        <v>11</v>
      </c>
      <c r="B47" s="15">
        <v>66</v>
      </c>
      <c r="C47" s="16" t="s">
        <v>866</v>
      </c>
      <c r="D47" s="17" t="s">
        <v>867</v>
      </c>
      <c r="E47" s="101" t="s">
        <v>868</v>
      </c>
      <c r="F47" s="19" t="s">
        <v>887</v>
      </c>
      <c r="G47" s="19" t="s">
        <v>862</v>
      </c>
      <c r="H47" s="19"/>
      <c r="I47" s="152">
        <v>0.0023109953703703704</v>
      </c>
      <c r="J47" s="25"/>
      <c r="K47" s="18" t="s">
        <v>888</v>
      </c>
    </row>
  </sheetData>
  <sheetProtection/>
  <printOptions horizontalCentered="1"/>
  <pageMargins left="0.15748031496062992" right="0.15748031496062992" top="0.35433070866141736" bottom="0.2362204724409449" header="0.15748031496062992" footer="0.1968503937007874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0" customWidth="1"/>
    <col min="3" max="3" width="11.140625" style="20" customWidth="1"/>
    <col min="4" max="4" width="15.421875" style="20" bestFit="1" customWidth="1"/>
    <col min="5" max="5" width="10.7109375" style="42" customWidth="1"/>
    <col min="6" max="6" width="15.00390625" style="44" customWidth="1"/>
    <col min="7" max="7" width="24.421875" style="44" bestFit="1" customWidth="1"/>
    <col min="8" max="8" width="14.140625" style="44" customWidth="1"/>
    <col min="9" max="9" width="9.140625" style="23" customWidth="1"/>
    <col min="10" max="10" width="5.28125" style="23" bestFit="1" customWidth="1"/>
    <col min="11" max="11" width="15.8515625" style="22" bestFit="1" customWidth="1"/>
    <col min="12" max="16384" width="9.140625" style="20" customWidth="1"/>
  </cols>
  <sheetData>
    <row r="1" spans="1:10" s="60" customFormat="1" ht="15.75">
      <c r="A1" s="60" t="s">
        <v>569</v>
      </c>
      <c r="C1" s="61"/>
      <c r="D1" s="74"/>
      <c r="E1" s="74"/>
      <c r="F1" s="74"/>
      <c r="G1" s="107"/>
      <c r="H1" s="64"/>
      <c r="I1" s="108"/>
      <c r="J1" s="108"/>
    </row>
    <row r="2" spans="1:13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3"/>
      <c r="K2" s="64"/>
      <c r="L2" s="64"/>
      <c r="M2" s="109"/>
    </row>
    <row r="3" spans="1:11" s="22" customFormat="1" ht="12" customHeight="1">
      <c r="A3" s="20"/>
      <c r="B3" s="20"/>
      <c r="C3" s="20"/>
      <c r="D3" s="21"/>
      <c r="E3" s="34"/>
      <c r="F3" s="31"/>
      <c r="G3" s="31"/>
      <c r="H3" s="31"/>
      <c r="I3" s="32"/>
      <c r="J3" s="32"/>
      <c r="K3" s="33"/>
    </row>
    <row r="4" spans="3:10" s="59" customFormat="1" ht="15.75">
      <c r="C4" s="60" t="s">
        <v>578</v>
      </c>
      <c r="D4" s="60"/>
      <c r="E4" s="61"/>
      <c r="F4" s="61"/>
      <c r="G4" s="61"/>
      <c r="H4" s="62"/>
      <c r="I4" s="63"/>
      <c r="J4" s="63"/>
    </row>
    <row r="5" spans="3:12" s="59" customFormat="1" ht="16.5" thickBot="1">
      <c r="C5" s="60"/>
      <c r="D5" s="60"/>
      <c r="E5" s="54"/>
      <c r="F5" s="96"/>
      <c r="G5" s="96"/>
      <c r="H5" s="57"/>
      <c r="I5" s="52"/>
      <c r="J5" s="50"/>
      <c r="K5" s="50"/>
      <c r="L5" s="35"/>
    </row>
    <row r="6" spans="1:14" s="35" customFormat="1" ht="18" customHeight="1" thickBot="1">
      <c r="A6" s="131" t="s">
        <v>165</v>
      </c>
      <c r="B6" s="180" t="s">
        <v>155</v>
      </c>
      <c r="C6" s="102" t="s">
        <v>0</v>
      </c>
      <c r="D6" s="67" t="s">
        <v>1</v>
      </c>
      <c r="E6" s="76" t="s">
        <v>10</v>
      </c>
      <c r="F6" s="103" t="s">
        <v>2</v>
      </c>
      <c r="G6" s="68" t="s">
        <v>3</v>
      </c>
      <c r="H6" s="68" t="s">
        <v>73</v>
      </c>
      <c r="I6" s="76" t="s">
        <v>4</v>
      </c>
      <c r="J6" s="79" t="s">
        <v>53</v>
      </c>
      <c r="K6" s="70" t="s">
        <v>5</v>
      </c>
      <c r="L6" s="51"/>
      <c r="M6" s="51"/>
      <c r="N6" s="51"/>
    </row>
    <row r="7" spans="1:11" s="43" customFormat="1" ht="18" customHeight="1">
      <c r="A7" s="30">
        <v>1</v>
      </c>
      <c r="B7" s="15">
        <v>7</v>
      </c>
      <c r="C7" s="16" t="s">
        <v>175</v>
      </c>
      <c r="D7" s="17" t="s">
        <v>664</v>
      </c>
      <c r="E7" s="101" t="s">
        <v>665</v>
      </c>
      <c r="F7" s="19" t="s">
        <v>105</v>
      </c>
      <c r="G7" s="19" t="s">
        <v>106</v>
      </c>
      <c r="H7" s="19"/>
      <c r="I7" s="152">
        <v>0.0021596064814814815</v>
      </c>
      <c r="J7" s="25" t="str">
        <f aca="true" t="shared" si="0" ref="J7:J31">IF(ISBLANK(I7),"",IF(I7&lt;=0.00173032407407407,"KSM",IF(I7&lt;=0.00182291666666667,"I A",IF(I7&lt;=0.00196180555555556,"II A",IF(I7&lt;=0.00211226851851852,"III A",IF(I7&lt;=0.00228587962962963,"I JA",IF(I7&lt;=0.00245949074074074,"II JA",IF(I7&lt;=0.00259837962962963,"III JA"))))))))</f>
        <v>I JA</v>
      </c>
      <c r="K7" s="18" t="s">
        <v>146</v>
      </c>
    </row>
    <row r="8" spans="1:11" s="43" customFormat="1" ht="18" customHeight="1">
      <c r="A8" s="30">
        <v>2</v>
      </c>
      <c r="B8" s="15">
        <v>51</v>
      </c>
      <c r="C8" s="16" t="s">
        <v>17</v>
      </c>
      <c r="D8" s="17" t="s">
        <v>442</v>
      </c>
      <c r="E8" s="101" t="s">
        <v>443</v>
      </c>
      <c r="F8" s="19" t="s">
        <v>448</v>
      </c>
      <c r="G8" s="19" t="s">
        <v>428</v>
      </c>
      <c r="H8" s="19"/>
      <c r="I8" s="152">
        <v>0.002160185185185185</v>
      </c>
      <c r="J8" s="25" t="str">
        <f t="shared" si="0"/>
        <v>I JA</v>
      </c>
      <c r="K8" s="18" t="s">
        <v>447</v>
      </c>
    </row>
    <row r="9" spans="1:11" s="43" customFormat="1" ht="18" customHeight="1">
      <c r="A9" s="30">
        <v>3</v>
      </c>
      <c r="B9" s="15">
        <v>16</v>
      </c>
      <c r="C9" s="16" t="s">
        <v>257</v>
      </c>
      <c r="D9" s="17" t="s">
        <v>258</v>
      </c>
      <c r="E9" s="101" t="s">
        <v>259</v>
      </c>
      <c r="F9" s="19" t="s">
        <v>242</v>
      </c>
      <c r="G9" s="19" t="s">
        <v>243</v>
      </c>
      <c r="H9" s="19"/>
      <c r="I9" s="152">
        <v>0.002232523148148148</v>
      </c>
      <c r="J9" s="25" t="str">
        <f t="shared" si="0"/>
        <v>I JA</v>
      </c>
      <c r="K9" s="18" t="s">
        <v>260</v>
      </c>
    </row>
    <row r="10" spans="1:11" s="43" customFormat="1" ht="18" customHeight="1">
      <c r="A10" s="30">
        <v>4</v>
      </c>
      <c r="B10" s="15">
        <v>44</v>
      </c>
      <c r="C10" s="16" t="s">
        <v>40</v>
      </c>
      <c r="D10" s="17" t="s">
        <v>583</v>
      </c>
      <c r="E10" s="101">
        <v>36559</v>
      </c>
      <c r="F10" s="19" t="s">
        <v>14</v>
      </c>
      <c r="G10" s="19" t="s">
        <v>46</v>
      </c>
      <c r="H10" s="19" t="s">
        <v>48</v>
      </c>
      <c r="I10" s="152">
        <v>0.0022364583333333334</v>
      </c>
      <c r="J10" s="25" t="str">
        <f t="shared" si="0"/>
        <v>I JA</v>
      </c>
      <c r="K10" s="18" t="s">
        <v>79</v>
      </c>
    </row>
    <row r="11" spans="1:11" s="43" customFormat="1" ht="18" customHeight="1">
      <c r="A11" s="30">
        <v>5</v>
      </c>
      <c r="B11" s="15">
        <v>5</v>
      </c>
      <c r="C11" s="16" t="s">
        <v>154</v>
      </c>
      <c r="D11" s="17" t="s">
        <v>230</v>
      </c>
      <c r="E11" s="101">
        <v>36652</v>
      </c>
      <c r="F11" s="19" t="s">
        <v>225</v>
      </c>
      <c r="G11" s="19" t="s">
        <v>226</v>
      </c>
      <c r="H11" s="19"/>
      <c r="I11" s="152">
        <v>0.0022638888888888886</v>
      </c>
      <c r="J11" s="25" t="str">
        <f t="shared" si="0"/>
        <v>I JA</v>
      </c>
      <c r="K11" s="18" t="s">
        <v>220</v>
      </c>
    </row>
    <row r="12" spans="1:11" s="43" customFormat="1" ht="18" customHeight="1">
      <c r="A12" s="30">
        <v>6</v>
      </c>
      <c r="B12" s="15">
        <v>47</v>
      </c>
      <c r="C12" s="16" t="s">
        <v>283</v>
      </c>
      <c r="D12" s="17" t="s">
        <v>422</v>
      </c>
      <c r="E12" s="101">
        <v>37175</v>
      </c>
      <c r="F12" s="19" t="s">
        <v>416</v>
      </c>
      <c r="G12" s="19" t="s">
        <v>417</v>
      </c>
      <c r="H12" s="19"/>
      <c r="I12" s="152">
        <v>0.002309375</v>
      </c>
      <c r="J12" s="25" t="str">
        <f t="shared" si="0"/>
        <v>II JA</v>
      </c>
      <c r="K12" s="18" t="s">
        <v>418</v>
      </c>
    </row>
    <row r="13" spans="1:11" s="43" customFormat="1" ht="18" customHeight="1">
      <c r="A13" s="30">
        <v>7</v>
      </c>
      <c r="B13" s="15">
        <v>66</v>
      </c>
      <c r="C13" s="16" t="s">
        <v>866</v>
      </c>
      <c r="D13" s="17" t="s">
        <v>867</v>
      </c>
      <c r="E13" s="101" t="s">
        <v>868</v>
      </c>
      <c r="F13" s="19" t="s">
        <v>887</v>
      </c>
      <c r="G13" s="19" t="s">
        <v>862</v>
      </c>
      <c r="H13" s="19"/>
      <c r="I13" s="152">
        <v>0.0023109953703703704</v>
      </c>
      <c r="J13" s="25" t="str">
        <f t="shared" si="0"/>
        <v>II JA</v>
      </c>
      <c r="K13" s="18" t="s">
        <v>888</v>
      </c>
    </row>
    <row r="14" spans="1:11" s="43" customFormat="1" ht="18" customHeight="1">
      <c r="A14" s="30">
        <v>8</v>
      </c>
      <c r="B14" s="15">
        <v>2</v>
      </c>
      <c r="C14" s="16" t="s">
        <v>184</v>
      </c>
      <c r="D14" s="17" t="s">
        <v>185</v>
      </c>
      <c r="E14" s="101">
        <v>36599</v>
      </c>
      <c r="F14" s="19" t="s">
        <v>173</v>
      </c>
      <c r="G14" s="19" t="s">
        <v>171</v>
      </c>
      <c r="H14" s="19"/>
      <c r="I14" s="152">
        <v>0.0023685185185185185</v>
      </c>
      <c r="J14" s="25" t="str">
        <f t="shared" si="0"/>
        <v>II JA</v>
      </c>
      <c r="K14" s="18" t="s">
        <v>172</v>
      </c>
    </row>
    <row r="15" spans="1:11" s="43" customFormat="1" ht="18" customHeight="1">
      <c r="A15" s="30">
        <v>9</v>
      </c>
      <c r="B15" s="15">
        <v>68</v>
      </c>
      <c r="C15" s="16" t="s">
        <v>873</v>
      </c>
      <c r="D15" s="17" t="s">
        <v>870</v>
      </c>
      <c r="E15" s="101" t="s">
        <v>874</v>
      </c>
      <c r="F15" s="19" t="s">
        <v>887</v>
      </c>
      <c r="G15" s="19" t="s">
        <v>872</v>
      </c>
      <c r="H15" s="19"/>
      <c r="I15" s="152">
        <v>0.00238275462962963</v>
      </c>
      <c r="J15" s="25" t="str">
        <f t="shared" si="0"/>
        <v>II JA</v>
      </c>
      <c r="K15" s="18" t="s">
        <v>888</v>
      </c>
    </row>
    <row r="16" spans="1:11" s="43" customFormat="1" ht="18" customHeight="1">
      <c r="A16" s="30">
        <v>10</v>
      </c>
      <c r="B16" s="15">
        <v>45</v>
      </c>
      <c r="C16" s="16" t="s">
        <v>26</v>
      </c>
      <c r="D16" s="17" t="s">
        <v>584</v>
      </c>
      <c r="E16" s="101">
        <v>37111</v>
      </c>
      <c r="F16" s="19" t="s">
        <v>14</v>
      </c>
      <c r="G16" s="19" t="s">
        <v>46</v>
      </c>
      <c r="H16" s="19" t="s">
        <v>48</v>
      </c>
      <c r="I16" s="152">
        <v>0.0024024305555555557</v>
      </c>
      <c r="J16" s="25" t="str">
        <f t="shared" si="0"/>
        <v>II JA</v>
      </c>
      <c r="K16" s="18" t="s">
        <v>79</v>
      </c>
    </row>
    <row r="17" spans="1:11" s="43" customFormat="1" ht="18" customHeight="1">
      <c r="A17" s="30">
        <v>11</v>
      </c>
      <c r="B17" s="15">
        <v>67</v>
      </c>
      <c r="C17" s="16" t="s">
        <v>869</v>
      </c>
      <c r="D17" s="17" t="s">
        <v>870</v>
      </c>
      <c r="E17" s="101" t="s">
        <v>871</v>
      </c>
      <c r="F17" s="19" t="s">
        <v>887</v>
      </c>
      <c r="G17" s="19" t="s">
        <v>872</v>
      </c>
      <c r="H17" s="19"/>
      <c r="I17" s="152">
        <v>0.0024074074074074076</v>
      </c>
      <c r="J17" s="25" t="str">
        <f t="shared" si="0"/>
        <v>II JA</v>
      </c>
      <c r="K17" s="18" t="s">
        <v>888</v>
      </c>
    </row>
    <row r="18" spans="1:11" s="43" customFormat="1" ht="18" customHeight="1">
      <c r="A18" s="30">
        <v>12</v>
      </c>
      <c r="B18" s="15">
        <v>31</v>
      </c>
      <c r="C18" s="16" t="s">
        <v>26</v>
      </c>
      <c r="D18" s="17" t="s">
        <v>789</v>
      </c>
      <c r="E18" s="101" t="s">
        <v>790</v>
      </c>
      <c r="F18" s="19" t="s">
        <v>797</v>
      </c>
      <c r="G18" s="19" t="s">
        <v>776</v>
      </c>
      <c r="H18" s="19"/>
      <c r="I18" s="152">
        <v>0.0024082175925925924</v>
      </c>
      <c r="J18" s="25" t="str">
        <f t="shared" si="0"/>
        <v>II JA</v>
      </c>
      <c r="K18" s="18" t="s">
        <v>777</v>
      </c>
    </row>
    <row r="19" spans="1:11" s="43" customFormat="1" ht="18" customHeight="1">
      <c r="A19" s="30">
        <v>13</v>
      </c>
      <c r="B19" s="15">
        <v>50</v>
      </c>
      <c r="C19" s="16" t="s">
        <v>397</v>
      </c>
      <c r="D19" s="17" t="s">
        <v>630</v>
      </c>
      <c r="E19" s="101" t="s">
        <v>289</v>
      </c>
      <c r="F19" s="19" t="s">
        <v>416</v>
      </c>
      <c r="G19" s="19" t="s">
        <v>623</v>
      </c>
      <c r="H19" s="19"/>
      <c r="I19" s="152">
        <v>0.0024114583333333336</v>
      </c>
      <c r="J19" s="25" t="str">
        <f t="shared" si="0"/>
        <v>II JA</v>
      </c>
      <c r="K19" s="18" t="s">
        <v>637</v>
      </c>
    </row>
    <row r="20" spans="1:11" s="43" customFormat="1" ht="18" customHeight="1">
      <c r="A20" s="30">
        <v>14</v>
      </c>
      <c r="B20" s="15">
        <v>24</v>
      </c>
      <c r="C20" s="16" t="s">
        <v>28</v>
      </c>
      <c r="D20" s="17" t="s">
        <v>267</v>
      </c>
      <c r="E20" s="101">
        <v>36812</v>
      </c>
      <c r="F20" s="19" t="s">
        <v>97</v>
      </c>
      <c r="G20" s="19" t="s">
        <v>272</v>
      </c>
      <c r="H20" s="19"/>
      <c r="I20" s="152">
        <v>0.0024409722222222224</v>
      </c>
      <c r="J20" s="25" t="str">
        <f t="shared" si="0"/>
        <v>II JA</v>
      </c>
      <c r="K20" s="18" t="s">
        <v>115</v>
      </c>
    </row>
    <row r="21" spans="1:11" s="43" customFormat="1" ht="18" customHeight="1">
      <c r="A21" s="30">
        <v>15</v>
      </c>
      <c r="B21" s="15">
        <v>69</v>
      </c>
      <c r="C21" s="16" t="s">
        <v>875</v>
      </c>
      <c r="D21" s="17" t="s">
        <v>876</v>
      </c>
      <c r="E21" s="101">
        <v>37207</v>
      </c>
      <c r="F21" s="19" t="s">
        <v>887</v>
      </c>
      <c r="G21" s="19" t="s">
        <v>872</v>
      </c>
      <c r="H21" s="19"/>
      <c r="I21" s="152">
        <v>0.0024416666666666666</v>
      </c>
      <c r="J21" s="25" t="str">
        <f t="shared" si="0"/>
        <v>II JA</v>
      </c>
      <c r="K21" s="18" t="s">
        <v>888</v>
      </c>
    </row>
    <row r="22" spans="1:11" s="43" customFormat="1" ht="18" customHeight="1">
      <c r="A22" s="30">
        <v>16</v>
      </c>
      <c r="B22" s="15">
        <v>58</v>
      </c>
      <c r="C22" s="16" t="s">
        <v>472</v>
      </c>
      <c r="D22" s="17" t="s">
        <v>473</v>
      </c>
      <c r="E22" s="101" t="s">
        <v>474</v>
      </c>
      <c r="F22" s="19" t="s">
        <v>451</v>
      </c>
      <c r="G22" s="19" t="s">
        <v>475</v>
      </c>
      <c r="H22" s="19" t="s">
        <v>469</v>
      </c>
      <c r="I22" s="152">
        <v>0.0024525462962962964</v>
      </c>
      <c r="J22" s="25" t="str">
        <f t="shared" si="0"/>
        <v>II JA</v>
      </c>
      <c r="K22" s="18" t="s">
        <v>470</v>
      </c>
    </row>
    <row r="23" spans="1:11" s="43" customFormat="1" ht="18" customHeight="1">
      <c r="A23" s="30">
        <v>17</v>
      </c>
      <c r="B23" s="15">
        <v>17</v>
      </c>
      <c r="C23" s="16" t="s">
        <v>124</v>
      </c>
      <c r="D23" s="17" t="s">
        <v>613</v>
      </c>
      <c r="E23" s="101">
        <v>37026</v>
      </c>
      <c r="F23" s="19" t="s">
        <v>609</v>
      </c>
      <c r="G23" s="19" t="s">
        <v>610</v>
      </c>
      <c r="H23" s="19"/>
      <c r="I23" s="152">
        <v>0.0024641203703703704</v>
      </c>
      <c r="J23" s="25" t="str">
        <f t="shared" si="0"/>
        <v>III JA</v>
      </c>
      <c r="K23" s="18" t="s">
        <v>611</v>
      </c>
    </row>
    <row r="24" spans="1:11" s="43" customFormat="1" ht="18" customHeight="1">
      <c r="A24" s="30">
        <v>18</v>
      </c>
      <c r="B24" s="15">
        <v>59</v>
      </c>
      <c r="C24" s="16" t="s">
        <v>26</v>
      </c>
      <c r="D24" s="17" t="s">
        <v>476</v>
      </c>
      <c r="E24" s="101" t="s">
        <v>477</v>
      </c>
      <c r="F24" s="19" t="s">
        <v>515</v>
      </c>
      <c r="G24" s="19" t="s">
        <v>516</v>
      </c>
      <c r="H24" s="19"/>
      <c r="I24" s="152">
        <v>0.0024695601851851853</v>
      </c>
      <c r="J24" s="25" t="str">
        <f t="shared" si="0"/>
        <v>III JA</v>
      </c>
      <c r="K24" s="18" t="s">
        <v>517</v>
      </c>
    </row>
    <row r="25" spans="1:11" s="43" customFormat="1" ht="18" customHeight="1">
      <c r="A25" s="30">
        <v>19</v>
      </c>
      <c r="B25" s="15">
        <v>33</v>
      </c>
      <c r="C25" s="16" t="s">
        <v>78</v>
      </c>
      <c r="D25" s="17" t="s">
        <v>820</v>
      </c>
      <c r="E25" s="101" t="s">
        <v>821</v>
      </c>
      <c r="F25" s="19" t="s">
        <v>82</v>
      </c>
      <c r="G25" s="19" t="s">
        <v>800</v>
      </c>
      <c r="H25" s="19"/>
      <c r="I25" s="152">
        <v>0.0025194444444444444</v>
      </c>
      <c r="J25" s="25" t="str">
        <f t="shared" si="0"/>
        <v>III JA</v>
      </c>
      <c r="K25" s="18" t="s">
        <v>150</v>
      </c>
    </row>
    <row r="26" spans="1:11" s="43" customFormat="1" ht="18" customHeight="1">
      <c r="A26" s="30">
        <v>20</v>
      </c>
      <c r="B26" s="15">
        <v>8</v>
      </c>
      <c r="C26" s="16" t="s">
        <v>23</v>
      </c>
      <c r="D26" s="17" t="s">
        <v>696</v>
      </c>
      <c r="E26" s="101" t="s">
        <v>340</v>
      </c>
      <c r="F26" s="19" t="s">
        <v>47</v>
      </c>
      <c r="G26" s="19" t="s">
        <v>120</v>
      </c>
      <c r="H26" s="19"/>
      <c r="I26" s="152">
        <v>0.002529513888888889</v>
      </c>
      <c r="J26" s="25" t="str">
        <f t="shared" si="0"/>
        <v>III JA</v>
      </c>
      <c r="K26" s="18" t="s">
        <v>90</v>
      </c>
    </row>
    <row r="27" spans="1:11" s="43" customFormat="1" ht="18" customHeight="1">
      <c r="A27" s="30">
        <v>21</v>
      </c>
      <c r="B27" s="15">
        <v>73</v>
      </c>
      <c r="C27" s="16" t="s">
        <v>145</v>
      </c>
      <c r="D27" s="17" t="s">
        <v>899</v>
      </c>
      <c r="E27" s="101">
        <v>37341</v>
      </c>
      <c r="F27" s="19" t="s">
        <v>448</v>
      </c>
      <c r="G27" s="19" t="s">
        <v>428</v>
      </c>
      <c r="H27" s="19"/>
      <c r="I27" s="152">
        <v>0.002534490740740741</v>
      </c>
      <c r="J27" s="25" t="str">
        <f t="shared" si="0"/>
        <v>III JA</v>
      </c>
      <c r="K27" s="18" t="s">
        <v>447</v>
      </c>
    </row>
    <row r="28" spans="1:11" s="43" customFormat="1" ht="18" customHeight="1">
      <c r="A28" s="30">
        <v>22</v>
      </c>
      <c r="B28" s="15">
        <v>23</v>
      </c>
      <c r="C28" s="16" t="s">
        <v>41</v>
      </c>
      <c r="D28" s="17" t="s">
        <v>112</v>
      </c>
      <c r="E28" s="101">
        <v>36814</v>
      </c>
      <c r="F28" s="19" t="s">
        <v>97</v>
      </c>
      <c r="G28" s="19" t="s">
        <v>272</v>
      </c>
      <c r="H28" s="19"/>
      <c r="I28" s="152">
        <v>0.002538541666666667</v>
      </c>
      <c r="J28" s="25" t="str">
        <f t="shared" si="0"/>
        <v>III JA</v>
      </c>
      <c r="K28" s="18" t="s">
        <v>115</v>
      </c>
    </row>
    <row r="29" spans="1:11" s="43" customFormat="1" ht="18" customHeight="1">
      <c r="A29" s="30">
        <v>23</v>
      </c>
      <c r="B29" s="15">
        <v>13</v>
      </c>
      <c r="C29" s="16" t="s">
        <v>247</v>
      </c>
      <c r="D29" s="17" t="s">
        <v>248</v>
      </c>
      <c r="E29" s="101" t="s">
        <v>249</v>
      </c>
      <c r="F29" s="19" t="s">
        <v>242</v>
      </c>
      <c r="G29" s="19" t="s">
        <v>243</v>
      </c>
      <c r="H29" s="19"/>
      <c r="I29" s="152">
        <v>0.002541435185185185</v>
      </c>
      <c r="J29" s="25" t="str">
        <f t="shared" si="0"/>
        <v>III JA</v>
      </c>
      <c r="K29" s="18" t="s">
        <v>246</v>
      </c>
    </row>
    <row r="30" spans="1:11" s="43" customFormat="1" ht="18" customHeight="1">
      <c r="A30" s="30">
        <v>24</v>
      </c>
      <c r="B30" s="15">
        <v>38</v>
      </c>
      <c r="C30" s="16" t="s">
        <v>19</v>
      </c>
      <c r="D30" s="17" t="s">
        <v>354</v>
      </c>
      <c r="E30" s="101">
        <v>37208</v>
      </c>
      <c r="F30" s="19" t="s">
        <v>336</v>
      </c>
      <c r="G30" s="19" t="s">
        <v>356</v>
      </c>
      <c r="H30" s="19"/>
      <c r="I30" s="152">
        <v>0.002588657407407407</v>
      </c>
      <c r="J30" s="25" t="str">
        <f t="shared" si="0"/>
        <v>III JA</v>
      </c>
      <c r="K30" s="18" t="s">
        <v>343</v>
      </c>
    </row>
    <row r="31" spans="1:11" s="43" customFormat="1" ht="18" customHeight="1">
      <c r="A31" s="30">
        <v>25</v>
      </c>
      <c r="B31" s="15">
        <v>49</v>
      </c>
      <c r="C31" s="16" t="s">
        <v>421</v>
      </c>
      <c r="D31" s="17" t="s">
        <v>425</v>
      </c>
      <c r="E31" s="101">
        <v>37523</v>
      </c>
      <c r="F31" s="19" t="s">
        <v>416</v>
      </c>
      <c r="G31" s="19" t="s">
        <v>417</v>
      </c>
      <c r="H31" s="19"/>
      <c r="I31" s="152">
        <v>0.0025895833333333335</v>
      </c>
      <c r="J31" s="25" t="str">
        <f t="shared" si="0"/>
        <v>III JA</v>
      </c>
      <c r="K31" s="18" t="s">
        <v>418</v>
      </c>
    </row>
    <row r="32" spans="1:11" s="43" customFormat="1" ht="18" customHeight="1">
      <c r="A32" s="30">
        <v>26</v>
      </c>
      <c r="B32" s="15">
        <v>12</v>
      </c>
      <c r="C32" s="16" t="s">
        <v>23</v>
      </c>
      <c r="D32" s="17" t="s">
        <v>244</v>
      </c>
      <c r="E32" s="101" t="s">
        <v>245</v>
      </c>
      <c r="F32" s="19" t="s">
        <v>242</v>
      </c>
      <c r="G32" s="19" t="s">
        <v>243</v>
      </c>
      <c r="H32" s="19"/>
      <c r="I32" s="152">
        <v>0.002602777777777778</v>
      </c>
      <c r="J32" s="25"/>
      <c r="K32" s="18" t="s">
        <v>246</v>
      </c>
    </row>
    <row r="33" spans="1:11" s="43" customFormat="1" ht="18" customHeight="1">
      <c r="A33" s="30">
        <v>27</v>
      </c>
      <c r="B33" s="15">
        <v>48</v>
      </c>
      <c r="C33" s="16" t="s">
        <v>420</v>
      </c>
      <c r="D33" s="17" t="s">
        <v>424</v>
      </c>
      <c r="E33" s="101">
        <v>37392</v>
      </c>
      <c r="F33" s="19" t="s">
        <v>416</v>
      </c>
      <c r="G33" s="19" t="s">
        <v>417</v>
      </c>
      <c r="H33" s="19"/>
      <c r="I33" s="152">
        <v>0.0026388888888888885</v>
      </c>
      <c r="J33" s="25"/>
      <c r="K33" s="18" t="s">
        <v>418</v>
      </c>
    </row>
    <row r="34" spans="1:11" s="43" customFormat="1" ht="18" customHeight="1">
      <c r="A34" s="30">
        <v>28</v>
      </c>
      <c r="B34" s="15">
        <v>63</v>
      </c>
      <c r="C34" s="16" t="s">
        <v>122</v>
      </c>
      <c r="D34" s="17" t="s">
        <v>504</v>
      </c>
      <c r="E34" s="101" t="s">
        <v>505</v>
      </c>
      <c r="F34" s="19" t="s">
        <v>515</v>
      </c>
      <c r="G34" s="19" t="s">
        <v>516</v>
      </c>
      <c r="H34" s="19"/>
      <c r="I34" s="152">
        <v>0.002659375</v>
      </c>
      <c r="J34" s="25"/>
      <c r="K34" s="18" t="s">
        <v>519</v>
      </c>
    </row>
    <row r="35" spans="1:10" s="60" customFormat="1" ht="15.75">
      <c r="A35" s="60" t="s">
        <v>569</v>
      </c>
      <c r="C35" s="61"/>
      <c r="D35" s="74"/>
      <c r="E35" s="74"/>
      <c r="F35" s="74"/>
      <c r="G35" s="107"/>
      <c r="H35" s="64"/>
      <c r="I35" s="108"/>
      <c r="J35" s="108"/>
    </row>
    <row r="36" spans="1:13" s="60" customFormat="1" ht="15.75">
      <c r="A36" s="60" t="s">
        <v>570</v>
      </c>
      <c r="C36" s="61"/>
      <c r="D36" s="74"/>
      <c r="E36" s="74"/>
      <c r="F36" s="107"/>
      <c r="G36" s="107"/>
      <c r="H36" s="64"/>
      <c r="I36" s="63"/>
      <c r="J36" s="63"/>
      <c r="K36" s="64"/>
      <c r="L36" s="64"/>
      <c r="M36" s="109"/>
    </row>
    <row r="37" spans="1:11" s="22" customFormat="1" ht="12" customHeight="1">
      <c r="A37" s="20"/>
      <c r="B37" s="20"/>
      <c r="C37" s="20"/>
      <c r="D37" s="21"/>
      <c r="E37" s="34"/>
      <c r="F37" s="31"/>
      <c r="G37" s="31"/>
      <c r="H37" s="31"/>
      <c r="I37" s="32"/>
      <c r="J37" s="32"/>
      <c r="K37" s="33"/>
    </row>
    <row r="38" spans="3:10" s="59" customFormat="1" ht="15.75">
      <c r="C38" s="60" t="s">
        <v>578</v>
      </c>
      <c r="D38" s="60"/>
      <c r="E38" s="61"/>
      <c r="F38" s="61"/>
      <c r="G38" s="61"/>
      <c r="H38" s="62"/>
      <c r="I38" s="63"/>
      <c r="J38" s="63"/>
    </row>
    <row r="39" spans="3:12" s="59" customFormat="1" ht="16.5" thickBot="1">
      <c r="C39" s="60"/>
      <c r="D39" s="60"/>
      <c r="E39" s="54"/>
      <c r="F39" s="96"/>
      <c r="G39" s="96"/>
      <c r="H39" s="57"/>
      <c r="I39" s="52"/>
      <c r="J39" s="50"/>
      <c r="K39" s="50"/>
      <c r="L39" s="35"/>
    </row>
    <row r="40" spans="1:14" s="35" customFormat="1" ht="18" customHeight="1" thickBot="1">
      <c r="A40" s="131" t="s">
        <v>165</v>
      </c>
      <c r="B40" s="180" t="s">
        <v>155</v>
      </c>
      <c r="C40" s="102" t="s">
        <v>0</v>
      </c>
      <c r="D40" s="67" t="s">
        <v>1</v>
      </c>
      <c r="E40" s="76" t="s">
        <v>10</v>
      </c>
      <c r="F40" s="103" t="s">
        <v>2</v>
      </c>
      <c r="G40" s="68" t="s">
        <v>3</v>
      </c>
      <c r="H40" s="68" t="s">
        <v>73</v>
      </c>
      <c r="I40" s="76" t="s">
        <v>4</v>
      </c>
      <c r="J40" s="79" t="s">
        <v>53</v>
      </c>
      <c r="K40" s="70" t="s">
        <v>5</v>
      </c>
      <c r="L40" s="51"/>
      <c r="M40" s="51"/>
      <c r="N40" s="51"/>
    </row>
    <row r="41" spans="1:11" s="43" customFormat="1" ht="18" customHeight="1">
      <c r="A41" s="30">
        <v>29</v>
      </c>
      <c r="B41" s="15">
        <v>6</v>
      </c>
      <c r="C41" s="16" t="s">
        <v>26</v>
      </c>
      <c r="D41" s="17" t="s">
        <v>231</v>
      </c>
      <c r="E41" s="101">
        <v>37742</v>
      </c>
      <c r="F41" s="19" t="s">
        <v>225</v>
      </c>
      <c r="G41" s="19" t="s">
        <v>226</v>
      </c>
      <c r="H41" s="19"/>
      <c r="I41" s="152">
        <v>0.002683449074074074</v>
      </c>
      <c r="J41" s="25"/>
      <c r="K41" s="18" t="s">
        <v>221</v>
      </c>
    </row>
    <row r="42" spans="1:11" s="43" customFormat="1" ht="18" customHeight="1">
      <c r="A42" s="30">
        <v>30</v>
      </c>
      <c r="B42" s="15">
        <v>28</v>
      </c>
      <c r="C42" s="16" t="s">
        <v>66</v>
      </c>
      <c r="D42" s="17" t="s">
        <v>657</v>
      </c>
      <c r="E42" s="101">
        <v>36660</v>
      </c>
      <c r="F42" s="19" t="s">
        <v>639</v>
      </c>
      <c r="G42" s="19" t="s">
        <v>640</v>
      </c>
      <c r="H42" s="19"/>
      <c r="I42" s="152">
        <v>0.0028175925925925925</v>
      </c>
      <c r="J42" s="25"/>
      <c r="K42" s="18" t="s">
        <v>641</v>
      </c>
    </row>
    <row r="43" spans="1:11" s="43" customFormat="1" ht="18" customHeight="1">
      <c r="A43" s="30">
        <v>31</v>
      </c>
      <c r="B43" s="15">
        <v>18</v>
      </c>
      <c r="C43" s="16" t="s">
        <v>614</v>
      </c>
      <c r="D43" s="17" t="s">
        <v>615</v>
      </c>
      <c r="E43" s="101">
        <v>36544</v>
      </c>
      <c r="F43" s="19" t="s">
        <v>609</v>
      </c>
      <c r="G43" s="19" t="s">
        <v>610</v>
      </c>
      <c r="H43" s="19"/>
      <c r="I43" s="152">
        <v>0.002916782407407408</v>
      </c>
      <c r="J43" s="25"/>
      <c r="K43" s="18" t="s">
        <v>611</v>
      </c>
    </row>
    <row r="44" spans="1:11" s="43" customFormat="1" ht="18" customHeight="1">
      <c r="A44" s="30"/>
      <c r="B44" s="15">
        <v>60</v>
      </c>
      <c r="C44" s="16" t="s">
        <v>141</v>
      </c>
      <c r="D44" s="17" t="s">
        <v>479</v>
      </c>
      <c r="E44" s="101" t="s">
        <v>480</v>
      </c>
      <c r="F44" s="19" t="s">
        <v>515</v>
      </c>
      <c r="G44" s="19" t="s">
        <v>516</v>
      </c>
      <c r="H44" s="19"/>
      <c r="I44" s="152" t="s">
        <v>915</v>
      </c>
      <c r="J44" s="25"/>
      <c r="K44" s="18" t="s">
        <v>517</v>
      </c>
    </row>
    <row r="45" spans="1:11" s="43" customFormat="1" ht="18" customHeight="1">
      <c r="A45" s="30"/>
      <c r="B45" s="15">
        <v>10</v>
      </c>
      <c r="C45" s="16" t="s">
        <v>21</v>
      </c>
      <c r="D45" s="17" t="s">
        <v>709</v>
      </c>
      <c r="E45" s="101" t="s">
        <v>710</v>
      </c>
      <c r="F45" s="19" t="s">
        <v>47</v>
      </c>
      <c r="G45" s="19" t="s">
        <v>120</v>
      </c>
      <c r="H45" s="19"/>
      <c r="I45" s="152" t="s">
        <v>161</v>
      </c>
      <c r="J45" s="25"/>
      <c r="K45" s="18" t="s">
        <v>727</v>
      </c>
    </row>
  </sheetData>
  <sheetProtection/>
  <printOptions horizontalCentered="1"/>
  <pageMargins left="0.15748031496062992" right="0.15748031496062992" top="0.35433070866141736" bottom="0.2362204724409449" header="0.15748031496062992" footer="0.1968503937007874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3" customWidth="1"/>
    <col min="2" max="2" width="11.140625" style="43" customWidth="1"/>
    <col min="3" max="3" width="15.421875" style="43" bestFit="1" customWidth="1"/>
    <col min="4" max="4" width="10.7109375" style="56" customWidth="1"/>
    <col min="5" max="5" width="15.00390625" style="57" customWidth="1"/>
    <col min="6" max="6" width="17.57421875" style="57" bestFit="1" customWidth="1"/>
    <col min="7" max="7" width="16.8515625" style="57" bestFit="1" customWidth="1"/>
    <col min="8" max="8" width="8.140625" style="52" customWidth="1"/>
    <col min="9" max="9" width="26.00390625" style="35" bestFit="1" customWidth="1"/>
    <col min="10" max="16384" width="9.140625" style="43" customWidth="1"/>
  </cols>
  <sheetData>
    <row r="1" spans="1:8" s="60" customFormat="1" ht="15.75">
      <c r="A1" s="60" t="s">
        <v>569</v>
      </c>
      <c r="C1" s="61"/>
      <c r="D1" s="74"/>
      <c r="E1" s="74"/>
      <c r="F1" s="74"/>
      <c r="G1" s="107"/>
      <c r="H1" s="64"/>
    </row>
    <row r="2" spans="1:9" s="60" customFormat="1" ht="15.75">
      <c r="A2" s="60" t="s">
        <v>570</v>
      </c>
      <c r="C2" s="61"/>
      <c r="D2" s="74"/>
      <c r="E2" s="74"/>
      <c r="F2" s="107"/>
      <c r="G2" s="107"/>
      <c r="H2" s="64"/>
      <c r="I2" s="64"/>
    </row>
    <row r="3" spans="1:9" s="35" customFormat="1" ht="12" customHeight="1">
      <c r="A3" s="43"/>
      <c r="B3" s="43"/>
      <c r="C3" s="48"/>
      <c r="D3" s="54"/>
      <c r="E3" s="49"/>
      <c r="F3" s="49"/>
      <c r="G3" s="49"/>
      <c r="H3" s="50"/>
      <c r="I3" s="55"/>
    </row>
    <row r="4" spans="2:9" s="59" customFormat="1" ht="15.75">
      <c r="B4" s="60" t="s">
        <v>895</v>
      </c>
      <c r="C4" s="60"/>
      <c r="D4" s="54"/>
      <c r="E4" s="117"/>
      <c r="F4" s="117"/>
      <c r="G4" s="57"/>
      <c r="H4" s="52"/>
      <c r="I4" s="35"/>
    </row>
    <row r="5" spans="2:6" ht="16.5" thickBot="1">
      <c r="B5" s="60">
        <v>1</v>
      </c>
      <c r="C5" s="60" t="s">
        <v>905</v>
      </c>
      <c r="D5" s="54"/>
      <c r="E5" s="117"/>
      <c r="F5" s="117"/>
    </row>
    <row r="6" spans="1:9" s="51" customFormat="1" ht="18" customHeight="1" thickBot="1">
      <c r="A6" s="111" t="s">
        <v>904</v>
      </c>
      <c r="B6" s="66" t="s">
        <v>0</v>
      </c>
      <c r="C6" s="67" t="s">
        <v>1</v>
      </c>
      <c r="D6" s="69" t="s">
        <v>10</v>
      </c>
      <c r="E6" s="68" t="s">
        <v>2</v>
      </c>
      <c r="F6" s="68" t="s">
        <v>3</v>
      </c>
      <c r="G6" s="68" t="s">
        <v>73</v>
      </c>
      <c r="H6" s="69" t="s">
        <v>6</v>
      </c>
      <c r="I6" s="70" t="s">
        <v>5</v>
      </c>
    </row>
    <row r="7" spans="1:9" ht="18" customHeight="1">
      <c r="A7" s="30">
        <v>1</v>
      </c>
      <c r="B7" s="16"/>
      <c r="C7" s="17"/>
      <c r="D7" s="101"/>
      <c r="E7" s="19"/>
      <c r="F7" s="19"/>
      <c r="G7" s="19"/>
      <c r="H7" s="86"/>
      <c r="I7" s="18"/>
    </row>
    <row r="8" spans="1:9" ht="18" customHeight="1">
      <c r="A8" s="30">
        <v>2</v>
      </c>
      <c r="B8" s="16" t="s">
        <v>437</v>
      </c>
      <c r="C8" s="17" t="s">
        <v>103</v>
      </c>
      <c r="D8" s="101">
        <v>37286</v>
      </c>
      <c r="E8" s="19" t="s">
        <v>549</v>
      </c>
      <c r="F8" s="19" t="s">
        <v>548</v>
      </c>
      <c r="G8" s="19"/>
      <c r="H8" s="196">
        <v>12.82</v>
      </c>
      <c r="I8" s="18" t="s">
        <v>534</v>
      </c>
    </row>
    <row r="9" spans="1:9" ht="18" customHeight="1">
      <c r="A9" s="30">
        <v>3</v>
      </c>
      <c r="B9" s="16" t="s">
        <v>24</v>
      </c>
      <c r="C9" s="17" t="s">
        <v>323</v>
      </c>
      <c r="D9" s="101" t="s">
        <v>324</v>
      </c>
      <c r="E9" s="19" t="s">
        <v>290</v>
      </c>
      <c r="F9" s="19" t="s">
        <v>291</v>
      </c>
      <c r="G9" s="19"/>
      <c r="H9" s="196">
        <v>10.54</v>
      </c>
      <c r="I9" s="18" t="s">
        <v>325</v>
      </c>
    </row>
    <row r="10" spans="1:9" ht="18" customHeight="1">
      <c r="A10" s="30">
        <v>4</v>
      </c>
      <c r="B10" s="16" t="s">
        <v>523</v>
      </c>
      <c r="C10" s="17" t="s">
        <v>524</v>
      </c>
      <c r="D10" s="101">
        <v>37027</v>
      </c>
      <c r="E10" s="19" t="s">
        <v>549</v>
      </c>
      <c r="F10" s="19" t="s">
        <v>548</v>
      </c>
      <c r="G10" s="19"/>
      <c r="H10" s="15">
        <v>10.14</v>
      </c>
      <c r="I10" s="18" t="s">
        <v>522</v>
      </c>
    </row>
    <row r="11" spans="1:9" ht="18" customHeight="1">
      <c r="A11" s="30">
        <v>5</v>
      </c>
      <c r="B11" s="16" t="s">
        <v>344</v>
      </c>
      <c r="C11" s="17" t="s">
        <v>347</v>
      </c>
      <c r="D11" s="101" t="s">
        <v>335</v>
      </c>
      <c r="E11" s="19" t="s">
        <v>336</v>
      </c>
      <c r="F11" s="19" t="s">
        <v>356</v>
      </c>
      <c r="G11" s="19"/>
      <c r="H11" s="196">
        <v>13.33</v>
      </c>
      <c r="I11" s="18" t="s">
        <v>337</v>
      </c>
    </row>
    <row r="12" spans="1:9" ht="18" customHeight="1">
      <c r="A12" s="30">
        <v>6</v>
      </c>
      <c r="B12" s="16" t="s">
        <v>67</v>
      </c>
      <c r="C12" s="17" t="s">
        <v>133</v>
      </c>
      <c r="D12" s="101">
        <v>36869</v>
      </c>
      <c r="E12" s="19" t="s">
        <v>225</v>
      </c>
      <c r="F12" s="19" t="s">
        <v>226</v>
      </c>
      <c r="G12" s="19"/>
      <c r="H12" s="15">
        <v>12.89</v>
      </c>
      <c r="I12" s="18" t="s">
        <v>220</v>
      </c>
    </row>
    <row r="13" spans="2:6" ht="16.5" thickBot="1">
      <c r="B13" s="60">
        <v>2</v>
      </c>
      <c r="C13" s="60" t="s">
        <v>905</v>
      </c>
      <c r="D13" s="54"/>
      <c r="E13" s="117"/>
      <c r="F13" s="117"/>
    </row>
    <row r="14" spans="1:9" s="51" customFormat="1" ht="18" customHeight="1" thickBot="1">
      <c r="A14" s="111" t="s">
        <v>904</v>
      </c>
      <c r="B14" s="66" t="s">
        <v>0</v>
      </c>
      <c r="C14" s="67" t="s">
        <v>1</v>
      </c>
      <c r="D14" s="69" t="s">
        <v>10</v>
      </c>
      <c r="E14" s="68" t="s">
        <v>2</v>
      </c>
      <c r="F14" s="68" t="s">
        <v>3</v>
      </c>
      <c r="G14" s="68" t="s">
        <v>73</v>
      </c>
      <c r="H14" s="69" t="s">
        <v>6</v>
      </c>
      <c r="I14" s="70" t="s">
        <v>5</v>
      </c>
    </row>
    <row r="15" spans="1:9" ht="18" customHeight="1">
      <c r="A15" s="30">
        <v>1</v>
      </c>
      <c r="B15" s="16"/>
      <c r="C15" s="17"/>
      <c r="D15" s="101"/>
      <c r="E15" s="19"/>
      <c r="F15" s="19"/>
      <c r="G15" s="19"/>
      <c r="H15" s="196"/>
      <c r="I15" s="18"/>
    </row>
    <row r="16" spans="1:9" ht="18" customHeight="1">
      <c r="A16" s="30">
        <v>2</v>
      </c>
      <c r="B16" s="16" t="s">
        <v>86</v>
      </c>
      <c r="C16" s="17" t="s">
        <v>233</v>
      </c>
      <c r="D16" s="101">
        <v>36732</v>
      </c>
      <c r="E16" s="19" t="s">
        <v>225</v>
      </c>
      <c r="F16" s="19" t="s">
        <v>226</v>
      </c>
      <c r="G16" s="19"/>
      <c r="H16" s="15">
        <v>12.72</v>
      </c>
      <c r="I16" s="18" t="s">
        <v>220</v>
      </c>
    </row>
    <row r="17" spans="1:9" ht="18" customHeight="1">
      <c r="A17" s="30">
        <v>3</v>
      </c>
      <c r="B17" s="16" t="s">
        <v>132</v>
      </c>
      <c r="C17" s="17" t="s">
        <v>195</v>
      </c>
      <c r="D17" s="101">
        <v>36707</v>
      </c>
      <c r="E17" s="19" t="s">
        <v>549</v>
      </c>
      <c r="F17" s="19" t="s">
        <v>548</v>
      </c>
      <c r="G17" s="19" t="s">
        <v>716</v>
      </c>
      <c r="H17" s="196">
        <v>10.47</v>
      </c>
      <c r="I17" s="18" t="s">
        <v>522</v>
      </c>
    </row>
    <row r="18" spans="1:9" ht="18" customHeight="1">
      <c r="A18" s="30">
        <v>4</v>
      </c>
      <c r="B18" s="16" t="s">
        <v>190</v>
      </c>
      <c r="C18" s="17" t="s">
        <v>745</v>
      </c>
      <c r="D18" s="101">
        <v>36689</v>
      </c>
      <c r="E18" s="19" t="s">
        <v>63</v>
      </c>
      <c r="F18" s="19" t="s">
        <v>64</v>
      </c>
      <c r="G18" s="19"/>
      <c r="H18" s="15">
        <v>10.14</v>
      </c>
      <c r="I18" s="18" t="s">
        <v>742</v>
      </c>
    </row>
    <row r="19" spans="1:9" ht="18" customHeight="1">
      <c r="A19" s="30">
        <v>5</v>
      </c>
      <c r="B19" s="16" t="s">
        <v>15</v>
      </c>
      <c r="C19" s="17" t="s">
        <v>741</v>
      </c>
      <c r="D19" s="101">
        <v>36596</v>
      </c>
      <c r="E19" s="19" t="s">
        <v>63</v>
      </c>
      <c r="F19" s="19" t="s">
        <v>64</v>
      </c>
      <c r="G19" s="19"/>
      <c r="H19" s="196">
        <v>11.43</v>
      </c>
      <c r="I19" s="18" t="s">
        <v>742</v>
      </c>
    </row>
    <row r="20" spans="1:9" ht="18" customHeight="1">
      <c r="A20" s="30">
        <v>6</v>
      </c>
      <c r="B20" s="16"/>
      <c r="C20" s="17"/>
      <c r="D20" s="101"/>
      <c r="E20" s="19"/>
      <c r="F20" s="19"/>
      <c r="G20" s="19"/>
      <c r="H20" s="196"/>
      <c r="I20" s="18"/>
    </row>
    <row r="21" spans="2:6" ht="16.5" thickBot="1">
      <c r="B21" s="60">
        <v>3</v>
      </c>
      <c r="C21" s="60" t="s">
        <v>905</v>
      </c>
      <c r="D21" s="54"/>
      <c r="E21" s="117"/>
      <c r="F21" s="117"/>
    </row>
    <row r="22" spans="1:9" s="51" customFormat="1" ht="18" customHeight="1" thickBot="1">
      <c r="A22" s="111" t="s">
        <v>904</v>
      </c>
      <c r="B22" s="66" t="s">
        <v>0</v>
      </c>
      <c r="C22" s="67" t="s">
        <v>1</v>
      </c>
      <c r="D22" s="69" t="s">
        <v>10</v>
      </c>
      <c r="E22" s="68" t="s">
        <v>2</v>
      </c>
      <c r="F22" s="68" t="s">
        <v>3</v>
      </c>
      <c r="G22" s="68" t="s">
        <v>73</v>
      </c>
      <c r="H22" s="69" t="s">
        <v>6</v>
      </c>
      <c r="I22" s="70" t="s">
        <v>5</v>
      </c>
    </row>
    <row r="23" spans="1:9" ht="18" customHeight="1">
      <c r="A23" s="30">
        <v>1</v>
      </c>
      <c r="B23" s="16"/>
      <c r="C23" s="17"/>
      <c r="D23" s="101"/>
      <c r="E23" s="19"/>
      <c r="F23" s="19"/>
      <c r="G23" s="19"/>
      <c r="H23" s="196"/>
      <c r="I23" s="18"/>
    </row>
    <row r="24" spans="1:9" ht="18" customHeight="1">
      <c r="A24" s="30">
        <v>2</v>
      </c>
      <c r="B24" s="16" t="s">
        <v>587</v>
      </c>
      <c r="C24" s="17" t="s">
        <v>133</v>
      </c>
      <c r="D24" s="101">
        <v>36574</v>
      </c>
      <c r="E24" s="19" t="s">
        <v>14</v>
      </c>
      <c r="F24" s="19" t="s">
        <v>46</v>
      </c>
      <c r="G24" s="19"/>
      <c r="H24" s="15">
        <v>11.16</v>
      </c>
      <c r="I24" s="18" t="s">
        <v>586</v>
      </c>
    </row>
    <row r="25" spans="1:9" ht="18" customHeight="1">
      <c r="A25" s="30">
        <v>3</v>
      </c>
      <c r="B25" s="16" t="s">
        <v>437</v>
      </c>
      <c r="C25" s="17" t="s">
        <v>438</v>
      </c>
      <c r="D25" s="101" t="s">
        <v>439</v>
      </c>
      <c r="E25" s="19" t="s">
        <v>448</v>
      </c>
      <c r="F25" s="19" t="s">
        <v>428</v>
      </c>
      <c r="G25" s="19" t="s">
        <v>716</v>
      </c>
      <c r="H25" s="15" t="s">
        <v>161</v>
      </c>
      <c r="I25" s="18" t="s">
        <v>447</v>
      </c>
    </row>
    <row r="26" spans="1:9" ht="18" customHeight="1">
      <c r="A26" s="30">
        <v>4</v>
      </c>
      <c r="B26" s="16" t="s">
        <v>296</v>
      </c>
      <c r="C26" s="17" t="s">
        <v>297</v>
      </c>
      <c r="D26" s="101" t="s">
        <v>256</v>
      </c>
      <c r="E26" s="19" t="s">
        <v>290</v>
      </c>
      <c r="F26" s="19" t="s">
        <v>291</v>
      </c>
      <c r="G26" s="19"/>
      <c r="H26" s="196">
        <v>11.6</v>
      </c>
      <c r="I26" s="18" t="s">
        <v>292</v>
      </c>
    </row>
    <row r="27" spans="1:9" ht="18" customHeight="1">
      <c r="A27" s="30">
        <v>5</v>
      </c>
      <c r="B27" s="190" t="s">
        <v>134</v>
      </c>
      <c r="C27" s="191" t="s">
        <v>733</v>
      </c>
      <c r="D27" s="112" t="s">
        <v>734</v>
      </c>
      <c r="E27" s="192" t="s">
        <v>740</v>
      </c>
      <c r="F27" s="192" t="s">
        <v>732</v>
      </c>
      <c r="G27" s="19"/>
      <c r="H27" s="15">
        <v>11.66</v>
      </c>
      <c r="I27" s="193" t="s">
        <v>738</v>
      </c>
    </row>
    <row r="28" spans="1:9" ht="18" customHeight="1">
      <c r="A28" s="30">
        <v>6</v>
      </c>
      <c r="B28" s="16"/>
      <c r="C28" s="17"/>
      <c r="D28" s="101"/>
      <c r="E28" s="19"/>
      <c r="F28" s="19"/>
      <c r="G28" s="19"/>
      <c r="H28" s="15"/>
      <c r="I28" s="18"/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3" customWidth="1"/>
    <col min="2" max="2" width="11.140625" style="43" customWidth="1"/>
    <col min="3" max="3" width="15.421875" style="43" bestFit="1" customWidth="1"/>
    <col min="4" max="4" width="10.7109375" style="56" customWidth="1"/>
    <col min="5" max="5" width="15.00390625" style="57" customWidth="1"/>
    <col min="6" max="6" width="17.57421875" style="57" bestFit="1" customWidth="1"/>
    <col min="7" max="7" width="16.8515625" style="57" bestFit="1" customWidth="1"/>
    <col min="8" max="8" width="8.140625" style="52" customWidth="1"/>
    <col min="9" max="9" width="7.57421875" style="50" customWidth="1"/>
    <col min="10" max="10" width="5.28125" style="50" bestFit="1" customWidth="1"/>
    <col min="11" max="11" width="26.00390625" style="35" bestFit="1" customWidth="1"/>
    <col min="12" max="16384" width="9.140625" style="43" customWidth="1"/>
  </cols>
  <sheetData>
    <row r="1" spans="1:10" s="60" customFormat="1" ht="15.75">
      <c r="A1" s="60" t="s">
        <v>569</v>
      </c>
      <c r="C1" s="61"/>
      <c r="D1" s="74"/>
      <c r="E1" s="74"/>
      <c r="F1" s="74"/>
      <c r="G1" s="107"/>
      <c r="H1" s="64"/>
      <c r="I1" s="108"/>
      <c r="J1" s="108"/>
    </row>
    <row r="2" spans="1:11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3"/>
      <c r="K2" s="64"/>
    </row>
    <row r="3" spans="1:11" s="35" customFormat="1" ht="12" customHeight="1">
      <c r="A3" s="43"/>
      <c r="B3" s="43"/>
      <c r="C3" s="48"/>
      <c r="D3" s="54"/>
      <c r="E3" s="49"/>
      <c r="F3" s="49"/>
      <c r="G3" s="49"/>
      <c r="H3" s="50"/>
      <c r="I3" s="50"/>
      <c r="J3" s="50"/>
      <c r="K3" s="55"/>
    </row>
    <row r="4" spans="2:11" s="59" customFormat="1" ht="15.75">
      <c r="B4" s="60" t="s">
        <v>895</v>
      </c>
      <c r="C4" s="60"/>
      <c r="D4" s="54"/>
      <c r="E4" s="117"/>
      <c r="F4" s="117"/>
      <c r="G4" s="57"/>
      <c r="H4" s="52"/>
      <c r="I4" s="50"/>
      <c r="J4" s="50"/>
      <c r="K4" s="35"/>
    </row>
    <row r="5" spans="2:6" ht="16.5" thickBot="1">
      <c r="B5" s="60"/>
      <c r="C5" s="60"/>
      <c r="D5" s="54"/>
      <c r="E5" s="117"/>
      <c r="F5" s="117"/>
    </row>
    <row r="6" spans="1:11" s="51" customFormat="1" ht="18" customHeight="1" thickBot="1">
      <c r="A6" s="111" t="s">
        <v>165</v>
      </c>
      <c r="B6" s="66" t="s">
        <v>0</v>
      </c>
      <c r="C6" s="67" t="s">
        <v>1</v>
      </c>
      <c r="D6" s="69" t="s">
        <v>10</v>
      </c>
      <c r="E6" s="68" t="s">
        <v>2</v>
      </c>
      <c r="F6" s="68" t="s">
        <v>3</v>
      </c>
      <c r="G6" s="68" t="s">
        <v>73</v>
      </c>
      <c r="H6" s="69" t="s">
        <v>6</v>
      </c>
      <c r="I6" s="69" t="s">
        <v>7</v>
      </c>
      <c r="J6" s="79" t="s">
        <v>53</v>
      </c>
      <c r="K6" s="70" t="s">
        <v>5</v>
      </c>
    </row>
    <row r="7" spans="1:11" ht="18" customHeight="1">
      <c r="A7" s="30">
        <v>1</v>
      </c>
      <c r="B7" s="16" t="s">
        <v>190</v>
      </c>
      <c r="C7" s="17" t="s">
        <v>745</v>
      </c>
      <c r="D7" s="101">
        <v>36689</v>
      </c>
      <c r="E7" s="19" t="s">
        <v>63</v>
      </c>
      <c r="F7" s="19" t="s">
        <v>64</v>
      </c>
      <c r="G7" s="19"/>
      <c r="H7" s="15">
        <v>10.14</v>
      </c>
      <c r="I7" s="170">
        <v>10.06</v>
      </c>
      <c r="J7" s="25" t="str">
        <f aca="true" t="shared" si="0" ref="J7:J12">IF(ISBLANK(H7),"",IF(H7&gt;13.34,"",IF(H7&lt;=9.24,"I A",IF(H7&lt;=9.84,"II A",IF(H7&lt;=10.84,"III A",IF(H7&lt;=11.94,"I JA",IF(H7&lt;=12.74,"II JA",IF(H7&lt;=13.34,"III JA"))))))))</f>
        <v>III A</v>
      </c>
      <c r="K7" s="18" t="s">
        <v>742</v>
      </c>
    </row>
    <row r="8" spans="1:11" ht="18" customHeight="1">
      <c r="A8" s="30">
        <v>2</v>
      </c>
      <c r="B8" s="16" t="s">
        <v>523</v>
      </c>
      <c r="C8" s="17" t="s">
        <v>524</v>
      </c>
      <c r="D8" s="101">
        <v>37027</v>
      </c>
      <c r="E8" s="19" t="s">
        <v>549</v>
      </c>
      <c r="F8" s="19" t="s">
        <v>548</v>
      </c>
      <c r="G8" s="19"/>
      <c r="H8" s="105">
        <v>10.14</v>
      </c>
      <c r="I8" s="196">
        <v>10.3</v>
      </c>
      <c r="J8" s="25" t="str">
        <f t="shared" si="0"/>
        <v>III A</v>
      </c>
      <c r="K8" s="18" t="s">
        <v>522</v>
      </c>
    </row>
    <row r="9" spans="1:11" ht="18" customHeight="1">
      <c r="A9" s="30">
        <v>3</v>
      </c>
      <c r="B9" s="16" t="s">
        <v>24</v>
      </c>
      <c r="C9" s="17" t="s">
        <v>323</v>
      </c>
      <c r="D9" s="101" t="s">
        <v>324</v>
      </c>
      <c r="E9" s="19" t="s">
        <v>290</v>
      </c>
      <c r="F9" s="19" t="s">
        <v>291</v>
      </c>
      <c r="G9" s="19"/>
      <c r="H9" s="196">
        <v>10.54</v>
      </c>
      <c r="I9" s="170">
        <v>10.37</v>
      </c>
      <c r="J9" s="25" t="str">
        <f t="shared" si="0"/>
        <v>III A</v>
      </c>
      <c r="K9" s="18" t="s">
        <v>325</v>
      </c>
    </row>
    <row r="10" spans="1:11" ht="18" customHeight="1">
      <c r="A10" s="30">
        <v>4</v>
      </c>
      <c r="B10" s="16" t="s">
        <v>132</v>
      </c>
      <c r="C10" s="17" t="s">
        <v>195</v>
      </c>
      <c r="D10" s="101">
        <v>36707</v>
      </c>
      <c r="E10" s="19" t="s">
        <v>549</v>
      </c>
      <c r="F10" s="19" t="s">
        <v>548</v>
      </c>
      <c r="G10" s="19"/>
      <c r="H10" s="196">
        <v>10.47</v>
      </c>
      <c r="I10" s="170">
        <v>10.46</v>
      </c>
      <c r="J10" s="25" t="str">
        <f t="shared" si="0"/>
        <v>III A</v>
      </c>
      <c r="K10" s="18" t="s">
        <v>522</v>
      </c>
    </row>
    <row r="11" spans="1:11" ht="18" customHeight="1">
      <c r="A11" s="30">
        <v>5</v>
      </c>
      <c r="B11" s="16" t="s">
        <v>15</v>
      </c>
      <c r="C11" s="17" t="s">
        <v>741</v>
      </c>
      <c r="D11" s="101">
        <v>36596</v>
      </c>
      <c r="E11" s="19" t="s">
        <v>63</v>
      </c>
      <c r="F11" s="19" t="s">
        <v>64</v>
      </c>
      <c r="G11" s="19"/>
      <c r="H11" s="196">
        <v>11.43</v>
      </c>
      <c r="I11" s="170">
        <v>11.28</v>
      </c>
      <c r="J11" s="25" t="str">
        <f t="shared" si="0"/>
        <v>I JA</v>
      </c>
      <c r="K11" s="18" t="s">
        <v>742</v>
      </c>
    </row>
    <row r="12" spans="1:11" ht="18" customHeight="1">
      <c r="A12" s="30">
        <v>6</v>
      </c>
      <c r="B12" s="16" t="s">
        <v>587</v>
      </c>
      <c r="C12" s="17" t="s">
        <v>133</v>
      </c>
      <c r="D12" s="101">
        <v>36574</v>
      </c>
      <c r="E12" s="19" t="s">
        <v>14</v>
      </c>
      <c r="F12" s="19" t="s">
        <v>46</v>
      </c>
      <c r="G12" s="19"/>
      <c r="H12" s="105">
        <v>11.16</v>
      </c>
      <c r="I12" s="196">
        <v>11.29</v>
      </c>
      <c r="J12" s="25" t="str">
        <f t="shared" si="0"/>
        <v>I JA</v>
      </c>
      <c r="K12" s="18" t="s">
        <v>586</v>
      </c>
    </row>
    <row r="13" spans="1:11" ht="18" customHeight="1">
      <c r="A13" s="30">
        <v>7</v>
      </c>
      <c r="B13" s="16" t="s">
        <v>296</v>
      </c>
      <c r="C13" s="17" t="s">
        <v>297</v>
      </c>
      <c r="D13" s="101" t="s">
        <v>256</v>
      </c>
      <c r="E13" s="19" t="s">
        <v>290</v>
      </c>
      <c r="F13" s="19" t="s">
        <v>291</v>
      </c>
      <c r="G13" s="19"/>
      <c r="H13" s="86">
        <v>11.6</v>
      </c>
      <c r="I13" s="170"/>
      <c r="J13" s="25" t="str">
        <f aca="true" t="shared" si="1" ref="J13:J19">IF(ISBLANK(H13),"",IF(H13&gt;13.34,"",IF(H13&lt;=9.24,"I A",IF(H13&lt;=9.84,"II A",IF(H13&lt;=10.84,"III A",IF(H13&lt;=11.94,"I JA",IF(H13&lt;=12.74,"II JA",IF(H13&lt;=13.34,"III JA"))))))))</f>
        <v>I JA</v>
      </c>
      <c r="K13" s="18" t="s">
        <v>292</v>
      </c>
    </row>
    <row r="14" spans="1:11" ht="18" customHeight="1">
      <c r="A14" s="30">
        <v>8</v>
      </c>
      <c r="B14" s="16" t="s">
        <v>86</v>
      </c>
      <c r="C14" s="17" t="s">
        <v>233</v>
      </c>
      <c r="D14" s="101">
        <v>36732</v>
      </c>
      <c r="E14" s="19" t="s">
        <v>225</v>
      </c>
      <c r="F14" s="19" t="s">
        <v>226</v>
      </c>
      <c r="G14" s="19"/>
      <c r="H14" s="105">
        <v>12.72</v>
      </c>
      <c r="I14" s="170"/>
      <c r="J14" s="25" t="str">
        <f t="shared" si="1"/>
        <v>II JA</v>
      </c>
      <c r="K14" s="18" t="s">
        <v>220</v>
      </c>
    </row>
    <row r="15" spans="1:11" ht="18" customHeight="1">
      <c r="A15" s="30">
        <v>9</v>
      </c>
      <c r="B15" s="16" t="s">
        <v>437</v>
      </c>
      <c r="C15" s="17" t="s">
        <v>103</v>
      </c>
      <c r="D15" s="101">
        <v>37286</v>
      </c>
      <c r="E15" s="19" t="s">
        <v>549</v>
      </c>
      <c r="F15" s="19" t="s">
        <v>548</v>
      </c>
      <c r="G15" s="19"/>
      <c r="H15" s="86">
        <v>12.82</v>
      </c>
      <c r="I15" s="151"/>
      <c r="J15" s="25" t="str">
        <f t="shared" si="1"/>
        <v>III JA</v>
      </c>
      <c r="K15" s="18" t="s">
        <v>534</v>
      </c>
    </row>
    <row r="16" spans="1:11" ht="18" customHeight="1">
      <c r="A16" s="30">
        <v>10</v>
      </c>
      <c r="B16" s="16" t="s">
        <v>67</v>
      </c>
      <c r="C16" s="17" t="s">
        <v>133</v>
      </c>
      <c r="D16" s="101">
        <v>36869</v>
      </c>
      <c r="E16" s="19" t="s">
        <v>225</v>
      </c>
      <c r="F16" s="19" t="s">
        <v>226</v>
      </c>
      <c r="G16" s="19"/>
      <c r="H16" s="105">
        <v>12.89</v>
      </c>
      <c r="I16" s="170"/>
      <c r="J16" s="25" t="str">
        <f t="shared" si="1"/>
        <v>III JA</v>
      </c>
      <c r="K16" s="18" t="s">
        <v>220</v>
      </c>
    </row>
    <row r="17" spans="1:11" ht="18" customHeight="1">
      <c r="A17" s="30">
        <v>11</v>
      </c>
      <c r="B17" s="16" t="s">
        <v>344</v>
      </c>
      <c r="C17" s="17" t="s">
        <v>347</v>
      </c>
      <c r="D17" s="101" t="s">
        <v>335</v>
      </c>
      <c r="E17" s="19" t="s">
        <v>336</v>
      </c>
      <c r="F17" s="19" t="s">
        <v>356</v>
      </c>
      <c r="G17" s="19"/>
      <c r="H17" s="86">
        <v>13.33</v>
      </c>
      <c r="I17" s="151"/>
      <c r="J17" s="25" t="str">
        <f t="shared" si="1"/>
        <v>III JA</v>
      </c>
      <c r="K17" s="18" t="s">
        <v>337</v>
      </c>
    </row>
    <row r="18" spans="1:11" ht="18" customHeight="1">
      <c r="A18" s="30" t="s">
        <v>215</v>
      </c>
      <c r="B18" s="190" t="s">
        <v>134</v>
      </c>
      <c r="C18" s="191" t="s">
        <v>733</v>
      </c>
      <c r="D18" s="112" t="s">
        <v>734</v>
      </c>
      <c r="E18" s="192" t="s">
        <v>740</v>
      </c>
      <c r="F18" s="192" t="s">
        <v>732</v>
      </c>
      <c r="G18" s="19"/>
      <c r="H18" s="105">
        <v>11.66</v>
      </c>
      <c r="I18" s="170"/>
      <c r="J18" s="25" t="str">
        <f t="shared" si="1"/>
        <v>I JA</v>
      </c>
      <c r="K18" s="193" t="s">
        <v>738</v>
      </c>
    </row>
    <row r="19" spans="1:11" ht="18" customHeight="1">
      <c r="A19" s="30"/>
      <c r="B19" s="16" t="s">
        <v>437</v>
      </c>
      <c r="C19" s="17" t="s">
        <v>438</v>
      </c>
      <c r="D19" s="101" t="s">
        <v>439</v>
      </c>
      <c r="E19" s="19" t="s">
        <v>448</v>
      </c>
      <c r="F19" s="19" t="s">
        <v>428</v>
      </c>
      <c r="G19" s="19"/>
      <c r="H19" s="105" t="s">
        <v>161</v>
      </c>
      <c r="I19" s="151"/>
      <c r="J19" s="25">
        <f t="shared" si="1"/>
      </c>
      <c r="K19" s="18" t="s">
        <v>447</v>
      </c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3" customWidth="1"/>
    <col min="2" max="2" width="11.140625" style="43" customWidth="1"/>
    <col min="3" max="3" width="15.421875" style="43" bestFit="1" customWidth="1"/>
    <col min="4" max="4" width="10.7109375" style="56" customWidth="1"/>
    <col min="5" max="5" width="15.00390625" style="57" customWidth="1"/>
    <col min="6" max="6" width="17.57421875" style="57" bestFit="1" customWidth="1"/>
    <col min="7" max="7" width="16.8515625" style="57" bestFit="1" customWidth="1"/>
    <col min="8" max="8" width="8.140625" style="52" customWidth="1"/>
    <col min="9" max="9" width="26.00390625" style="35" bestFit="1" customWidth="1"/>
    <col min="10" max="16384" width="9.140625" style="43" customWidth="1"/>
  </cols>
  <sheetData>
    <row r="1" spans="1:8" s="60" customFormat="1" ht="15.75">
      <c r="A1" s="60" t="s">
        <v>569</v>
      </c>
      <c r="C1" s="61"/>
      <c r="D1" s="74"/>
      <c r="E1" s="74"/>
      <c r="F1" s="74"/>
      <c r="G1" s="107"/>
      <c r="H1" s="64"/>
    </row>
    <row r="2" spans="1:11" s="60" customFormat="1" ht="15.75">
      <c r="A2" s="60" t="s">
        <v>570</v>
      </c>
      <c r="C2" s="61"/>
      <c r="D2" s="74"/>
      <c r="E2" s="74"/>
      <c r="F2" s="107"/>
      <c r="G2" s="107"/>
      <c r="H2" s="64"/>
      <c r="I2" s="64"/>
      <c r="J2" s="64"/>
      <c r="K2" s="109"/>
    </row>
    <row r="3" spans="1:9" s="35" customFormat="1" ht="12" customHeight="1">
      <c r="A3" s="43"/>
      <c r="B3" s="43"/>
      <c r="C3" s="48"/>
      <c r="D3" s="54"/>
      <c r="E3" s="49"/>
      <c r="F3" s="49"/>
      <c r="G3" s="49"/>
      <c r="H3" s="50"/>
      <c r="I3" s="55"/>
    </row>
    <row r="4" spans="2:9" s="59" customFormat="1" ht="15.75">
      <c r="B4" s="60" t="s">
        <v>571</v>
      </c>
      <c r="C4" s="60"/>
      <c r="D4" s="54"/>
      <c r="E4" s="117"/>
      <c r="F4" s="117"/>
      <c r="G4" s="57"/>
      <c r="H4" s="52"/>
      <c r="I4" s="35"/>
    </row>
    <row r="5" spans="2:6" ht="16.5" thickBot="1">
      <c r="B5" s="60">
        <v>1</v>
      </c>
      <c r="C5" s="60" t="s">
        <v>905</v>
      </c>
      <c r="D5" s="54"/>
      <c r="E5" s="117"/>
      <c r="F5" s="117"/>
    </row>
    <row r="6" spans="1:9" s="51" customFormat="1" ht="18" customHeight="1" thickBot="1">
      <c r="A6" s="111" t="s">
        <v>904</v>
      </c>
      <c r="B6" s="66" t="s">
        <v>0</v>
      </c>
      <c r="C6" s="67" t="s">
        <v>1</v>
      </c>
      <c r="D6" s="69" t="s">
        <v>10</v>
      </c>
      <c r="E6" s="68" t="s">
        <v>2</v>
      </c>
      <c r="F6" s="68" t="s">
        <v>3</v>
      </c>
      <c r="G6" s="68" t="s">
        <v>73</v>
      </c>
      <c r="H6" s="69" t="s">
        <v>6</v>
      </c>
      <c r="I6" s="70" t="s">
        <v>5</v>
      </c>
    </row>
    <row r="7" spans="1:9" ht="18" customHeight="1">
      <c r="A7" s="30">
        <v>1</v>
      </c>
      <c r="B7" s="16" t="s">
        <v>117</v>
      </c>
      <c r="C7" s="17" t="s">
        <v>399</v>
      </c>
      <c r="D7" s="101" t="s">
        <v>400</v>
      </c>
      <c r="E7" s="19" t="s">
        <v>391</v>
      </c>
      <c r="F7" s="19" t="s">
        <v>392</v>
      </c>
      <c r="G7" s="19"/>
      <c r="H7" s="105">
        <v>8.96</v>
      </c>
      <c r="I7" s="18" t="s">
        <v>414</v>
      </c>
    </row>
    <row r="8" spans="1:9" ht="18" customHeight="1">
      <c r="A8" s="30">
        <v>2</v>
      </c>
      <c r="B8" s="16" t="s">
        <v>102</v>
      </c>
      <c r="C8" s="17" t="s">
        <v>684</v>
      </c>
      <c r="D8" s="101" t="s">
        <v>685</v>
      </c>
      <c r="E8" s="19" t="s">
        <v>105</v>
      </c>
      <c r="F8" s="19" t="s">
        <v>106</v>
      </c>
      <c r="G8" s="19"/>
      <c r="H8" s="105">
        <v>11.73</v>
      </c>
      <c r="I8" s="18" t="s">
        <v>146</v>
      </c>
    </row>
    <row r="9" spans="1:9" ht="18" customHeight="1">
      <c r="A9" s="30">
        <v>3</v>
      </c>
      <c r="B9" s="16" t="s">
        <v>38</v>
      </c>
      <c r="C9" s="17" t="s">
        <v>680</v>
      </c>
      <c r="D9" s="101" t="s">
        <v>686</v>
      </c>
      <c r="E9" s="19" t="s">
        <v>105</v>
      </c>
      <c r="F9" s="19" t="s">
        <v>106</v>
      </c>
      <c r="G9" s="19"/>
      <c r="H9" s="105">
        <v>11.66</v>
      </c>
      <c r="I9" s="18" t="s">
        <v>146</v>
      </c>
    </row>
    <row r="10" spans="1:9" ht="18" customHeight="1">
      <c r="A10" s="30">
        <v>4</v>
      </c>
      <c r="B10" s="16" t="s">
        <v>44</v>
      </c>
      <c r="C10" s="17" t="s">
        <v>662</v>
      </c>
      <c r="D10" s="101" t="s">
        <v>683</v>
      </c>
      <c r="E10" s="19" t="s">
        <v>105</v>
      </c>
      <c r="F10" s="19" t="s">
        <v>106</v>
      </c>
      <c r="G10" s="19"/>
      <c r="H10" s="105">
        <v>10.53</v>
      </c>
      <c r="I10" s="18" t="s">
        <v>146</v>
      </c>
    </row>
    <row r="11" spans="1:9" ht="18" customHeight="1">
      <c r="A11" s="30">
        <v>5</v>
      </c>
      <c r="B11" s="16" t="s">
        <v>437</v>
      </c>
      <c r="C11" s="17" t="s">
        <v>545</v>
      </c>
      <c r="D11" s="101">
        <v>38055</v>
      </c>
      <c r="E11" s="19" t="s">
        <v>549</v>
      </c>
      <c r="F11" s="19" t="s">
        <v>548</v>
      </c>
      <c r="G11" s="19"/>
      <c r="H11" s="105">
        <v>10.55</v>
      </c>
      <c r="I11" s="18" t="s">
        <v>534</v>
      </c>
    </row>
    <row r="12" spans="1:9" ht="18" customHeight="1">
      <c r="A12" s="30">
        <v>6</v>
      </c>
      <c r="B12" s="16" t="s">
        <v>506</v>
      </c>
      <c r="C12" s="17" t="s">
        <v>507</v>
      </c>
      <c r="D12" s="101" t="s">
        <v>508</v>
      </c>
      <c r="E12" s="19" t="s">
        <v>515</v>
      </c>
      <c r="F12" s="19" t="s">
        <v>516</v>
      </c>
      <c r="G12" s="19"/>
      <c r="H12" s="105">
        <v>9.97</v>
      </c>
      <c r="I12" s="18" t="s">
        <v>519</v>
      </c>
    </row>
    <row r="13" spans="2:6" ht="16.5" thickBot="1">
      <c r="B13" s="60">
        <v>2</v>
      </c>
      <c r="C13" s="60" t="s">
        <v>905</v>
      </c>
      <c r="D13" s="54"/>
      <c r="E13" s="117"/>
      <c r="F13" s="117"/>
    </row>
    <row r="14" spans="1:9" s="51" customFormat="1" ht="18" customHeight="1" thickBot="1">
      <c r="A14" s="111" t="s">
        <v>904</v>
      </c>
      <c r="B14" s="66" t="s">
        <v>0</v>
      </c>
      <c r="C14" s="67" t="s">
        <v>1</v>
      </c>
      <c r="D14" s="69" t="s">
        <v>10</v>
      </c>
      <c r="E14" s="68" t="s">
        <v>2</v>
      </c>
      <c r="F14" s="68" t="s">
        <v>3</v>
      </c>
      <c r="G14" s="68" t="s">
        <v>73</v>
      </c>
      <c r="H14" s="69" t="s">
        <v>6</v>
      </c>
      <c r="I14" s="70" t="s">
        <v>5</v>
      </c>
    </row>
    <row r="15" spans="1:9" ht="18" customHeight="1">
      <c r="A15" s="30">
        <v>1</v>
      </c>
      <c r="B15" s="16" t="s">
        <v>498</v>
      </c>
      <c r="C15" s="17" t="s">
        <v>499</v>
      </c>
      <c r="D15" s="101" t="s">
        <v>500</v>
      </c>
      <c r="E15" s="19" t="s">
        <v>515</v>
      </c>
      <c r="F15" s="19" t="s">
        <v>516</v>
      </c>
      <c r="G15" s="19"/>
      <c r="H15" s="105">
        <v>10.41</v>
      </c>
      <c r="I15" s="18" t="s">
        <v>519</v>
      </c>
    </row>
    <row r="16" spans="1:9" ht="18" customHeight="1">
      <c r="A16" s="30">
        <v>2</v>
      </c>
      <c r="B16" s="16" t="s">
        <v>501</v>
      </c>
      <c r="C16" s="17" t="s">
        <v>502</v>
      </c>
      <c r="D16" s="101" t="s">
        <v>503</v>
      </c>
      <c r="E16" s="19" t="s">
        <v>515</v>
      </c>
      <c r="F16" s="19" t="s">
        <v>516</v>
      </c>
      <c r="G16" s="19"/>
      <c r="H16" s="105">
        <v>11.02</v>
      </c>
      <c r="I16" s="18" t="s">
        <v>519</v>
      </c>
    </row>
    <row r="17" spans="1:9" ht="18" customHeight="1">
      <c r="A17" s="30">
        <v>3</v>
      </c>
      <c r="B17" s="16" t="s">
        <v>546</v>
      </c>
      <c r="C17" s="17" t="s">
        <v>547</v>
      </c>
      <c r="D17" s="101">
        <v>37791</v>
      </c>
      <c r="E17" s="19" t="s">
        <v>549</v>
      </c>
      <c r="F17" s="19" t="s">
        <v>548</v>
      </c>
      <c r="G17" s="19"/>
      <c r="H17" s="105">
        <v>11.03</v>
      </c>
      <c r="I17" s="18" t="s">
        <v>534</v>
      </c>
    </row>
    <row r="18" spans="1:9" ht="18" customHeight="1">
      <c r="A18" s="30">
        <v>4</v>
      </c>
      <c r="B18" s="16" t="s">
        <v>495</v>
      </c>
      <c r="C18" s="17" t="s">
        <v>496</v>
      </c>
      <c r="D18" s="101" t="s">
        <v>497</v>
      </c>
      <c r="E18" s="19" t="s">
        <v>515</v>
      </c>
      <c r="F18" s="19" t="s">
        <v>516</v>
      </c>
      <c r="G18" s="19"/>
      <c r="H18" s="105">
        <v>9.84</v>
      </c>
      <c r="I18" s="18" t="s">
        <v>519</v>
      </c>
    </row>
    <row r="19" spans="1:9" ht="18" customHeight="1">
      <c r="A19" s="30">
        <v>5</v>
      </c>
      <c r="B19" s="16" t="s">
        <v>644</v>
      </c>
      <c r="C19" s="17" t="s">
        <v>651</v>
      </c>
      <c r="D19" s="101">
        <v>37544</v>
      </c>
      <c r="E19" s="19" t="s">
        <v>639</v>
      </c>
      <c r="F19" s="19" t="s">
        <v>640</v>
      </c>
      <c r="G19" s="19"/>
      <c r="H19" s="105">
        <v>10.58</v>
      </c>
      <c r="I19" s="18" t="s">
        <v>641</v>
      </c>
    </row>
    <row r="20" spans="1:9" ht="18" customHeight="1">
      <c r="A20" s="30">
        <v>6</v>
      </c>
      <c r="B20" s="16" t="s">
        <v>93</v>
      </c>
      <c r="C20" s="17" t="s">
        <v>329</v>
      </c>
      <c r="D20" s="101" t="s">
        <v>330</v>
      </c>
      <c r="E20" s="19" t="s">
        <v>290</v>
      </c>
      <c r="F20" s="19" t="s">
        <v>291</v>
      </c>
      <c r="G20" s="19"/>
      <c r="H20" s="105">
        <v>10.03</v>
      </c>
      <c r="I20" s="18" t="s">
        <v>304</v>
      </c>
    </row>
    <row r="21" spans="2:6" ht="16.5" thickBot="1">
      <c r="B21" s="60">
        <v>3</v>
      </c>
      <c r="C21" s="60" t="s">
        <v>905</v>
      </c>
      <c r="D21" s="54"/>
      <c r="E21" s="117"/>
      <c r="F21" s="117"/>
    </row>
    <row r="22" spans="1:9" s="51" customFormat="1" ht="18" customHeight="1" thickBot="1">
      <c r="A22" s="111" t="s">
        <v>904</v>
      </c>
      <c r="B22" s="66" t="s">
        <v>0</v>
      </c>
      <c r="C22" s="67" t="s">
        <v>1</v>
      </c>
      <c r="D22" s="69" t="s">
        <v>10</v>
      </c>
      <c r="E22" s="68" t="s">
        <v>2</v>
      </c>
      <c r="F22" s="68" t="s">
        <v>3</v>
      </c>
      <c r="G22" s="68" t="s">
        <v>73</v>
      </c>
      <c r="H22" s="69" t="s">
        <v>6</v>
      </c>
      <c r="I22" s="70" t="s">
        <v>5</v>
      </c>
    </row>
    <row r="23" spans="1:9" ht="18" customHeight="1">
      <c r="A23" s="30">
        <v>1</v>
      </c>
      <c r="B23" s="16" t="s">
        <v>109</v>
      </c>
      <c r="C23" s="17" t="s">
        <v>75</v>
      </c>
      <c r="D23" s="101" t="s">
        <v>321</v>
      </c>
      <c r="E23" s="19" t="s">
        <v>290</v>
      </c>
      <c r="F23" s="19" t="s">
        <v>291</v>
      </c>
      <c r="G23" s="19"/>
      <c r="H23" s="105">
        <v>9.67</v>
      </c>
      <c r="I23" s="18" t="s">
        <v>322</v>
      </c>
    </row>
    <row r="24" spans="1:9" ht="18" customHeight="1">
      <c r="A24" s="30">
        <v>2</v>
      </c>
      <c r="B24" s="16" t="s">
        <v>190</v>
      </c>
      <c r="C24" s="17" t="s">
        <v>360</v>
      </c>
      <c r="D24" s="101" t="s">
        <v>380</v>
      </c>
      <c r="E24" s="19" t="s">
        <v>376</v>
      </c>
      <c r="F24" s="19" t="s">
        <v>375</v>
      </c>
      <c r="G24" s="19"/>
      <c r="H24" s="105">
        <v>9.52</v>
      </c>
      <c r="I24" s="18" t="s">
        <v>373</v>
      </c>
    </row>
    <row r="25" spans="1:9" ht="18" customHeight="1">
      <c r="A25" s="30">
        <v>3</v>
      </c>
      <c r="B25" s="16" t="s">
        <v>528</v>
      </c>
      <c r="C25" s="17" t="s">
        <v>529</v>
      </c>
      <c r="D25" s="101">
        <v>37483</v>
      </c>
      <c r="E25" s="19" t="s">
        <v>549</v>
      </c>
      <c r="F25" s="19" t="s">
        <v>548</v>
      </c>
      <c r="G25" s="19"/>
      <c r="H25" s="105">
        <v>10.37</v>
      </c>
      <c r="I25" s="18" t="s">
        <v>522</v>
      </c>
    </row>
    <row r="26" spans="1:9" ht="18" customHeight="1">
      <c r="A26" s="30">
        <v>4</v>
      </c>
      <c r="B26" s="16" t="s">
        <v>309</v>
      </c>
      <c r="C26" s="17" t="s">
        <v>310</v>
      </c>
      <c r="D26" s="101" t="s">
        <v>311</v>
      </c>
      <c r="E26" s="19" t="s">
        <v>290</v>
      </c>
      <c r="F26" s="19" t="s">
        <v>291</v>
      </c>
      <c r="G26" s="19"/>
      <c r="H26" s="105">
        <v>9.55</v>
      </c>
      <c r="I26" s="18" t="s">
        <v>304</v>
      </c>
    </row>
    <row r="27" spans="1:9" ht="18" customHeight="1">
      <c r="A27" s="30">
        <v>5</v>
      </c>
      <c r="B27" s="16" t="s">
        <v>24</v>
      </c>
      <c r="C27" s="17" t="s">
        <v>307</v>
      </c>
      <c r="D27" s="101" t="s">
        <v>308</v>
      </c>
      <c r="E27" s="19" t="s">
        <v>290</v>
      </c>
      <c r="F27" s="19" t="s">
        <v>291</v>
      </c>
      <c r="G27" s="19"/>
      <c r="H27" s="105">
        <v>9.32</v>
      </c>
      <c r="I27" s="18" t="s">
        <v>304</v>
      </c>
    </row>
    <row r="28" spans="1:9" ht="18" customHeight="1">
      <c r="A28" s="30">
        <v>6</v>
      </c>
      <c r="B28" s="16" t="s">
        <v>536</v>
      </c>
      <c r="C28" s="17" t="s">
        <v>537</v>
      </c>
      <c r="D28" s="101">
        <v>37389</v>
      </c>
      <c r="E28" s="19" t="s">
        <v>549</v>
      </c>
      <c r="F28" s="19" t="s">
        <v>548</v>
      </c>
      <c r="G28" s="19"/>
      <c r="H28" s="105">
        <v>9.76</v>
      </c>
      <c r="I28" s="18" t="s">
        <v>534</v>
      </c>
    </row>
    <row r="29" spans="2:6" ht="16.5" thickBot="1">
      <c r="B29" s="60">
        <v>4</v>
      </c>
      <c r="C29" s="60" t="s">
        <v>905</v>
      </c>
      <c r="D29" s="54"/>
      <c r="E29" s="117"/>
      <c r="F29" s="117"/>
    </row>
    <row r="30" spans="1:9" s="51" customFormat="1" ht="18" customHeight="1" thickBot="1">
      <c r="A30" s="111" t="s">
        <v>904</v>
      </c>
      <c r="B30" s="66" t="s">
        <v>0</v>
      </c>
      <c r="C30" s="67" t="s">
        <v>1</v>
      </c>
      <c r="D30" s="69" t="s">
        <v>10</v>
      </c>
      <c r="E30" s="68" t="s">
        <v>2</v>
      </c>
      <c r="F30" s="68" t="s">
        <v>3</v>
      </c>
      <c r="G30" s="68" t="s">
        <v>73</v>
      </c>
      <c r="H30" s="69" t="s">
        <v>6</v>
      </c>
      <c r="I30" s="70" t="s">
        <v>5</v>
      </c>
    </row>
    <row r="31" spans="1:9" ht="18" customHeight="1">
      <c r="A31" s="30">
        <v>1</v>
      </c>
      <c r="B31" s="16" t="s">
        <v>24</v>
      </c>
      <c r="C31" s="17" t="s">
        <v>768</v>
      </c>
      <c r="D31" s="101">
        <v>37355</v>
      </c>
      <c r="E31" s="19" t="s">
        <v>765</v>
      </c>
      <c r="F31" s="19" t="s">
        <v>766</v>
      </c>
      <c r="G31" s="19"/>
      <c r="H31" s="105">
        <v>10.05</v>
      </c>
      <c r="I31" s="18" t="s">
        <v>767</v>
      </c>
    </row>
    <row r="32" spans="1:9" ht="18" customHeight="1">
      <c r="A32" s="30">
        <v>2</v>
      </c>
      <c r="B32" s="16" t="s">
        <v>535</v>
      </c>
      <c r="C32" s="17" t="s">
        <v>103</v>
      </c>
      <c r="D32" s="101">
        <v>37286</v>
      </c>
      <c r="E32" s="19" t="s">
        <v>549</v>
      </c>
      <c r="F32" s="19" t="s">
        <v>548</v>
      </c>
      <c r="G32" s="19"/>
      <c r="H32" s="105">
        <v>10.14</v>
      </c>
      <c r="I32" s="18" t="s">
        <v>534</v>
      </c>
    </row>
    <row r="33" spans="1:9" ht="18" customHeight="1">
      <c r="A33" s="30">
        <v>3</v>
      </c>
      <c r="B33" s="16" t="s">
        <v>769</v>
      </c>
      <c r="C33" s="17" t="s">
        <v>770</v>
      </c>
      <c r="D33" s="101">
        <v>37270</v>
      </c>
      <c r="E33" s="19" t="s">
        <v>765</v>
      </c>
      <c r="F33" s="19" t="s">
        <v>766</v>
      </c>
      <c r="G33" s="19"/>
      <c r="H33" s="105">
        <v>9.67</v>
      </c>
      <c r="I33" s="18" t="s">
        <v>767</v>
      </c>
    </row>
    <row r="34" spans="1:9" ht="18" customHeight="1">
      <c r="A34" s="30">
        <v>4</v>
      </c>
      <c r="B34" s="16" t="s">
        <v>326</v>
      </c>
      <c r="C34" s="17" t="s">
        <v>327</v>
      </c>
      <c r="D34" s="101" t="s">
        <v>328</v>
      </c>
      <c r="E34" s="19" t="s">
        <v>290</v>
      </c>
      <c r="F34" s="19" t="s">
        <v>291</v>
      </c>
      <c r="G34" s="19"/>
      <c r="H34" s="105">
        <v>9.28</v>
      </c>
      <c r="I34" s="18" t="s">
        <v>325</v>
      </c>
    </row>
    <row r="35" spans="1:9" ht="18" customHeight="1">
      <c r="A35" s="30">
        <v>5</v>
      </c>
      <c r="B35" s="16" t="s">
        <v>700</v>
      </c>
      <c r="C35" s="17" t="s">
        <v>701</v>
      </c>
      <c r="D35" s="101" t="s">
        <v>702</v>
      </c>
      <c r="E35" s="19" t="s">
        <v>47</v>
      </c>
      <c r="F35" s="19" t="s">
        <v>120</v>
      </c>
      <c r="G35" s="19"/>
      <c r="H35" s="105">
        <v>9.59</v>
      </c>
      <c r="I35" s="18" t="s">
        <v>727</v>
      </c>
    </row>
    <row r="36" spans="1:9" ht="18" customHeight="1">
      <c r="A36" s="30">
        <v>6</v>
      </c>
      <c r="B36" s="16" t="s">
        <v>56</v>
      </c>
      <c r="C36" s="17" t="s">
        <v>525</v>
      </c>
      <c r="D36" s="101">
        <v>37212</v>
      </c>
      <c r="E36" s="19" t="s">
        <v>549</v>
      </c>
      <c r="F36" s="19" t="s">
        <v>548</v>
      </c>
      <c r="G36" s="19"/>
      <c r="H36" s="105">
        <v>10.04</v>
      </c>
      <c r="I36" s="18" t="s">
        <v>522</v>
      </c>
    </row>
    <row r="37" spans="2:6" ht="16.5" thickBot="1">
      <c r="B37" s="60">
        <v>5</v>
      </c>
      <c r="C37" s="60" t="s">
        <v>905</v>
      </c>
      <c r="D37" s="54"/>
      <c r="E37" s="117"/>
      <c r="F37" s="117"/>
    </row>
    <row r="38" spans="1:9" s="51" customFormat="1" ht="18" customHeight="1" thickBot="1">
      <c r="A38" s="111" t="s">
        <v>904</v>
      </c>
      <c r="B38" s="66" t="s">
        <v>0</v>
      </c>
      <c r="C38" s="67" t="s">
        <v>1</v>
      </c>
      <c r="D38" s="69" t="s">
        <v>10</v>
      </c>
      <c r="E38" s="68" t="s">
        <v>2</v>
      </c>
      <c r="F38" s="68" t="s">
        <v>3</v>
      </c>
      <c r="G38" s="68" t="s">
        <v>73</v>
      </c>
      <c r="H38" s="69" t="s">
        <v>6</v>
      </c>
      <c r="I38" s="70" t="s">
        <v>5</v>
      </c>
    </row>
    <row r="39" spans="1:9" ht="18" customHeight="1">
      <c r="A39" s="30">
        <v>1</v>
      </c>
      <c r="B39" s="16" t="s">
        <v>95</v>
      </c>
      <c r="C39" s="17" t="s">
        <v>261</v>
      </c>
      <c r="D39" s="101" t="s">
        <v>262</v>
      </c>
      <c r="E39" s="19" t="s">
        <v>242</v>
      </c>
      <c r="F39" s="19" t="s">
        <v>243</v>
      </c>
      <c r="G39" s="19"/>
      <c r="H39" s="105">
        <v>8.95</v>
      </c>
      <c r="I39" s="18" t="s">
        <v>260</v>
      </c>
    </row>
    <row r="40" spans="1:9" ht="18" customHeight="1">
      <c r="A40" s="30">
        <v>2</v>
      </c>
      <c r="B40" s="16" t="s">
        <v>18</v>
      </c>
      <c r="C40" s="17" t="s">
        <v>743</v>
      </c>
      <c r="D40" s="101" t="s">
        <v>744</v>
      </c>
      <c r="E40" s="19" t="s">
        <v>63</v>
      </c>
      <c r="F40" s="19" t="s">
        <v>64</v>
      </c>
      <c r="G40" s="19"/>
      <c r="H40" s="105">
        <v>8.99</v>
      </c>
      <c r="I40" s="18" t="s">
        <v>742</v>
      </c>
    </row>
    <row r="41" spans="1:9" ht="18" customHeight="1">
      <c r="A41" s="30">
        <v>3</v>
      </c>
      <c r="B41" s="16" t="s">
        <v>94</v>
      </c>
      <c r="C41" s="17" t="s">
        <v>271</v>
      </c>
      <c r="D41" s="101">
        <v>37154</v>
      </c>
      <c r="E41" s="19" t="s">
        <v>97</v>
      </c>
      <c r="F41" s="19" t="s">
        <v>272</v>
      </c>
      <c r="G41" s="19"/>
      <c r="H41" s="105">
        <v>9.96</v>
      </c>
      <c r="I41" s="18" t="s">
        <v>115</v>
      </c>
    </row>
    <row r="42" spans="1:9" ht="18" customHeight="1">
      <c r="A42" s="30">
        <v>4</v>
      </c>
      <c r="B42" s="16" t="s">
        <v>546</v>
      </c>
      <c r="C42" s="17" t="s">
        <v>771</v>
      </c>
      <c r="D42" s="101">
        <v>37145</v>
      </c>
      <c r="E42" s="19" t="s">
        <v>765</v>
      </c>
      <c r="F42" s="19" t="s">
        <v>766</v>
      </c>
      <c r="G42" s="19"/>
      <c r="H42" s="105">
        <v>10.04</v>
      </c>
      <c r="I42" s="18" t="s">
        <v>767</v>
      </c>
    </row>
    <row r="43" spans="1:9" ht="18" customHeight="1">
      <c r="A43" s="30">
        <v>5</v>
      </c>
      <c r="B43" s="16" t="s">
        <v>24</v>
      </c>
      <c r="C43" s="17" t="s">
        <v>213</v>
      </c>
      <c r="D43" s="101" t="s">
        <v>214</v>
      </c>
      <c r="E43" s="19" t="s">
        <v>68</v>
      </c>
      <c r="F43" s="19" t="s">
        <v>69</v>
      </c>
      <c r="G43" s="19"/>
      <c r="H43" s="86">
        <v>9.77</v>
      </c>
      <c r="I43" s="18" t="s">
        <v>52</v>
      </c>
    </row>
    <row r="44" spans="1:9" ht="18" customHeight="1">
      <c r="A44" s="30">
        <v>6</v>
      </c>
      <c r="B44" s="16" t="s">
        <v>437</v>
      </c>
      <c r="C44" s="17" t="s">
        <v>687</v>
      </c>
      <c r="D44" s="101" t="s">
        <v>306</v>
      </c>
      <c r="E44" s="19" t="s">
        <v>47</v>
      </c>
      <c r="F44" s="19" t="s">
        <v>120</v>
      </c>
      <c r="G44" s="19"/>
      <c r="H44" s="105">
        <v>8.68</v>
      </c>
      <c r="I44" s="18" t="s">
        <v>90</v>
      </c>
    </row>
    <row r="45" spans="2:6" ht="16.5" thickBot="1">
      <c r="B45" s="60">
        <v>6</v>
      </c>
      <c r="C45" s="60" t="s">
        <v>905</v>
      </c>
      <c r="D45" s="54"/>
      <c r="E45" s="117"/>
      <c r="F45" s="117"/>
    </row>
    <row r="46" spans="1:9" s="51" customFormat="1" ht="18" customHeight="1" thickBot="1">
      <c r="A46" s="111" t="s">
        <v>904</v>
      </c>
      <c r="B46" s="66" t="s">
        <v>0</v>
      </c>
      <c r="C46" s="67" t="s">
        <v>1</v>
      </c>
      <c r="D46" s="69" t="s">
        <v>10</v>
      </c>
      <c r="E46" s="68" t="s">
        <v>2</v>
      </c>
      <c r="F46" s="68" t="s">
        <v>3</v>
      </c>
      <c r="G46" s="68" t="s">
        <v>73</v>
      </c>
      <c r="H46" s="69" t="s">
        <v>6</v>
      </c>
      <c r="I46" s="70" t="s">
        <v>5</v>
      </c>
    </row>
    <row r="47" spans="1:9" ht="18" customHeight="1">
      <c r="A47" s="30">
        <v>1</v>
      </c>
      <c r="B47" s="16" t="s">
        <v>102</v>
      </c>
      <c r="C47" s="17" t="s">
        <v>305</v>
      </c>
      <c r="D47" s="101" t="s">
        <v>306</v>
      </c>
      <c r="E47" s="19" t="s">
        <v>290</v>
      </c>
      <c r="F47" s="19" t="s">
        <v>291</v>
      </c>
      <c r="G47" s="19"/>
      <c r="H47" s="105">
        <v>9.31</v>
      </c>
      <c r="I47" s="18" t="s">
        <v>304</v>
      </c>
    </row>
    <row r="48" spans="1:9" ht="18" customHeight="1">
      <c r="A48" s="30">
        <v>2</v>
      </c>
      <c r="B48" s="16" t="s">
        <v>625</v>
      </c>
      <c r="C48" s="17" t="s">
        <v>627</v>
      </c>
      <c r="D48" s="101">
        <v>37064</v>
      </c>
      <c r="E48" s="19" t="s">
        <v>416</v>
      </c>
      <c r="F48" s="19" t="s">
        <v>623</v>
      </c>
      <c r="G48" s="19"/>
      <c r="H48" s="105">
        <v>8.99</v>
      </c>
      <c r="I48" s="18" t="s">
        <v>629</v>
      </c>
    </row>
    <row r="49" spans="1:9" ht="18" customHeight="1">
      <c r="A49" s="30">
        <v>3</v>
      </c>
      <c r="B49" s="16" t="s">
        <v>530</v>
      </c>
      <c r="C49" s="17" t="s">
        <v>531</v>
      </c>
      <c r="D49" s="101">
        <v>37051</v>
      </c>
      <c r="E49" s="19" t="s">
        <v>549</v>
      </c>
      <c r="F49" s="19" t="s">
        <v>548</v>
      </c>
      <c r="G49" s="19"/>
      <c r="H49" s="105">
        <v>9.91</v>
      </c>
      <c r="I49" s="18" t="s">
        <v>522</v>
      </c>
    </row>
    <row r="50" spans="1:9" ht="18" customHeight="1">
      <c r="A50" s="30">
        <v>4</v>
      </c>
      <c r="B50" s="16" t="s">
        <v>484</v>
      </c>
      <c r="C50" s="17" t="s">
        <v>585</v>
      </c>
      <c r="D50" s="101">
        <v>37041</v>
      </c>
      <c r="E50" s="19" t="s">
        <v>14</v>
      </c>
      <c r="F50" s="19" t="s">
        <v>46</v>
      </c>
      <c r="G50" s="19" t="s">
        <v>48</v>
      </c>
      <c r="H50" s="105">
        <v>9.33</v>
      </c>
      <c r="I50" s="18" t="s">
        <v>79</v>
      </c>
    </row>
    <row r="51" spans="1:9" ht="18" customHeight="1">
      <c r="A51" s="30">
        <v>5</v>
      </c>
      <c r="B51" s="16" t="s">
        <v>624</v>
      </c>
      <c r="C51" s="17" t="s">
        <v>626</v>
      </c>
      <c r="D51" s="101">
        <v>37008</v>
      </c>
      <c r="E51" s="19" t="s">
        <v>416</v>
      </c>
      <c r="F51" s="19" t="s">
        <v>623</v>
      </c>
      <c r="G51" s="19"/>
      <c r="H51" s="105">
        <v>8.74</v>
      </c>
      <c r="I51" s="18" t="s">
        <v>629</v>
      </c>
    </row>
    <row r="52" spans="1:9" ht="18" customHeight="1">
      <c r="A52" s="30">
        <v>6</v>
      </c>
      <c r="B52" s="16" t="s">
        <v>520</v>
      </c>
      <c r="C52" s="17" t="s">
        <v>521</v>
      </c>
      <c r="D52" s="101">
        <v>36973</v>
      </c>
      <c r="E52" s="19" t="s">
        <v>549</v>
      </c>
      <c r="F52" s="19" t="s">
        <v>548</v>
      </c>
      <c r="G52" s="19"/>
      <c r="H52" s="105">
        <v>9.19</v>
      </c>
      <c r="I52" s="18" t="s">
        <v>522</v>
      </c>
    </row>
    <row r="53" spans="2:6" ht="16.5" thickBot="1">
      <c r="B53" s="60">
        <v>7</v>
      </c>
      <c r="C53" s="60" t="s">
        <v>905</v>
      </c>
      <c r="D53" s="54"/>
      <c r="E53" s="117"/>
      <c r="F53" s="117"/>
    </row>
    <row r="54" spans="1:9" s="51" customFormat="1" ht="18" customHeight="1" thickBot="1">
      <c r="A54" s="111" t="s">
        <v>904</v>
      </c>
      <c r="B54" s="66" t="s">
        <v>0</v>
      </c>
      <c r="C54" s="67" t="s">
        <v>1</v>
      </c>
      <c r="D54" s="69" t="s">
        <v>10</v>
      </c>
      <c r="E54" s="68" t="s">
        <v>2</v>
      </c>
      <c r="F54" s="68" t="s">
        <v>3</v>
      </c>
      <c r="G54" s="68" t="s">
        <v>73</v>
      </c>
      <c r="H54" s="69" t="s">
        <v>6</v>
      </c>
      <c r="I54" s="70" t="s">
        <v>5</v>
      </c>
    </row>
    <row r="55" spans="1:9" ht="18" customHeight="1">
      <c r="A55" s="30">
        <v>1</v>
      </c>
      <c r="B55" s="16" t="s">
        <v>179</v>
      </c>
      <c r="C55" s="17" t="s">
        <v>180</v>
      </c>
      <c r="D55" s="101">
        <v>36949</v>
      </c>
      <c r="E55" s="19" t="s">
        <v>173</v>
      </c>
      <c r="F55" s="19" t="s">
        <v>171</v>
      </c>
      <c r="G55" s="19"/>
      <c r="H55" s="105">
        <v>9.65</v>
      </c>
      <c r="I55" s="18" t="s">
        <v>174</v>
      </c>
    </row>
    <row r="56" spans="1:9" ht="18" customHeight="1">
      <c r="A56" s="30">
        <v>2</v>
      </c>
      <c r="B56" s="16" t="s">
        <v>301</v>
      </c>
      <c r="C56" s="17" t="s">
        <v>662</v>
      </c>
      <c r="D56" s="101" t="s">
        <v>663</v>
      </c>
      <c r="E56" s="19" t="s">
        <v>105</v>
      </c>
      <c r="F56" s="19" t="s">
        <v>106</v>
      </c>
      <c r="G56" s="19"/>
      <c r="H56" s="86">
        <v>9</v>
      </c>
      <c r="I56" s="18" t="s">
        <v>146</v>
      </c>
    </row>
    <row r="57" spans="1:9" ht="18" customHeight="1">
      <c r="A57" s="30">
        <v>3</v>
      </c>
      <c r="B57" s="16" t="s">
        <v>301</v>
      </c>
      <c r="C57" s="17" t="s">
        <v>302</v>
      </c>
      <c r="D57" s="101" t="s">
        <v>303</v>
      </c>
      <c r="E57" s="19" t="s">
        <v>290</v>
      </c>
      <c r="F57" s="19" t="s">
        <v>291</v>
      </c>
      <c r="G57" s="19"/>
      <c r="H57" s="105">
        <v>9.23</v>
      </c>
      <c r="I57" s="18" t="s">
        <v>304</v>
      </c>
    </row>
    <row r="58" spans="1:9" ht="18" customHeight="1">
      <c r="A58" s="30">
        <v>4</v>
      </c>
      <c r="B58" s="16" t="s">
        <v>136</v>
      </c>
      <c r="C58" s="17" t="s">
        <v>555</v>
      </c>
      <c r="D58" s="101" t="s">
        <v>556</v>
      </c>
      <c r="E58" s="19" t="s">
        <v>568</v>
      </c>
      <c r="F58" s="19" t="s">
        <v>552</v>
      </c>
      <c r="G58" s="19" t="s">
        <v>553</v>
      </c>
      <c r="H58" s="105">
        <v>9.22</v>
      </c>
      <c r="I58" s="18" t="s">
        <v>554</v>
      </c>
    </row>
    <row r="59" spans="1:9" ht="18" customHeight="1">
      <c r="A59" s="30">
        <v>5</v>
      </c>
      <c r="B59" s="16" t="s">
        <v>102</v>
      </c>
      <c r="C59" s="17" t="s">
        <v>680</v>
      </c>
      <c r="D59" s="101" t="s">
        <v>681</v>
      </c>
      <c r="E59" s="19" t="s">
        <v>105</v>
      </c>
      <c r="F59" s="19" t="s">
        <v>106</v>
      </c>
      <c r="G59" s="19"/>
      <c r="H59" s="105">
        <v>10.07</v>
      </c>
      <c r="I59" s="18" t="s">
        <v>146</v>
      </c>
    </row>
    <row r="60" spans="1:9" ht="18" customHeight="1">
      <c r="A60" s="30">
        <v>6</v>
      </c>
      <c r="B60" s="16" t="s">
        <v>152</v>
      </c>
      <c r="C60" s="17" t="s">
        <v>189</v>
      </c>
      <c r="D60" s="101">
        <v>36882</v>
      </c>
      <c r="E60" s="19" t="s">
        <v>173</v>
      </c>
      <c r="F60" s="19" t="s">
        <v>171</v>
      </c>
      <c r="G60" s="19"/>
      <c r="H60" s="105">
        <v>9.85</v>
      </c>
      <c r="I60" s="18" t="s">
        <v>172</v>
      </c>
    </row>
    <row r="61" spans="2:6" ht="16.5" thickBot="1">
      <c r="B61" s="60">
        <v>8</v>
      </c>
      <c r="C61" s="60" t="s">
        <v>905</v>
      </c>
      <c r="D61" s="54"/>
      <c r="E61" s="117"/>
      <c r="F61" s="117"/>
    </row>
    <row r="62" spans="1:9" s="51" customFormat="1" ht="18" customHeight="1" thickBot="1">
      <c r="A62" s="111" t="s">
        <v>904</v>
      </c>
      <c r="B62" s="66" t="s">
        <v>0</v>
      </c>
      <c r="C62" s="67" t="s">
        <v>1</v>
      </c>
      <c r="D62" s="69" t="s">
        <v>10</v>
      </c>
      <c r="E62" s="68" t="s">
        <v>2</v>
      </c>
      <c r="F62" s="68" t="s">
        <v>3</v>
      </c>
      <c r="G62" s="68" t="s">
        <v>73</v>
      </c>
      <c r="H62" s="69" t="s">
        <v>6</v>
      </c>
      <c r="I62" s="70" t="s">
        <v>5</v>
      </c>
    </row>
    <row r="63" spans="1:9" ht="18" customHeight="1">
      <c r="A63" s="30">
        <v>1</v>
      </c>
      <c r="B63" s="16" t="s">
        <v>37</v>
      </c>
      <c r="C63" s="17" t="s">
        <v>288</v>
      </c>
      <c r="D63" s="101" t="s">
        <v>289</v>
      </c>
      <c r="E63" s="19" t="s">
        <v>290</v>
      </c>
      <c r="F63" s="19" t="s">
        <v>291</v>
      </c>
      <c r="G63" s="19"/>
      <c r="H63" s="86">
        <v>9</v>
      </c>
      <c r="I63" s="18" t="s">
        <v>292</v>
      </c>
    </row>
    <row r="64" spans="1:9" ht="18" customHeight="1">
      <c r="A64" s="30">
        <v>2</v>
      </c>
      <c r="B64" s="16" t="s">
        <v>20</v>
      </c>
      <c r="C64" s="17" t="s">
        <v>679</v>
      </c>
      <c r="D64" s="101" t="s">
        <v>383</v>
      </c>
      <c r="E64" s="19" t="s">
        <v>105</v>
      </c>
      <c r="F64" s="19" t="s">
        <v>106</v>
      </c>
      <c r="G64" s="19"/>
      <c r="H64" s="105">
        <v>9.26</v>
      </c>
      <c r="I64" s="18" t="s">
        <v>146</v>
      </c>
    </row>
    <row r="65" spans="1:9" ht="18" customHeight="1">
      <c r="A65" s="30">
        <v>3</v>
      </c>
      <c r="B65" s="16" t="s">
        <v>38</v>
      </c>
      <c r="C65" s="17" t="s">
        <v>285</v>
      </c>
      <c r="D65" s="101" t="s">
        <v>277</v>
      </c>
      <c r="E65" s="19" t="s">
        <v>281</v>
      </c>
      <c r="F65" s="19" t="s">
        <v>276</v>
      </c>
      <c r="G65" s="19"/>
      <c r="H65" s="105">
        <v>9.76</v>
      </c>
      <c r="I65" s="18" t="s">
        <v>891</v>
      </c>
    </row>
    <row r="66" spans="1:9" ht="18" customHeight="1">
      <c r="A66" s="30">
        <v>4</v>
      </c>
      <c r="B66" s="16" t="s">
        <v>125</v>
      </c>
      <c r="C66" s="17" t="s">
        <v>652</v>
      </c>
      <c r="D66" s="101">
        <v>36815</v>
      </c>
      <c r="E66" s="19" t="s">
        <v>639</v>
      </c>
      <c r="F66" s="19" t="s">
        <v>640</v>
      </c>
      <c r="G66" s="19"/>
      <c r="H66" s="105">
        <v>9.41</v>
      </c>
      <c r="I66" s="18" t="s">
        <v>641</v>
      </c>
    </row>
    <row r="67" spans="1:9" ht="18" customHeight="1">
      <c r="A67" s="30">
        <v>5</v>
      </c>
      <c r="B67" s="16" t="s">
        <v>59</v>
      </c>
      <c r="C67" s="17" t="s">
        <v>597</v>
      </c>
      <c r="D67" s="101" t="s">
        <v>631</v>
      </c>
      <c r="E67" s="19" t="s">
        <v>416</v>
      </c>
      <c r="F67" s="19" t="s">
        <v>623</v>
      </c>
      <c r="G67" s="19"/>
      <c r="H67" s="105">
        <v>9.04</v>
      </c>
      <c r="I67" s="18" t="s">
        <v>637</v>
      </c>
    </row>
    <row r="68" spans="1:9" ht="18" customHeight="1">
      <c r="A68" s="30">
        <v>6</v>
      </c>
      <c r="B68" s="16" t="s">
        <v>127</v>
      </c>
      <c r="C68" s="17" t="s">
        <v>693</v>
      </c>
      <c r="D68" s="101" t="s">
        <v>694</v>
      </c>
      <c r="E68" s="19" t="s">
        <v>47</v>
      </c>
      <c r="F68" s="19" t="s">
        <v>120</v>
      </c>
      <c r="G68" s="19"/>
      <c r="H68" s="105">
        <v>8.91</v>
      </c>
      <c r="I68" s="18" t="s">
        <v>90</v>
      </c>
    </row>
    <row r="69" spans="1:9" ht="18" customHeight="1">
      <c r="A69" s="72"/>
      <c r="B69" s="27"/>
      <c r="C69" s="28"/>
      <c r="D69" s="168"/>
      <c r="E69" s="26"/>
      <c r="F69" s="26"/>
      <c r="G69" s="26"/>
      <c r="H69" s="199"/>
      <c r="I69" s="29"/>
    </row>
    <row r="70" spans="1:9" ht="18" customHeight="1">
      <c r="A70" s="72"/>
      <c r="B70" s="27"/>
      <c r="C70" s="28"/>
      <c r="D70" s="168"/>
      <c r="E70" s="26"/>
      <c r="F70" s="26"/>
      <c r="G70" s="26"/>
      <c r="H70" s="199"/>
      <c r="I70" s="29"/>
    </row>
    <row r="71" spans="1:9" ht="18" customHeight="1">
      <c r="A71" s="72"/>
      <c r="B71" s="27"/>
      <c r="C71" s="28"/>
      <c r="D71" s="168"/>
      <c r="E71" s="26"/>
      <c r="F71" s="26"/>
      <c r="G71" s="26"/>
      <c r="H71" s="199"/>
      <c r="I71" s="29"/>
    </row>
    <row r="72" spans="2:6" ht="16.5" thickBot="1">
      <c r="B72" s="60">
        <v>9</v>
      </c>
      <c r="C72" s="60" t="s">
        <v>905</v>
      </c>
      <c r="D72" s="54"/>
      <c r="E72" s="117"/>
      <c r="F72" s="117"/>
    </row>
    <row r="73" spans="1:9" s="51" customFormat="1" ht="18" customHeight="1" thickBot="1">
      <c r="A73" s="111" t="s">
        <v>904</v>
      </c>
      <c r="B73" s="66" t="s">
        <v>0</v>
      </c>
      <c r="C73" s="67" t="s">
        <v>1</v>
      </c>
      <c r="D73" s="69" t="s">
        <v>10</v>
      </c>
      <c r="E73" s="68" t="s">
        <v>2</v>
      </c>
      <c r="F73" s="68" t="s">
        <v>3</v>
      </c>
      <c r="G73" s="68" t="s">
        <v>73</v>
      </c>
      <c r="H73" s="69" t="s">
        <v>6</v>
      </c>
      <c r="I73" s="70" t="s">
        <v>5</v>
      </c>
    </row>
    <row r="74" spans="1:9" ht="18" customHeight="1">
      <c r="A74" s="30">
        <v>1</v>
      </c>
      <c r="B74" s="16" t="s">
        <v>27</v>
      </c>
      <c r="C74" s="17" t="s">
        <v>597</v>
      </c>
      <c r="D74" s="101">
        <v>36755</v>
      </c>
      <c r="E74" s="19" t="s">
        <v>14</v>
      </c>
      <c r="F74" s="19" t="s">
        <v>46</v>
      </c>
      <c r="G74" s="19"/>
      <c r="H74" s="86">
        <v>9.67</v>
      </c>
      <c r="I74" s="18" t="s">
        <v>123</v>
      </c>
    </row>
    <row r="75" spans="1:9" ht="18" customHeight="1">
      <c r="A75" s="30">
        <v>2</v>
      </c>
      <c r="B75" s="16" t="s">
        <v>751</v>
      </c>
      <c r="C75" s="17" t="s">
        <v>752</v>
      </c>
      <c r="D75" s="101">
        <v>36724</v>
      </c>
      <c r="E75" s="19" t="s">
        <v>63</v>
      </c>
      <c r="F75" s="19" t="s">
        <v>64</v>
      </c>
      <c r="G75" s="19"/>
      <c r="H75" s="86">
        <v>9.04</v>
      </c>
      <c r="I75" s="18" t="s">
        <v>65</v>
      </c>
    </row>
    <row r="76" spans="1:9" ht="18" customHeight="1">
      <c r="A76" s="30">
        <v>3</v>
      </c>
      <c r="B76" s="16" t="s">
        <v>56</v>
      </c>
      <c r="C76" s="17" t="s">
        <v>844</v>
      </c>
      <c r="D76" s="101" t="s">
        <v>845</v>
      </c>
      <c r="E76" s="19" t="s">
        <v>848</v>
      </c>
      <c r="F76" s="19" t="s">
        <v>825</v>
      </c>
      <c r="G76" s="19" t="s">
        <v>826</v>
      </c>
      <c r="H76" s="86">
        <v>9.37</v>
      </c>
      <c r="I76" s="18" t="s">
        <v>827</v>
      </c>
    </row>
    <row r="77" spans="1:9" ht="18" customHeight="1">
      <c r="A77" s="30">
        <v>4</v>
      </c>
      <c r="B77" s="16" t="s">
        <v>357</v>
      </c>
      <c r="C77" s="17" t="s">
        <v>659</v>
      </c>
      <c r="D77" s="101">
        <v>36700</v>
      </c>
      <c r="E77" s="19" t="s">
        <v>639</v>
      </c>
      <c r="F77" s="19" t="s">
        <v>640</v>
      </c>
      <c r="G77" s="19"/>
      <c r="H77" s="86">
        <v>8.9</v>
      </c>
      <c r="I77" s="18" t="s">
        <v>642</v>
      </c>
    </row>
    <row r="78" spans="1:9" ht="18" customHeight="1">
      <c r="A78" s="30">
        <v>5</v>
      </c>
      <c r="B78" s="16" t="s">
        <v>495</v>
      </c>
      <c r="C78" s="17" t="s">
        <v>672</v>
      </c>
      <c r="D78" s="101" t="s">
        <v>673</v>
      </c>
      <c r="E78" s="19" t="s">
        <v>105</v>
      </c>
      <c r="F78" s="19" t="s">
        <v>106</v>
      </c>
      <c r="G78" s="19"/>
      <c r="H78" s="86">
        <v>9.57</v>
      </c>
      <c r="I78" s="18" t="s">
        <v>146</v>
      </c>
    </row>
    <row r="79" spans="1:9" ht="18" customHeight="1">
      <c r="A79" s="30">
        <v>6</v>
      </c>
      <c r="B79" s="16" t="s">
        <v>190</v>
      </c>
      <c r="C79" s="17" t="s">
        <v>92</v>
      </c>
      <c r="D79" s="101">
        <v>36680</v>
      </c>
      <c r="E79" s="19" t="s">
        <v>639</v>
      </c>
      <c r="F79" s="19" t="s">
        <v>640</v>
      </c>
      <c r="G79" s="19"/>
      <c r="H79" s="86">
        <v>9.73</v>
      </c>
      <c r="I79" s="18" t="s">
        <v>641</v>
      </c>
    </row>
    <row r="80" spans="2:6" ht="16.5" thickBot="1">
      <c r="B80" s="60">
        <v>10</v>
      </c>
      <c r="C80" s="60" t="s">
        <v>905</v>
      </c>
      <c r="D80" s="54"/>
      <c r="E80" s="117"/>
      <c r="F80" s="117"/>
    </row>
    <row r="81" spans="1:9" s="51" customFormat="1" ht="18" customHeight="1" thickBot="1">
      <c r="A81" s="111" t="s">
        <v>904</v>
      </c>
      <c r="B81" s="66" t="s">
        <v>0</v>
      </c>
      <c r="C81" s="67" t="s">
        <v>1</v>
      </c>
      <c r="D81" s="69" t="s">
        <v>10</v>
      </c>
      <c r="E81" s="68" t="s">
        <v>2</v>
      </c>
      <c r="F81" s="68" t="s">
        <v>3</v>
      </c>
      <c r="G81" s="68" t="s">
        <v>73</v>
      </c>
      <c r="H81" s="69" t="s">
        <v>6</v>
      </c>
      <c r="I81" s="70" t="s">
        <v>5</v>
      </c>
    </row>
    <row r="82" spans="1:9" ht="18" customHeight="1">
      <c r="A82" s="30">
        <v>1</v>
      </c>
      <c r="B82" s="16"/>
      <c r="C82" s="17"/>
      <c r="D82" s="101"/>
      <c r="E82" s="19"/>
      <c r="F82" s="19"/>
      <c r="G82" s="19"/>
      <c r="H82" s="105"/>
      <c r="I82" s="18"/>
    </row>
    <row r="83" spans="1:9" ht="18" customHeight="1">
      <c r="A83" s="30">
        <v>2</v>
      </c>
      <c r="B83" s="16" t="s">
        <v>730</v>
      </c>
      <c r="C83" s="17" t="s">
        <v>731</v>
      </c>
      <c r="D83" s="101" t="s">
        <v>699</v>
      </c>
      <c r="E83" s="19" t="s">
        <v>740</v>
      </c>
      <c r="F83" s="19" t="s">
        <v>732</v>
      </c>
      <c r="G83" s="19"/>
      <c r="H83" s="105">
        <v>9.16</v>
      </c>
      <c r="I83" s="18" t="s">
        <v>738</v>
      </c>
    </row>
    <row r="84" spans="1:9" ht="18" customHeight="1">
      <c r="A84" s="30">
        <v>3</v>
      </c>
      <c r="B84" s="16" t="s">
        <v>182</v>
      </c>
      <c r="C84" s="17" t="s">
        <v>183</v>
      </c>
      <c r="D84" s="101">
        <v>36668</v>
      </c>
      <c r="E84" s="19" t="s">
        <v>173</v>
      </c>
      <c r="F84" s="19" t="s">
        <v>171</v>
      </c>
      <c r="G84" s="19"/>
      <c r="H84" s="105">
        <v>9.07</v>
      </c>
      <c r="I84" s="18" t="s">
        <v>172</v>
      </c>
    </row>
    <row r="85" spans="1:9" ht="18" customHeight="1">
      <c r="A85" s="30">
        <v>4</v>
      </c>
      <c r="B85" s="16" t="s">
        <v>24</v>
      </c>
      <c r="C85" s="17" t="s">
        <v>550</v>
      </c>
      <c r="D85" s="101" t="s">
        <v>551</v>
      </c>
      <c r="E85" s="19" t="s">
        <v>568</v>
      </c>
      <c r="F85" s="19" t="s">
        <v>552</v>
      </c>
      <c r="G85" s="19" t="s">
        <v>553</v>
      </c>
      <c r="H85" s="86">
        <v>8.4</v>
      </c>
      <c r="I85" s="18" t="s">
        <v>554</v>
      </c>
    </row>
    <row r="86" spans="1:9" ht="18" customHeight="1">
      <c r="A86" s="30">
        <v>5</v>
      </c>
      <c r="B86" s="16" t="s">
        <v>125</v>
      </c>
      <c r="C86" s="17" t="s">
        <v>719</v>
      </c>
      <c r="D86" s="101" t="s">
        <v>720</v>
      </c>
      <c r="E86" s="19" t="s">
        <v>47</v>
      </c>
      <c r="F86" s="19" t="s">
        <v>120</v>
      </c>
      <c r="G86" s="19" t="s">
        <v>716</v>
      </c>
      <c r="H86" s="86">
        <v>9.38</v>
      </c>
      <c r="I86" s="18" t="s">
        <v>121</v>
      </c>
    </row>
    <row r="87" spans="1:9" ht="18" customHeight="1">
      <c r="A87" s="30">
        <v>6</v>
      </c>
      <c r="B87" s="16" t="s">
        <v>34</v>
      </c>
      <c r="C87" s="17" t="s">
        <v>107</v>
      </c>
      <c r="D87" s="101">
        <v>36657</v>
      </c>
      <c r="E87" s="19" t="s">
        <v>63</v>
      </c>
      <c r="F87" s="19" t="s">
        <v>64</v>
      </c>
      <c r="G87" s="19"/>
      <c r="H87" s="105">
        <v>8.43</v>
      </c>
      <c r="I87" s="18" t="s">
        <v>65</v>
      </c>
    </row>
    <row r="88" spans="2:6" ht="16.5" thickBot="1">
      <c r="B88" s="60">
        <v>11</v>
      </c>
      <c r="C88" s="60" t="s">
        <v>905</v>
      </c>
      <c r="D88" s="54"/>
      <c r="E88" s="117"/>
      <c r="F88" s="117"/>
    </row>
    <row r="89" spans="1:9" s="51" customFormat="1" ht="18" customHeight="1" thickBot="1">
      <c r="A89" s="111" t="s">
        <v>904</v>
      </c>
      <c r="B89" s="66" t="s">
        <v>0</v>
      </c>
      <c r="C89" s="67" t="s">
        <v>1</v>
      </c>
      <c r="D89" s="69" t="s">
        <v>10</v>
      </c>
      <c r="E89" s="68" t="s">
        <v>2</v>
      </c>
      <c r="F89" s="68" t="s">
        <v>3</v>
      </c>
      <c r="G89" s="68" t="s">
        <v>73</v>
      </c>
      <c r="H89" s="69" t="s">
        <v>6</v>
      </c>
      <c r="I89" s="70" t="s">
        <v>5</v>
      </c>
    </row>
    <row r="90" spans="1:9" ht="18" customHeight="1">
      <c r="A90" s="30">
        <v>1</v>
      </c>
      <c r="B90" s="16"/>
      <c r="C90" s="17"/>
      <c r="D90" s="101"/>
      <c r="E90" s="19"/>
      <c r="F90" s="19"/>
      <c r="G90" s="19"/>
      <c r="H90" s="105"/>
      <c r="I90" s="18"/>
    </row>
    <row r="91" spans="1:9" ht="18" customHeight="1">
      <c r="A91" s="30">
        <v>2</v>
      </c>
      <c r="B91" s="16" t="s">
        <v>158</v>
      </c>
      <c r="C91" s="17" t="s">
        <v>211</v>
      </c>
      <c r="D91" s="101" t="s">
        <v>212</v>
      </c>
      <c r="E91" s="19" t="s">
        <v>68</v>
      </c>
      <c r="F91" s="19" t="s">
        <v>69</v>
      </c>
      <c r="G91" s="19"/>
      <c r="H91" s="86" t="s">
        <v>161</v>
      </c>
      <c r="I91" s="18" t="s">
        <v>52</v>
      </c>
    </row>
    <row r="92" spans="1:9" ht="18" customHeight="1">
      <c r="A92" s="30">
        <v>3</v>
      </c>
      <c r="B92" s="16" t="s">
        <v>632</v>
      </c>
      <c r="C92" s="17" t="s">
        <v>633</v>
      </c>
      <c r="D92" s="101" t="s">
        <v>634</v>
      </c>
      <c r="E92" s="19" t="s">
        <v>416</v>
      </c>
      <c r="F92" s="19" t="s">
        <v>623</v>
      </c>
      <c r="G92" s="19"/>
      <c r="H92" s="105">
        <v>9.37</v>
      </c>
      <c r="I92" s="18" t="s">
        <v>637</v>
      </c>
    </row>
    <row r="93" spans="1:9" ht="18" customHeight="1">
      <c r="A93" s="30">
        <v>4</v>
      </c>
      <c r="B93" s="16" t="s">
        <v>56</v>
      </c>
      <c r="C93" s="17" t="s">
        <v>713</v>
      </c>
      <c r="D93" s="101" t="s">
        <v>477</v>
      </c>
      <c r="E93" s="19" t="s">
        <v>47</v>
      </c>
      <c r="F93" s="19" t="s">
        <v>120</v>
      </c>
      <c r="G93" s="19"/>
      <c r="H93" s="105" t="s">
        <v>161</v>
      </c>
      <c r="I93" s="18" t="s">
        <v>727</v>
      </c>
    </row>
    <row r="94" spans="1:9" ht="18" customHeight="1">
      <c r="A94" s="30">
        <v>5</v>
      </c>
      <c r="B94" s="16" t="s">
        <v>206</v>
      </c>
      <c r="C94" s="17" t="s">
        <v>207</v>
      </c>
      <c r="D94" s="101" t="s">
        <v>208</v>
      </c>
      <c r="E94" s="19" t="s">
        <v>68</v>
      </c>
      <c r="F94" s="19" t="s">
        <v>69</v>
      </c>
      <c r="G94" s="19"/>
      <c r="H94" s="86">
        <v>9.04</v>
      </c>
      <c r="I94" s="18" t="s">
        <v>52</v>
      </c>
    </row>
    <row r="95" spans="1:9" ht="18" customHeight="1">
      <c r="A95" s="30">
        <v>6</v>
      </c>
      <c r="B95" s="16" t="s">
        <v>729</v>
      </c>
      <c r="C95" s="17" t="s">
        <v>722</v>
      </c>
      <c r="D95" s="101" t="s">
        <v>723</v>
      </c>
      <c r="E95" s="19" t="s">
        <v>47</v>
      </c>
      <c r="F95" s="19" t="s">
        <v>120</v>
      </c>
      <c r="G95" s="19" t="s">
        <v>716</v>
      </c>
      <c r="H95" s="105">
        <v>10.04</v>
      </c>
      <c r="I95" s="18" t="s">
        <v>121</v>
      </c>
    </row>
    <row r="96" spans="2:6" ht="16.5" thickBot="1">
      <c r="B96" s="60">
        <v>12</v>
      </c>
      <c r="C96" s="60" t="s">
        <v>905</v>
      </c>
      <c r="D96" s="54"/>
      <c r="E96" s="117"/>
      <c r="F96" s="117"/>
    </row>
    <row r="97" spans="1:9" s="51" customFormat="1" ht="18" customHeight="1" thickBot="1">
      <c r="A97" s="111" t="s">
        <v>904</v>
      </c>
      <c r="B97" s="66" t="s">
        <v>0</v>
      </c>
      <c r="C97" s="67" t="s">
        <v>1</v>
      </c>
      <c r="D97" s="69" t="s">
        <v>10</v>
      </c>
      <c r="E97" s="68" t="s">
        <v>2</v>
      </c>
      <c r="F97" s="68" t="s">
        <v>3</v>
      </c>
      <c r="G97" s="68" t="s">
        <v>73</v>
      </c>
      <c r="H97" s="69" t="s">
        <v>6</v>
      </c>
      <c r="I97" s="70" t="s">
        <v>5</v>
      </c>
    </row>
    <row r="98" spans="1:9" ht="18" customHeight="1">
      <c r="A98" s="30">
        <v>1</v>
      </c>
      <c r="B98" s="16"/>
      <c r="C98" s="17"/>
      <c r="D98" s="101"/>
      <c r="E98" s="19"/>
      <c r="F98" s="19"/>
      <c r="G98" s="19"/>
      <c r="H98" s="105"/>
      <c r="I98" s="18"/>
    </row>
    <row r="99" spans="1:9" ht="18" customHeight="1">
      <c r="A99" s="30">
        <v>2</v>
      </c>
      <c r="B99" s="16" t="s">
        <v>130</v>
      </c>
      <c r="C99" s="17" t="s">
        <v>675</v>
      </c>
      <c r="D99" s="101" t="s">
        <v>676</v>
      </c>
      <c r="E99" s="19" t="s">
        <v>105</v>
      </c>
      <c r="F99" s="19" t="s">
        <v>106</v>
      </c>
      <c r="G99" s="19"/>
      <c r="H99" s="105">
        <v>9.12</v>
      </c>
      <c r="I99" s="18" t="s">
        <v>146</v>
      </c>
    </row>
    <row r="100" spans="1:9" ht="18" customHeight="1">
      <c r="A100" s="30">
        <v>3</v>
      </c>
      <c r="B100" s="16" t="s">
        <v>216</v>
      </c>
      <c r="C100" s="17" t="s">
        <v>217</v>
      </c>
      <c r="D100" s="101" t="s">
        <v>218</v>
      </c>
      <c r="E100" s="19" t="s">
        <v>68</v>
      </c>
      <c r="F100" s="19" t="s">
        <v>69</v>
      </c>
      <c r="G100" s="19"/>
      <c r="H100" s="105">
        <v>9.36</v>
      </c>
      <c r="I100" s="18" t="s">
        <v>52</v>
      </c>
    </row>
    <row r="101" spans="1:9" ht="18" customHeight="1">
      <c r="A101" s="30">
        <v>4</v>
      </c>
      <c r="B101" s="16" t="s">
        <v>273</v>
      </c>
      <c r="C101" s="17" t="s">
        <v>268</v>
      </c>
      <c r="D101" s="101">
        <v>36585</v>
      </c>
      <c r="E101" s="19" t="s">
        <v>97</v>
      </c>
      <c r="F101" s="19" t="s">
        <v>272</v>
      </c>
      <c r="G101" s="19"/>
      <c r="H101" s="105">
        <v>8.55</v>
      </c>
      <c r="I101" s="18" t="s">
        <v>115</v>
      </c>
    </row>
    <row r="102" spans="1:9" ht="18" customHeight="1">
      <c r="A102" s="30">
        <v>5</v>
      </c>
      <c r="B102" s="16" t="s">
        <v>526</v>
      </c>
      <c r="C102" s="17" t="s">
        <v>527</v>
      </c>
      <c r="D102" s="101">
        <v>36582</v>
      </c>
      <c r="E102" s="19" t="s">
        <v>549</v>
      </c>
      <c r="F102" s="19" t="s">
        <v>548</v>
      </c>
      <c r="G102" s="19"/>
      <c r="H102" s="105">
        <v>9.21</v>
      </c>
      <c r="I102" s="18" t="s">
        <v>522</v>
      </c>
    </row>
    <row r="103" spans="1:9" ht="18" customHeight="1">
      <c r="A103" s="30">
        <v>6</v>
      </c>
      <c r="B103" s="16" t="s">
        <v>127</v>
      </c>
      <c r="C103" s="17" t="s">
        <v>691</v>
      </c>
      <c r="D103" s="101" t="s">
        <v>692</v>
      </c>
      <c r="E103" s="19" t="s">
        <v>47</v>
      </c>
      <c r="F103" s="19" t="s">
        <v>120</v>
      </c>
      <c r="G103" s="19"/>
      <c r="H103" s="105">
        <v>9.51</v>
      </c>
      <c r="I103" s="18" t="s">
        <v>90</v>
      </c>
    </row>
    <row r="104" spans="1:9" ht="18" customHeight="1">
      <c r="A104" s="72"/>
      <c r="B104" s="27"/>
      <c r="C104" s="28"/>
      <c r="D104" s="168"/>
      <c r="E104" s="26"/>
      <c r="F104" s="26"/>
      <c r="G104" s="26"/>
      <c r="H104" s="199"/>
      <c r="I104" s="29"/>
    </row>
    <row r="105" spans="1:9" ht="18" customHeight="1">
      <c r="A105" s="72"/>
      <c r="B105" s="27"/>
      <c r="C105" s="28"/>
      <c r="D105" s="168"/>
      <c r="E105" s="26"/>
      <c r="F105" s="26"/>
      <c r="G105" s="26"/>
      <c r="H105" s="199"/>
      <c r="I105" s="29"/>
    </row>
    <row r="106" spans="1:9" ht="18" customHeight="1">
      <c r="A106" s="72"/>
      <c r="B106" s="27"/>
      <c r="C106" s="28"/>
      <c r="D106" s="168"/>
      <c r="E106" s="26"/>
      <c r="F106" s="26"/>
      <c r="G106" s="26"/>
      <c r="H106" s="199"/>
      <c r="I106" s="29"/>
    </row>
    <row r="107" spans="2:6" ht="16.5" thickBot="1">
      <c r="B107" s="60">
        <v>13</v>
      </c>
      <c r="C107" s="60" t="s">
        <v>905</v>
      </c>
      <c r="D107" s="54"/>
      <c r="E107" s="117"/>
      <c r="F107" s="117"/>
    </row>
    <row r="108" spans="1:9" s="51" customFormat="1" ht="18" customHeight="1" thickBot="1">
      <c r="A108" s="111" t="s">
        <v>904</v>
      </c>
      <c r="B108" s="66" t="s">
        <v>0</v>
      </c>
      <c r="C108" s="67" t="s">
        <v>1</v>
      </c>
      <c r="D108" s="69" t="s">
        <v>10</v>
      </c>
      <c r="E108" s="68" t="s">
        <v>2</v>
      </c>
      <c r="F108" s="68" t="s">
        <v>3</v>
      </c>
      <c r="G108" s="68" t="s">
        <v>73</v>
      </c>
      <c r="H108" s="69" t="s">
        <v>6</v>
      </c>
      <c r="I108" s="70" t="s">
        <v>5</v>
      </c>
    </row>
    <row r="109" spans="1:9" ht="18" customHeight="1">
      <c r="A109" s="30">
        <v>1</v>
      </c>
      <c r="B109" s="16"/>
      <c r="C109" s="17"/>
      <c r="D109" s="101"/>
      <c r="E109" s="19"/>
      <c r="F109" s="19"/>
      <c r="G109" s="19"/>
      <c r="H109" s="105"/>
      <c r="I109" s="18"/>
    </row>
    <row r="110" spans="1:9" ht="18" customHeight="1">
      <c r="A110" s="30">
        <v>2</v>
      </c>
      <c r="B110" s="16" t="s">
        <v>587</v>
      </c>
      <c r="C110" s="17" t="s">
        <v>133</v>
      </c>
      <c r="D110" s="101">
        <v>36574</v>
      </c>
      <c r="E110" s="19" t="s">
        <v>14</v>
      </c>
      <c r="F110" s="19" t="s">
        <v>46</v>
      </c>
      <c r="G110" s="19"/>
      <c r="H110" s="105">
        <v>9.15</v>
      </c>
      <c r="I110" s="18" t="s">
        <v>586</v>
      </c>
    </row>
    <row r="111" spans="1:9" ht="18" customHeight="1">
      <c r="A111" s="30">
        <v>3</v>
      </c>
      <c r="B111" s="16" t="s">
        <v>153</v>
      </c>
      <c r="C111" s="17" t="s">
        <v>671</v>
      </c>
      <c r="D111" s="101" t="s">
        <v>256</v>
      </c>
      <c r="E111" s="19" t="s">
        <v>105</v>
      </c>
      <c r="F111" s="19" t="s">
        <v>106</v>
      </c>
      <c r="G111" s="19"/>
      <c r="H111" s="86">
        <v>9.74</v>
      </c>
      <c r="I111" s="18" t="s">
        <v>146</v>
      </c>
    </row>
    <row r="112" spans="1:9" ht="18" customHeight="1">
      <c r="A112" s="30">
        <v>4</v>
      </c>
      <c r="B112" s="16" t="s">
        <v>538</v>
      </c>
      <c r="C112" s="17" t="s">
        <v>539</v>
      </c>
      <c r="D112" s="101">
        <v>36526</v>
      </c>
      <c r="E112" s="19" t="s">
        <v>549</v>
      </c>
      <c r="F112" s="19" t="s">
        <v>548</v>
      </c>
      <c r="G112" s="19"/>
      <c r="H112" s="105">
        <v>8.99</v>
      </c>
      <c r="I112" s="18" t="s">
        <v>534</v>
      </c>
    </row>
    <row r="113" spans="1:9" ht="18" customHeight="1">
      <c r="A113" s="30">
        <v>5</v>
      </c>
      <c r="B113" s="16" t="s">
        <v>96</v>
      </c>
      <c r="C113" s="17" t="s">
        <v>100</v>
      </c>
      <c r="D113" s="101" t="s">
        <v>101</v>
      </c>
      <c r="E113" s="19" t="s">
        <v>68</v>
      </c>
      <c r="F113" s="19" t="s">
        <v>69</v>
      </c>
      <c r="G113" s="19"/>
      <c r="H113" s="105">
        <v>8.61</v>
      </c>
      <c r="I113" s="18" t="s">
        <v>52</v>
      </c>
    </row>
    <row r="114" spans="1:9" ht="18" customHeight="1">
      <c r="A114" s="30">
        <v>6</v>
      </c>
      <c r="B114" s="16" t="s">
        <v>67</v>
      </c>
      <c r="C114" s="17" t="s">
        <v>98</v>
      </c>
      <c r="D114" s="101" t="s">
        <v>99</v>
      </c>
      <c r="E114" s="19" t="s">
        <v>68</v>
      </c>
      <c r="F114" s="19" t="s">
        <v>69</v>
      </c>
      <c r="G114" s="19"/>
      <c r="H114" s="105">
        <v>8.38</v>
      </c>
      <c r="I114" s="18" t="s">
        <v>52</v>
      </c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3" customWidth="1"/>
    <col min="2" max="2" width="11.140625" style="43" customWidth="1"/>
    <col min="3" max="3" width="15.421875" style="43" bestFit="1" customWidth="1"/>
    <col min="4" max="4" width="10.7109375" style="56" customWidth="1"/>
    <col min="5" max="5" width="15.00390625" style="57" customWidth="1"/>
    <col min="6" max="6" width="17.57421875" style="57" bestFit="1" customWidth="1"/>
    <col min="7" max="7" width="16.8515625" style="57" bestFit="1" customWidth="1"/>
    <col min="8" max="8" width="8.140625" style="52" customWidth="1"/>
    <col min="9" max="9" width="26.00390625" style="35" bestFit="1" customWidth="1"/>
    <col min="10" max="16384" width="9.140625" style="43" customWidth="1"/>
  </cols>
  <sheetData>
    <row r="1" spans="1:8" s="60" customFormat="1" ht="15.75">
      <c r="A1" s="60" t="s">
        <v>569</v>
      </c>
      <c r="C1" s="61"/>
      <c r="D1" s="74"/>
      <c r="E1" s="74"/>
      <c r="F1" s="74"/>
      <c r="G1" s="107"/>
      <c r="H1" s="64"/>
    </row>
    <row r="2" spans="1:9" s="60" customFormat="1" ht="15.75">
      <c r="A2" s="60" t="s">
        <v>570</v>
      </c>
      <c r="C2" s="61"/>
      <c r="D2" s="74"/>
      <c r="E2" s="74"/>
      <c r="F2" s="107"/>
      <c r="G2" s="107"/>
      <c r="H2" s="64"/>
      <c r="I2" s="64"/>
    </row>
    <row r="3" spans="1:9" s="35" customFormat="1" ht="12" customHeight="1">
      <c r="A3" s="43"/>
      <c r="B3" s="43"/>
      <c r="C3" s="48"/>
      <c r="D3" s="54"/>
      <c r="E3" s="49"/>
      <c r="F3" s="49"/>
      <c r="G3" s="49"/>
      <c r="H3" s="50"/>
      <c r="I3" s="55"/>
    </row>
    <row r="4" spans="2:9" s="59" customFormat="1" ht="15.75">
      <c r="B4" s="60" t="s">
        <v>896</v>
      </c>
      <c r="C4" s="60"/>
      <c r="D4" s="54"/>
      <c r="E4" s="117"/>
      <c r="F4" s="117"/>
      <c r="G4" s="57"/>
      <c r="H4" s="52"/>
      <c r="I4" s="35"/>
    </row>
    <row r="5" spans="2:6" ht="16.5" thickBot="1">
      <c r="B5" s="60">
        <v>1</v>
      </c>
      <c r="C5" s="60" t="s">
        <v>905</v>
      </c>
      <c r="D5" s="54"/>
      <c r="E5" s="117"/>
      <c r="F5" s="117"/>
    </row>
    <row r="6" spans="1:9" s="51" customFormat="1" ht="18" customHeight="1" thickBot="1">
      <c r="A6" s="111" t="s">
        <v>904</v>
      </c>
      <c r="B6" s="66" t="s">
        <v>0</v>
      </c>
      <c r="C6" s="67" t="s">
        <v>1</v>
      </c>
      <c r="D6" s="69" t="s">
        <v>10</v>
      </c>
      <c r="E6" s="68" t="s">
        <v>2</v>
      </c>
      <c r="F6" s="68" t="s">
        <v>3</v>
      </c>
      <c r="G6" s="68" t="s">
        <v>73</v>
      </c>
      <c r="H6" s="69" t="s">
        <v>6</v>
      </c>
      <c r="I6" s="70" t="s">
        <v>5</v>
      </c>
    </row>
    <row r="7" spans="1:9" ht="18" customHeight="1">
      <c r="A7" s="30">
        <v>1</v>
      </c>
      <c r="B7" s="16"/>
      <c r="C7" s="17"/>
      <c r="D7" s="101"/>
      <c r="E7" s="19"/>
      <c r="F7" s="19"/>
      <c r="G7" s="19"/>
      <c r="H7" s="105"/>
      <c r="I7" s="18"/>
    </row>
    <row r="8" spans="1:9" ht="18" customHeight="1">
      <c r="A8" s="30">
        <v>2</v>
      </c>
      <c r="B8" s="16" t="s">
        <v>122</v>
      </c>
      <c r="C8" s="17" t="s">
        <v>229</v>
      </c>
      <c r="D8" s="101">
        <v>37403</v>
      </c>
      <c r="E8" s="19" t="s">
        <v>225</v>
      </c>
      <c r="F8" s="19" t="s">
        <v>226</v>
      </c>
      <c r="G8" s="19"/>
      <c r="H8" s="15">
        <v>10.83</v>
      </c>
      <c r="I8" s="18" t="s">
        <v>220</v>
      </c>
    </row>
    <row r="9" spans="1:9" ht="18" customHeight="1">
      <c r="A9" s="30">
        <v>3</v>
      </c>
      <c r="B9" s="16" t="s">
        <v>126</v>
      </c>
      <c r="C9" s="17" t="s">
        <v>812</v>
      </c>
      <c r="D9" s="101" t="s">
        <v>813</v>
      </c>
      <c r="E9" s="19" t="s">
        <v>82</v>
      </c>
      <c r="F9" s="19" t="s">
        <v>800</v>
      </c>
      <c r="G9" s="19"/>
      <c r="H9" s="196">
        <v>11.92</v>
      </c>
      <c r="I9" s="18" t="s">
        <v>160</v>
      </c>
    </row>
    <row r="10" spans="1:9" ht="18" customHeight="1">
      <c r="A10" s="30">
        <v>4</v>
      </c>
      <c r="B10" s="16" t="s">
        <v>85</v>
      </c>
      <c r="C10" s="17" t="s">
        <v>798</v>
      </c>
      <c r="D10" s="101" t="s">
        <v>799</v>
      </c>
      <c r="E10" s="19" t="s">
        <v>82</v>
      </c>
      <c r="F10" s="19" t="s">
        <v>800</v>
      </c>
      <c r="G10" s="19"/>
      <c r="H10" s="15">
        <v>11.53</v>
      </c>
      <c r="I10" s="18" t="s">
        <v>801</v>
      </c>
    </row>
    <row r="11" spans="1:9" ht="18" customHeight="1">
      <c r="A11" s="30">
        <v>5</v>
      </c>
      <c r="B11" s="16" t="s">
        <v>397</v>
      </c>
      <c r="C11" s="17" t="s">
        <v>91</v>
      </c>
      <c r="D11" s="101">
        <v>36970</v>
      </c>
      <c r="E11" s="19" t="s">
        <v>63</v>
      </c>
      <c r="F11" s="19" t="s">
        <v>64</v>
      </c>
      <c r="G11" s="19"/>
      <c r="H11" s="15">
        <v>11.83</v>
      </c>
      <c r="I11" s="18" t="s">
        <v>65</v>
      </c>
    </row>
    <row r="12" spans="1:9" ht="18" customHeight="1">
      <c r="A12" s="30">
        <v>6</v>
      </c>
      <c r="B12" s="16" t="s">
        <v>222</v>
      </c>
      <c r="C12" s="17" t="s">
        <v>228</v>
      </c>
      <c r="D12" s="101">
        <v>36934</v>
      </c>
      <c r="E12" s="19" t="s">
        <v>225</v>
      </c>
      <c r="F12" s="19" t="s">
        <v>226</v>
      </c>
      <c r="G12" s="19"/>
      <c r="H12" s="15">
        <v>9.84</v>
      </c>
      <c r="I12" s="18" t="s">
        <v>219</v>
      </c>
    </row>
    <row r="13" spans="2:6" ht="16.5" thickBot="1">
      <c r="B13" s="60">
        <v>2</v>
      </c>
      <c r="C13" s="60" t="s">
        <v>905</v>
      </c>
      <c r="D13" s="54"/>
      <c r="E13" s="117"/>
      <c r="F13" s="117"/>
    </row>
    <row r="14" spans="1:9" s="51" customFormat="1" ht="18" customHeight="1" thickBot="1">
      <c r="A14" s="111" t="s">
        <v>904</v>
      </c>
      <c r="B14" s="66" t="s">
        <v>0</v>
      </c>
      <c r="C14" s="67" t="s">
        <v>1</v>
      </c>
      <c r="D14" s="69" t="s">
        <v>10</v>
      </c>
      <c r="E14" s="68" t="s">
        <v>2</v>
      </c>
      <c r="F14" s="68" t="s">
        <v>3</v>
      </c>
      <c r="G14" s="68" t="s">
        <v>73</v>
      </c>
      <c r="H14" s="69" t="s">
        <v>6</v>
      </c>
      <c r="I14" s="70" t="s">
        <v>5</v>
      </c>
    </row>
    <row r="15" spans="1:9" ht="18" customHeight="1">
      <c r="A15" s="30">
        <v>1</v>
      </c>
      <c r="B15" s="16"/>
      <c r="C15" s="17"/>
      <c r="D15" s="101"/>
      <c r="E15" s="19"/>
      <c r="F15" s="19"/>
      <c r="G15" s="19"/>
      <c r="H15" s="15"/>
      <c r="I15" s="18"/>
    </row>
    <row r="16" spans="1:9" ht="18" customHeight="1">
      <c r="A16" s="30">
        <v>2</v>
      </c>
      <c r="B16" s="16" t="s">
        <v>144</v>
      </c>
      <c r="C16" s="17" t="s">
        <v>533</v>
      </c>
      <c r="D16" s="101">
        <v>36885</v>
      </c>
      <c r="E16" s="19" t="s">
        <v>549</v>
      </c>
      <c r="F16" s="19" t="s">
        <v>548</v>
      </c>
      <c r="G16" s="19"/>
      <c r="H16" s="15">
        <v>10.78</v>
      </c>
      <c r="I16" s="18" t="s">
        <v>534</v>
      </c>
    </row>
    <row r="17" spans="1:9" ht="18" customHeight="1">
      <c r="A17" s="30">
        <v>3</v>
      </c>
      <c r="B17" s="16" t="s">
        <v>147</v>
      </c>
      <c r="C17" s="17" t="s">
        <v>714</v>
      </c>
      <c r="D17" s="101" t="s">
        <v>715</v>
      </c>
      <c r="E17" s="19" t="s">
        <v>47</v>
      </c>
      <c r="F17" s="19" t="s">
        <v>120</v>
      </c>
      <c r="G17" s="19" t="s">
        <v>716</v>
      </c>
      <c r="H17" s="196">
        <v>11.15</v>
      </c>
      <c r="I17" s="18" t="s">
        <v>121</v>
      </c>
    </row>
    <row r="18" spans="1:9" ht="18" customHeight="1">
      <c r="A18" s="30">
        <v>4</v>
      </c>
      <c r="B18" s="16" t="s">
        <v>25</v>
      </c>
      <c r="C18" s="17" t="s">
        <v>350</v>
      </c>
      <c r="D18" s="101" t="s">
        <v>340</v>
      </c>
      <c r="E18" s="19" t="s">
        <v>336</v>
      </c>
      <c r="F18" s="19" t="s">
        <v>356</v>
      </c>
      <c r="G18" s="19"/>
      <c r="H18" s="15">
        <v>11.22</v>
      </c>
      <c r="I18" s="18" t="s">
        <v>337</v>
      </c>
    </row>
    <row r="19" spans="1:9" ht="18" customHeight="1">
      <c r="A19" s="30">
        <v>5</v>
      </c>
      <c r="B19" s="16" t="s">
        <v>85</v>
      </c>
      <c r="C19" s="17" t="s">
        <v>227</v>
      </c>
      <c r="D19" s="101">
        <v>36700</v>
      </c>
      <c r="E19" s="19" t="s">
        <v>225</v>
      </c>
      <c r="F19" s="19" t="s">
        <v>226</v>
      </c>
      <c r="G19" s="19"/>
      <c r="H19" s="15">
        <v>9.23</v>
      </c>
      <c r="I19" s="18" t="s">
        <v>219</v>
      </c>
    </row>
    <row r="20" spans="1:9" ht="18" customHeight="1">
      <c r="A20" s="30">
        <v>6</v>
      </c>
      <c r="B20" s="16" t="s">
        <v>804</v>
      </c>
      <c r="C20" s="17" t="s">
        <v>805</v>
      </c>
      <c r="D20" s="101" t="s">
        <v>806</v>
      </c>
      <c r="E20" s="19" t="s">
        <v>82</v>
      </c>
      <c r="F20" s="19" t="s">
        <v>800</v>
      </c>
      <c r="G20" s="19"/>
      <c r="H20" s="196">
        <v>10.97</v>
      </c>
      <c r="I20" s="18" t="s">
        <v>160</v>
      </c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3" customWidth="1"/>
    <col min="2" max="2" width="11.140625" style="43" customWidth="1"/>
    <col min="3" max="3" width="15.421875" style="43" bestFit="1" customWidth="1"/>
    <col min="4" max="4" width="10.7109375" style="56" customWidth="1"/>
    <col min="5" max="5" width="15.00390625" style="57" customWidth="1"/>
    <col min="6" max="6" width="17.57421875" style="57" bestFit="1" customWidth="1"/>
    <col min="7" max="7" width="16.8515625" style="57" bestFit="1" customWidth="1"/>
    <col min="8" max="8" width="8.140625" style="52" customWidth="1"/>
    <col min="9" max="9" width="7.57421875" style="50" customWidth="1"/>
    <col min="10" max="10" width="4.7109375" style="50" bestFit="1" customWidth="1"/>
    <col min="11" max="11" width="26.00390625" style="35" bestFit="1" customWidth="1"/>
    <col min="12" max="16384" width="9.140625" style="43" customWidth="1"/>
  </cols>
  <sheetData>
    <row r="1" spans="1:10" s="60" customFormat="1" ht="15.75">
      <c r="A1" s="60" t="s">
        <v>569</v>
      </c>
      <c r="C1" s="61"/>
      <c r="D1" s="74"/>
      <c r="E1" s="74"/>
      <c r="F1" s="74"/>
      <c r="G1" s="107"/>
      <c r="H1" s="64"/>
      <c r="I1" s="108"/>
      <c r="J1" s="108"/>
    </row>
    <row r="2" spans="1:11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3"/>
      <c r="K2" s="64"/>
    </row>
    <row r="3" spans="1:11" s="35" customFormat="1" ht="12" customHeight="1">
      <c r="A3" s="43"/>
      <c r="B3" s="43"/>
      <c r="C3" s="48"/>
      <c r="D3" s="54"/>
      <c r="E3" s="49"/>
      <c r="F3" s="49"/>
      <c r="G3" s="49"/>
      <c r="H3" s="50"/>
      <c r="I3" s="50"/>
      <c r="J3" s="50"/>
      <c r="K3" s="55"/>
    </row>
    <row r="4" spans="2:11" s="59" customFormat="1" ht="15.75">
      <c r="B4" s="60" t="s">
        <v>896</v>
      </c>
      <c r="C4" s="60"/>
      <c r="D4" s="54"/>
      <c r="E4" s="117"/>
      <c r="F4" s="117"/>
      <c r="G4" s="57"/>
      <c r="H4" s="52"/>
      <c r="I4" s="50"/>
      <c r="J4" s="50"/>
      <c r="K4" s="35"/>
    </row>
    <row r="5" spans="2:6" ht="16.5" thickBot="1">
      <c r="B5" s="60"/>
      <c r="C5" s="60"/>
      <c r="D5" s="54"/>
      <c r="E5" s="117"/>
      <c r="F5" s="117"/>
    </row>
    <row r="6" spans="1:11" s="51" customFormat="1" ht="18" customHeight="1" thickBot="1">
      <c r="A6" s="111" t="s">
        <v>165</v>
      </c>
      <c r="B6" s="66" t="s">
        <v>0</v>
      </c>
      <c r="C6" s="67" t="s">
        <v>1</v>
      </c>
      <c r="D6" s="69" t="s">
        <v>10</v>
      </c>
      <c r="E6" s="68" t="s">
        <v>2</v>
      </c>
      <c r="F6" s="68" t="s">
        <v>3</v>
      </c>
      <c r="G6" s="68" t="s">
        <v>73</v>
      </c>
      <c r="H6" s="69" t="s">
        <v>6</v>
      </c>
      <c r="I6" s="69" t="s">
        <v>7</v>
      </c>
      <c r="J6" s="79" t="s">
        <v>53</v>
      </c>
      <c r="K6" s="70" t="s">
        <v>5</v>
      </c>
    </row>
    <row r="7" spans="1:11" ht="18" customHeight="1">
      <c r="A7" s="30">
        <v>1</v>
      </c>
      <c r="B7" s="16" t="s">
        <v>85</v>
      </c>
      <c r="C7" s="17" t="s">
        <v>227</v>
      </c>
      <c r="D7" s="101">
        <v>36700</v>
      </c>
      <c r="E7" s="19" t="s">
        <v>225</v>
      </c>
      <c r="F7" s="19" t="s">
        <v>226</v>
      </c>
      <c r="G7" s="19"/>
      <c r="H7" s="15">
        <v>9.23</v>
      </c>
      <c r="I7" s="170">
        <v>9.21</v>
      </c>
      <c r="J7" s="25" t="str">
        <f aca="true" t="shared" si="0" ref="J7:J16">IF(ISBLANK(H7),"",IF(H7&gt;11.44,"",IF(H7&lt;=0,"I A",IF(H7&lt;=0,"II A",IF(H7&lt;=0,"III A",IF(H7&lt;=10.04,"I JA",IF(H7&lt;=10.84,"II JA",IF(H7&lt;=11.44,"III JA"))))))))</f>
        <v>I JA</v>
      </c>
      <c r="K7" s="18" t="s">
        <v>219</v>
      </c>
    </row>
    <row r="8" spans="1:11" ht="18" customHeight="1">
      <c r="A8" s="30">
        <v>2</v>
      </c>
      <c r="B8" s="16" t="s">
        <v>222</v>
      </c>
      <c r="C8" s="17" t="s">
        <v>228</v>
      </c>
      <c r="D8" s="101">
        <v>36934</v>
      </c>
      <c r="E8" s="19" t="s">
        <v>225</v>
      </c>
      <c r="F8" s="19" t="s">
        <v>226</v>
      </c>
      <c r="G8" s="19"/>
      <c r="H8" s="105">
        <v>9.84</v>
      </c>
      <c r="I8" s="196">
        <v>10.08</v>
      </c>
      <c r="J8" s="25" t="str">
        <f t="shared" si="0"/>
        <v>I JA</v>
      </c>
      <c r="K8" s="18" t="s">
        <v>219</v>
      </c>
    </row>
    <row r="9" spans="1:11" ht="18" customHeight="1">
      <c r="A9" s="30">
        <v>3</v>
      </c>
      <c r="B9" s="16" t="s">
        <v>122</v>
      </c>
      <c r="C9" s="17" t="s">
        <v>229</v>
      </c>
      <c r="D9" s="101">
        <v>37403</v>
      </c>
      <c r="E9" s="19" t="s">
        <v>225</v>
      </c>
      <c r="F9" s="19" t="s">
        <v>226</v>
      </c>
      <c r="G9" s="19"/>
      <c r="H9" s="15">
        <v>10.83</v>
      </c>
      <c r="I9" s="170">
        <v>10.77</v>
      </c>
      <c r="J9" s="25" t="str">
        <f t="shared" si="0"/>
        <v>II JA</v>
      </c>
      <c r="K9" s="18" t="s">
        <v>220</v>
      </c>
    </row>
    <row r="10" spans="1:11" ht="18" customHeight="1">
      <c r="A10" s="30">
        <v>4</v>
      </c>
      <c r="B10" s="16" t="s">
        <v>144</v>
      </c>
      <c r="C10" s="17" t="s">
        <v>533</v>
      </c>
      <c r="D10" s="101">
        <v>36885</v>
      </c>
      <c r="E10" s="19" t="s">
        <v>549</v>
      </c>
      <c r="F10" s="19" t="s">
        <v>548</v>
      </c>
      <c r="G10" s="19"/>
      <c r="H10" s="105">
        <v>10.78</v>
      </c>
      <c r="I10" s="196">
        <v>10.83</v>
      </c>
      <c r="J10" s="25" t="str">
        <f t="shared" si="0"/>
        <v>II JA</v>
      </c>
      <c r="K10" s="18" t="s">
        <v>534</v>
      </c>
    </row>
    <row r="11" spans="1:11" ht="18" customHeight="1">
      <c r="A11" s="30">
        <v>5</v>
      </c>
      <c r="B11" s="16" t="s">
        <v>804</v>
      </c>
      <c r="C11" s="17" t="s">
        <v>805</v>
      </c>
      <c r="D11" s="101" t="s">
        <v>806</v>
      </c>
      <c r="E11" s="19" t="s">
        <v>82</v>
      </c>
      <c r="F11" s="19" t="s">
        <v>800</v>
      </c>
      <c r="G11" s="19"/>
      <c r="H11" s="86">
        <v>10.97</v>
      </c>
      <c r="I11" s="196">
        <v>11.23</v>
      </c>
      <c r="J11" s="25" t="str">
        <f t="shared" si="0"/>
        <v>III JA</v>
      </c>
      <c r="K11" s="18" t="s">
        <v>160</v>
      </c>
    </row>
    <row r="12" spans="1:11" ht="18" customHeight="1">
      <c r="A12" s="30">
        <v>6</v>
      </c>
      <c r="B12" s="16" t="s">
        <v>147</v>
      </c>
      <c r="C12" s="17" t="s">
        <v>714</v>
      </c>
      <c r="D12" s="101" t="s">
        <v>715</v>
      </c>
      <c r="E12" s="19" t="s">
        <v>47</v>
      </c>
      <c r="F12" s="19" t="s">
        <v>120</v>
      </c>
      <c r="G12" s="19" t="s">
        <v>716</v>
      </c>
      <c r="H12" s="86">
        <v>11.15</v>
      </c>
      <c r="I12" s="196">
        <v>11.23</v>
      </c>
      <c r="J12" s="25" t="str">
        <f t="shared" si="0"/>
        <v>III JA</v>
      </c>
      <c r="K12" s="18" t="s">
        <v>121</v>
      </c>
    </row>
    <row r="13" spans="1:11" ht="18" customHeight="1">
      <c r="A13" s="30">
        <v>7</v>
      </c>
      <c r="B13" s="16" t="s">
        <v>25</v>
      </c>
      <c r="C13" s="17" t="s">
        <v>350</v>
      </c>
      <c r="D13" s="101" t="s">
        <v>340</v>
      </c>
      <c r="E13" s="19" t="s">
        <v>336</v>
      </c>
      <c r="F13" s="19" t="s">
        <v>356</v>
      </c>
      <c r="G13" s="19"/>
      <c r="H13" s="105">
        <v>11.22</v>
      </c>
      <c r="I13" s="151"/>
      <c r="J13" s="25" t="str">
        <f t="shared" si="0"/>
        <v>III JA</v>
      </c>
      <c r="K13" s="18" t="s">
        <v>337</v>
      </c>
    </row>
    <row r="14" spans="1:11" ht="18" customHeight="1">
      <c r="A14" s="30">
        <v>8</v>
      </c>
      <c r="B14" s="16" t="s">
        <v>85</v>
      </c>
      <c r="C14" s="17" t="s">
        <v>798</v>
      </c>
      <c r="D14" s="101" t="s">
        <v>799</v>
      </c>
      <c r="E14" s="19" t="s">
        <v>82</v>
      </c>
      <c r="F14" s="19" t="s">
        <v>800</v>
      </c>
      <c r="G14" s="19"/>
      <c r="H14" s="105">
        <v>11.53</v>
      </c>
      <c r="I14" s="170"/>
      <c r="J14" s="25">
        <f t="shared" si="0"/>
      </c>
      <c r="K14" s="18" t="s">
        <v>801</v>
      </c>
    </row>
    <row r="15" spans="1:11" ht="18" customHeight="1">
      <c r="A15" s="30">
        <v>9</v>
      </c>
      <c r="B15" s="16" t="s">
        <v>397</v>
      </c>
      <c r="C15" s="17" t="s">
        <v>91</v>
      </c>
      <c r="D15" s="101">
        <v>36970</v>
      </c>
      <c r="E15" s="19" t="s">
        <v>63</v>
      </c>
      <c r="F15" s="19" t="s">
        <v>64</v>
      </c>
      <c r="G15" s="19"/>
      <c r="H15" s="105">
        <v>11.83</v>
      </c>
      <c r="I15" s="170"/>
      <c r="J15" s="25">
        <f t="shared" si="0"/>
      </c>
      <c r="K15" s="18" t="s">
        <v>65</v>
      </c>
    </row>
    <row r="16" spans="1:11" ht="18" customHeight="1">
      <c r="A16" s="30">
        <v>10</v>
      </c>
      <c r="B16" s="16" t="s">
        <v>126</v>
      </c>
      <c r="C16" s="17" t="s">
        <v>812</v>
      </c>
      <c r="D16" s="101" t="s">
        <v>813</v>
      </c>
      <c r="E16" s="19" t="s">
        <v>82</v>
      </c>
      <c r="F16" s="19" t="s">
        <v>800</v>
      </c>
      <c r="G16" s="19"/>
      <c r="H16" s="86">
        <v>11.92</v>
      </c>
      <c r="I16" s="151"/>
      <c r="J16" s="25">
        <f t="shared" si="0"/>
      </c>
      <c r="K16" s="18" t="s">
        <v>160</v>
      </c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0" customWidth="1"/>
    <col min="3" max="3" width="11.140625" style="20" customWidth="1"/>
    <col min="4" max="4" width="15.421875" style="20" bestFit="1" customWidth="1"/>
    <col min="5" max="5" width="10.7109375" style="42" customWidth="1"/>
    <col min="6" max="6" width="15.00390625" style="44" customWidth="1"/>
    <col min="7" max="7" width="17.57421875" style="44" bestFit="1" customWidth="1"/>
    <col min="8" max="8" width="14.7109375" style="44" bestFit="1" customWidth="1"/>
    <col min="9" max="9" width="9.140625" style="23" customWidth="1"/>
    <col min="10" max="10" width="4.57421875" style="23" bestFit="1" customWidth="1"/>
    <col min="11" max="11" width="22.28125" style="22" customWidth="1"/>
    <col min="12" max="16384" width="9.140625" style="20" customWidth="1"/>
  </cols>
  <sheetData>
    <row r="1" spans="1:10" s="60" customFormat="1" ht="15.75">
      <c r="A1" s="60" t="s">
        <v>569</v>
      </c>
      <c r="C1" s="61"/>
      <c r="D1" s="74"/>
      <c r="E1" s="74"/>
      <c r="F1" s="74"/>
      <c r="G1" s="107"/>
      <c r="H1" s="64"/>
      <c r="I1" s="108"/>
      <c r="J1" s="108"/>
    </row>
    <row r="2" spans="1:11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3"/>
      <c r="K2" s="64"/>
    </row>
    <row r="3" spans="1:11" s="22" customFormat="1" ht="12" customHeight="1">
      <c r="A3" s="20"/>
      <c r="B3" s="20"/>
      <c r="C3" s="20"/>
      <c r="D3" s="21"/>
      <c r="E3" s="34"/>
      <c r="F3" s="31"/>
      <c r="G3" s="31"/>
      <c r="H3" s="31"/>
      <c r="I3" s="32"/>
      <c r="J3" s="32"/>
      <c r="K3" s="33"/>
    </row>
    <row r="4" spans="3:10" s="36" customFormat="1" ht="15.75">
      <c r="C4" s="60" t="s">
        <v>912</v>
      </c>
      <c r="D4" s="37"/>
      <c r="E4" s="41"/>
      <c r="F4" s="41"/>
      <c r="G4" s="41"/>
      <c r="H4" s="39"/>
      <c r="I4" s="45"/>
      <c r="J4" s="45"/>
    </row>
    <row r="5" spans="3:10" s="36" customFormat="1" ht="16.5" thickBot="1">
      <c r="C5" s="37"/>
      <c r="D5" s="37"/>
      <c r="E5" s="41"/>
      <c r="F5" s="41"/>
      <c r="G5" s="41"/>
      <c r="H5" s="39"/>
      <c r="I5" s="45"/>
      <c r="J5" s="45"/>
    </row>
    <row r="6" spans="1:11" s="14" customFormat="1" ht="18" customHeight="1" thickBot="1">
      <c r="A6" s="131" t="s">
        <v>165</v>
      </c>
      <c r="B6" s="179" t="s">
        <v>155</v>
      </c>
      <c r="C6" s="11" t="s">
        <v>0</v>
      </c>
      <c r="D6" s="12" t="s">
        <v>1</v>
      </c>
      <c r="E6" s="13" t="s">
        <v>10</v>
      </c>
      <c r="F6" s="46" t="s">
        <v>2</v>
      </c>
      <c r="G6" s="68" t="s">
        <v>3</v>
      </c>
      <c r="H6" s="68" t="s">
        <v>73</v>
      </c>
      <c r="I6" s="13" t="s">
        <v>4</v>
      </c>
      <c r="J6" s="78" t="s">
        <v>53</v>
      </c>
      <c r="K6" s="47" t="s">
        <v>5</v>
      </c>
    </row>
    <row r="7" spans="1:11" ht="18" customHeight="1">
      <c r="A7" s="30">
        <v>1</v>
      </c>
      <c r="B7" s="15">
        <v>17</v>
      </c>
      <c r="C7" s="16" t="s">
        <v>71</v>
      </c>
      <c r="D7" s="17" t="s">
        <v>753</v>
      </c>
      <c r="E7" s="101">
        <v>36671</v>
      </c>
      <c r="F7" s="19" t="s">
        <v>63</v>
      </c>
      <c r="G7" s="19" t="s">
        <v>64</v>
      </c>
      <c r="H7" s="19" t="s">
        <v>763</v>
      </c>
      <c r="I7" s="152">
        <v>0.0032922453703703707</v>
      </c>
      <c r="J7" s="15" t="s">
        <v>913</v>
      </c>
      <c r="K7" s="18" t="s">
        <v>754</v>
      </c>
    </row>
    <row r="8" spans="1:11" ht="18" customHeight="1">
      <c r="A8" s="30">
        <v>2</v>
      </c>
      <c r="B8" s="15">
        <v>6</v>
      </c>
      <c r="C8" s="16" t="s">
        <v>37</v>
      </c>
      <c r="D8" s="17" t="s">
        <v>198</v>
      </c>
      <c r="E8" s="101">
        <v>37057</v>
      </c>
      <c r="F8" s="19" t="s">
        <v>192</v>
      </c>
      <c r="G8" s="19" t="s">
        <v>193</v>
      </c>
      <c r="H8" s="19" t="s">
        <v>194</v>
      </c>
      <c r="I8" s="152">
        <v>0.00355474537037037</v>
      </c>
      <c r="J8" s="15" t="s">
        <v>907</v>
      </c>
      <c r="K8" s="18" t="s">
        <v>202</v>
      </c>
    </row>
    <row r="9" spans="1:11" ht="18" customHeight="1">
      <c r="A9" s="30">
        <v>3</v>
      </c>
      <c r="B9" s="15">
        <v>52</v>
      </c>
      <c r="C9" s="16" t="s">
        <v>449</v>
      </c>
      <c r="D9" s="17" t="s">
        <v>450</v>
      </c>
      <c r="E9" s="101" t="s">
        <v>245</v>
      </c>
      <c r="F9" s="19" t="s">
        <v>451</v>
      </c>
      <c r="G9" s="19" t="s">
        <v>475</v>
      </c>
      <c r="H9" s="19" t="s">
        <v>452</v>
      </c>
      <c r="I9" s="152">
        <v>0.0035598379629629626</v>
      </c>
      <c r="J9" s="15" t="s">
        <v>907</v>
      </c>
      <c r="K9" s="18" t="s">
        <v>892</v>
      </c>
    </row>
    <row r="10" spans="1:11" ht="18" customHeight="1">
      <c r="A10" s="30">
        <v>4</v>
      </c>
      <c r="B10" s="15">
        <v>5</v>
      </c>
      <c r="C10" s="16" t="s">
        <v>130</v>
      </c>
      <c r="D10" s="17" t="s">
        <v>197</v>
      </c>
      <c r="E10" s="101">
        <v>37281</v>
      </c>
      <c r="F10" s="19" t="s">
        <v>192</v>
      </c>
      <c r="G10" s="19" t="s">
        <v>193</v>
      </c>
      <c r="H10" s="19" t="s">
        <v>194</v>
      </c>
      <c r="I10" s="152">
        <v>0.003638888888888889</v>
      </c>
      <c r="J10" s="15" t="s">
        <v>907</v>
      </c>
      <c r="K10" s="18" t="s">
        <v>202</v>
      </c>
    </row>
    <row r="11" spans="1:11" ht="18" customHeight="1">
      <c r="A11" s="30">
        <v>5</v>
      </c>
      <c r="B11" s="15">
        <v>19</v>
      </c>
      <c r="C11" s="16" t="s">
        <v>95</v>
      </c>
      <c r="D11" s="17" t="s">
        <v>759</v>
      </c>
      <c r="E11" s="101">
        <v>36886</v>
      </c>
      <c r="F11" s="19" t="s">
        <v>63</v>
      </c>
      <c r="G11" s="19" t="s">
        <v>64</v>
      </c>
      <c r="H11" s="19" t="s">
        <v>763</v>
      </c>
      <c r="I11" s="152">
        <v>0.0037037037037037034</v>
      </c>
      <c r="J11" s="15" t="s">
        <v>908</v>
      </c>
      <c r="K11" s="18" t="s">
        <v>754</v>
      </c>
    </row>
    <row r="12" spans="1:11" ht="18" customHeight="1">
      <c r="A12" s="30">
        <v>6</v>
      </c>
      <c r="B12" s="15">
        <v>18</v>
      </c>
      <c r="C12" s="16" t="s">
        <v>24</v>
      </c>
      <c r="D12" s="17" t="s">
        <v>758</v>
      </c>
      <c r="E12" s="101">
        <v>36673</v>
      </c>
      <c r="F12" s="19" t="s">
        <v>63</v>
      </c>
      <c r="G12" s="19" t="s">
        <v>64</v>
      </c>
      <c r="H12" s="19" t="s">
        <v>763</v>
      </c>
      <c r="I12" s="152">
        <v>0.0037121527777777778</v>
      </c>
      <c r="J12" s="15" t="s">
        <v>908</v>
      </c>
      <c r="K12" s="18" t="s">
        <v>754</v>
      </c>
    </row>
    <row r="13" spans="1:11" ht="18" customHeight="1">
      <c r="A13" s="30">
        <v>7</v>
      </c>
      <c r="B13" s="15">
        <v>35</v>
      </c>
      <c r="C13" s="16" t="s">
        <v>437</v>
      </c>
      <c r="D13" s="17" t="s">
        <v>837</v>
      </c>
      <c r="E13" s="101" t="s">
        <v>838</v>
      </c>
      <c r="F13" s="19" t="s">
        <v>848</v>
      </c>
      <c r="G13" s="19" t="s">
        <v>825</v>
      </c>
      <c r="H13" s="19" t="s">
        <v>826</v>
      </c>
      <c r="I13" s="152">
        <v>0.003724768518518519</v>
      </c>
      <c r="J13" s="15" t="s">
        <v>908</v>
      </c>
      <c r="K13" s="18" t="s">
        <v>827</v>
      </c>
    </row>
    <row r="14" spans="1:11" ht="18" customHeight="1">
      <c r="A14" s="30">
        <v>8</v>
      </c>
      <c r="B14" s="15">
        <v>34</v>
      </c>
      <c r="C14" s="16" t="s">
        <v>834</v>
      </c>
      <c r="D14" s="17" t="s">
        <v>835</v>
      </c>
      <c r="E14" s="101" t="s">
        <v>836</v>
      </c>
      <c r="F14" s="19" t="s">
        <v>848</v>
      </c>
      <c r="G14" s="19" t="s">
        <v>825</v>
      </c>
      <c r="H14" s="19" t="s">
        <v>826</v>
      </c>
      <c r="I14" s="152">
        <v>0.003939583333333333</v>
      </c>
      <c r="J14" s="15" t="s">
        <v>908</v>
      </c>
      <c r="K14" s="18" t="s">
        <v>827</v>
      </c>
    </row>
    <row r="15" spans="1:11" ht="18" customHeight="1">
      <c r="A15" s="30">
        <v>9</v>
      </c>
      <c r="B15" s="15">
        <v>32</v>
      </c>
      <c r="C15" s="16" t="s">
        <v>301</v>
      </c>
      <c r="D15" s="17" t="s">
        <v>828</v>
      </c>
      <c r="E15" s="101" t="s">
        <v>829</v>
      </c>
      <c r="F15" s="19" t="s">
        <v>848</v>
      </c>
      <c r="G15" s="19" t="s">
        <v>825</v>
      </c>
      <c r="H15" s="19" t="s">
        <v>826</v>
      </c>
      <c r="I15" s="152">
        <v>0.0039968749999999996</v>
      </c>
      <c r="J15" s="15" t="s">
        <v>910</v>
      </c>
      <c r="K15" s="18" t="s">
        <v>827</v>
      </c>
    </row>
    <row r="16" spans="1:11" ht="18" customHeight="1">
      <c r="A16" s="30">
        <v>10</v>
      </c>
      <c r="B16" s="15">
        <v>53</v>
      </c>
      <c r="C16" s="16" t="s">
        <v>453</v>
      </c>
      <c r="D16" s="17" t="s">
        <v>450</v>
      </c>
      <c r="E16" s="101" t="s">
        <v>454</v>
      </c>
      <c r="F16" s="19" t="s">
        <v>451</v>
      </c>
      <c r="G16" s="19" t="s">
        <v>475</v>
      </c>
      <c r="H16" s="19" t="s">
        <v>452</v>
      </c>
      <c r="I16" s="152">
        <v>0.004045023148148148</v>
      </c>
      <c r="J16" s="15" t="s">
        <v>910</v>
      </c>
      <c r="K16" s="18" t="s">
        <v>892</v>
      </c>
    </row>
    <row r="17" spans="1:11" ht="18" customHeight="1">
      <c r="A17" s="30">
        <v>11</v>
      </c>
      <c r="B17" s="15">
        <v>55</v>
      </c>
      <c r="C17" s="16" t="s">
        <v>132</v>
      </c>
      <c r="D17" s="17" t="s">
        <v>455</v>
      </c>
      <c r="E17" s="101" t="s">
        <v>456</v>
      </c>
      <c r="F17" s="19" t="s">
        <v>451</v>
      </c>
      <c r="G17" s="19" t="s">
        <v>475</v>
      </c>
      <c r="H17" s="19" t="s">
        <v>452</v>
      </c>
      <c r="I17" s="152">
        <v>0.004118518518518519</v>
      </c>
      <c r="J17" s="15" t="s">
        <v>910</v>
      </c>
      <c r="K17" s="18" t="s">
        <v>892</v>
      </c>
    </row>
    <row r="18" spans="1:11" ht="18" customHeight="1">
      <c r="A18" s="30">
        <v>12</v>
      </c>
      <c r="B18" s="106">
        <v>39</v>
      </c>
      <c r="C18" s="16" t="s">
        <v>37</v>
      </c>
      <c r="D18" s="17" t="s">
        <v>842</v>
      </c>
      <c r="E18" s="101" t="s">
        <v>843</v>
      </c>
      <c r="F18" s="19" t="s">
        <v>848</v>
      </c>
      <c r="G18" s="19" t="s">
        <v>825</v>
      </c>
      <c r="H18" s="19" t="s">
        <v>826</v>
      </c>
      <c r="I18" s="152">
        <v>0.004135300925925926</v>
      </c>
      <c r="J18" s="15" t="s">
        <v>910</v>
      </c>
      <c r="K18" s="18" t="s">
        <v>827</v>
      </c>
    </row>
    <row r="19" spans="1:11" ht="18" customHeight="1">
      <c r="A19" s="30">
        <v>13</v>
      </c>
      <c r="B19" s="106">
        <v>4</v>
      </c>
      <c r="C19" s="16" t="s">
        <v>95</v>
      </c>
      <c r="D19" s="17" t="s">
        <v>196</v>
      </c>
      <c r="E19" s="101">
        <v>37268</v>
      </c>
      <c r="F19" s="19" t="s">
        <v>192</v>
      </c>
      <c r="G19" s="19" t="s">
        <v>193</v>
      </c>
      <c r="H19" s="19" t="s">
        <v>194</v>
      </c>
      <c r="I19" s="152">
        <v>0.004701736111111111</v>
      </c>
      <c r="J19" s="15"/>
      <c r="K19" s="18" t="s">
        <v>202</v>
      </c>
    </row>
    <row r="20" spans="1:11" ht="18" customHeight="1">
      <c r="A20" s="30">
        <v>14</v>
      </c>
      <c r="B20" s="106">
        <v>2</v>
      </c>
      <c r="C20" s="16" t="s">
        <v>190</v>
      </c>
      <c r="D20" s="17" t="s">
        <v>191</v>
      </c>
      <c r="E20" s="101">
        <v>38462</v>
      </c>
      <c r="F20" s="19" t="s">
        <v>192</v>
      </c>
      <c r="G20" s="19" t="s">
        <v>193</v>
      </c>
      <c r="H20" s="19" t="s">
        <v>194</v>
      </c>
      <c r="I20" s="152">
        <v>0.005142476851851852</v>
      </c>
      <c r="J20" s="15"/>
      <c r="K20" s="18" t="s">
        <v>202</v>
      </c>
    </row>
  </sheetData>
  <sheetProtection/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0" customWidth="1"/>
    <col min="3" max="3" width="11.140625" style="20" customWidth="1"/>
    <col min="4" max="4" width="15.421875" style="20" bestFit="1" customWidth="1"/>
    <col min="5" max="5" width="10.7109375" style="42" customWidth="1"/>
    <col min="6" max="6" width="15.00390625" style="44" customWidth="1"/>
    <col min="7" max="7" width="17.57421875" style="44" bestFit="1" customWidth="1"/>
    <col min="8" max="8" width="14.7109375" style="44" bestFit="1" customWidth="1"/>
    <col min="9" max="9" width="9.140625" style="23" customWidth="1"/>
    <col min="10" max="10" width="7.28125" style="23" bestFit="1" customWidth="1"/>
    <col min="11" max="11" width="26.00390625" style="22" bestFit="1" customWidth="1"/>
    <col min="12" max="16384" width="9.140625" style="20" customWidth="1"/>
  </cols>
  <sheetData>
    <row r="1" spans="1:10" s="60" customFormat="1" ht="15.75">
      <c r="A1" s="60" t="s">
        <v>569</v>
      </c>
      <c r="C1" s="61"/>
      <c r="D1" s="74"/>
      <c r="E1" s="74"/>
      <c r="F1" s="74"/>
      <c r="G1" s="107"/>
      <c r="H1" s="64"/>
      <c r="I1" s="108"/>
      <c r="J1" s="108"/>
    </row>
    <row r="2" spans="1:12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3"/>
      <c r="K2" s="64"/>
      <c r="L2" s="109"/>
    </row>
    <row r="3" spans="1:11" s="22" customFormat="1" ht="12" customHeight="1">
      <c r="A3" s="20"/>
      <c r="B3" s="20"/>
      <c r="C3" s="20"/>
      <c r="D3" s="21"/>
      <c r="E3" s="34"/>
      <c r="F3" s="31"/>
      <c r="G3" s="31"/>
      <c r="H3" s="31"/>
      <c r="I3" s="32"/>
      <c r="J3" s="32"/>
      <c r="K3" s="33"/>
    </row>
    <row r="4" spans="3:10" s="36" customFormat="1" ht="15.75">
      <c r="C4" s="60" t="s">
        <v>906</v>
      </c>
      <c r="D4" s="37"/>
      <c r="E4" s="41"/>
      <c r="F4" s="41"/>
      <c r="G4" s="41"/>
      <c r="H4" s="39"/>
      <c r="I4" s="45"/>
      <c r="J4" s="45"/>
    </row>
    <row r="5" spans="3:10" s="36" customFormat="1" ht="16.5" thickBot="1">
      <c r="C5" s="37"/>
      <c r="D5" s="37"/>
      <c r="E5" s="41"/>
      <c r="F5" s="41"/>
      <c r="G5" s="41"/>
      <c r="H5" s="39"/>
      <c r="I5" s="45"/>
      <c r="J5" s="45"/>
    </row>
    <row r="6" spans="1:11" s="14" customFormat="1" ht="18" customHeight="1" thickBot="1">
      <c r="A6" s="131" t="s">
        <v>165</v>
      </c>
      <c r="B6" s="179" t="s">
        <v>155</v>
      </c>
      <c r="C6" s="11" t="s">
        <v>0</v>
      </c>
      <c r="D6" s="12" t="s">
        <v>1</v>
      </c>
      <c r="E6" s="13" t="s">
        <v>10</v>
      </c>
      <c r="F6" s="46" t="s">
        <v>2</v>
      </c>
      <c r="G6" s="68" t="s">
        <v>3</v>
      </c>
      <c r="H6" s="68" t="s">
        <v>73</v>
      </c>
      <c r="I6" s="13" t="s">
        <v>4</v>
      </c>
      <c r="J6" s="78" t="s">
        <v>53</v>
      </c>
      <c r="K6" s="47" t="s">
        <v>5</v>
      </c>
    </row>
    <row r="7" spans="1:11" ht="18" customHeight="1">
      <c r="A7" s="30">
        <v>1</v>
      </c>
      <c r="B7" s="15">
        <v>20</v>
      </c>
      <c r="C7" s="16" t="s">
        <v>614</v>
      </c>
      <c r="D7" s="17" t="s">
        <v>757</v>
      </c>
      <c r="E7" s="101">
        <v>37160</v>
      </c>
      <c r="F7" s="19" t="s">
        <v>63</v>
      </c>
      <c r="G7" s="19" t="s">
        <v>64</v>
      </c>
      <c r="H7" s="19" t="s">
        <v>763</v>
      </c>
      <c r="I7" s="152">
        <v>0.006871875</v>
      </c>
      <c r="J7" s="15" t="s">
        <v>907</v>
      </c>
      <c r="K7" s="18" t="s">
        <v>754</v>
      </c>
    </row>
    <row r="8" spans="1:12" ht="18" customHeight="1">
      <c r="A8" s="30">
        <v>2</v>
      </c>
      <c r="B8" s="15">
        <v>53</v>
      </c>
      <c r="C8" s="16" t="s">
        <v>457</v>
      </c>
      <c r="D8" s="17" t="s">
        <v>458</v>
      </c>
      <c r="E8" s="101" t="s">
        <v>459</v>
      </c>
      <c r="F8" s="19" t="s">
        <v>451</v>
      </c>
      <c r="G8" s="19" t="s">
        <v>475</v>
      </c>
      <c r="H8" s="19" t="s">
        <v>452</v>
      </c>
      <c r="I8" s="152">
        <v>0.006929050925925925</v>
      </c>
      <c r="J8" s="15" t="s">
        <v>907</v>
      </c>
      <c r="K8" s="18" t="s">
        <v>892</v>
      </c>
      <c r="L8" s="43"/>
    </row>
    <row r="9" spans="1:12" ht="18" customHeight="1">
      <c r="A9" s="30">
        <v>3</v>
      </c>
      <c r="B9" s="15">
        <v>21</v>
      </c>
      <c r="C9" s="16" t="s">
        <v>51</v>
      </c>
      <c r="D9" s="17" t="s">
        <v>760</v>
      </c>
      <c r="E9" s="101">
        <v>37152</v>
      </c>
      <c r="F9" s="19" t="s">
        <v>63</v>
      </c>
      <c r="G9" s="19" t="s">
        <v>64</v>
      </c>
      <c r="H9" s="19" t="s">
        <v>763</v>
      </c>
      <c r="I9" s="152">
        <v>0.007121643518518518</v>
      </c>
      <c r="J9" s="15" t="s">
        <v>908</v>
      </c>
      <c r="K9" s="18" t="s">
        <v>754</v>
      </c>
      <c r="L9" s="43"/>
    </row>
    <row r="10" spans="1:12" ht="18" customHeight="1">
      <c r="A10" s="30">
        <v>4</v>
      </c>
      <c r="B10" s="15">
        <v>4</v>
      </c>
      <c r="C10" s="16" t="s">
        <v>200</v>
      </c>
      <c r="D10" s="17" t="s">
        <v>201</v>
      </c>
      <c r="E10" s="101">
        <v>36762</v>
      </c>
      <c r="F10" s="19" t="s">
        <v>192</v>
      </c>
      <c r="G10" s="19" t="s">
        <v>193</v>
      </c>
      <c r="H10" s="19" t="s">
        <v>194</v>
      </c>
      <c r="I10" s="152">
        <v>0.007177314814814814</v>
      </c>
      <c r="J10" s="15" t="s">
        <v>908</v>
      </c>
      <c r="K10" s="18" t="s">
        <v>202</v>
      </c>
      <c r="L10" s="43"/>
    </row>
    <row r="11" spans="1:12" ht="18" customHeight="1">
      <c r="A11" s="30">
        <v>5</v>
      </c>
      <c r="B11" s="106">
        <v>19</v>
      </c>
      <c r="C11" s="16" t="s">
        <v>755</v>
      </c>
      <c r="D11" s="17" t="s">
        <v>756</v>
      </c>
      <c r="E11" s="101">
        <v>37033</v>
      </c>
      <c r="F11" s="19" t="s">
        <v>63</v>
      </c>
      <c r="G11" s="19" t="s">
        <v>64</v>
      </c>
      <c r="H11" s="19" t="s">
        <v>763</v>
      </c>
      <c r="I11" s="152" t="s">
        <v>909</v>
      </c>
      <c r="J11" s="15" t="s">
        <v>908</v>
      </c>
      <c r="K11" s="18" t="s">
        <v>754</v>
      </c>
      <c r="L11" s="43"/>
    </row>
    <row r="12" spans="1:12" ht="18" customHeight="1">
      <c r="A12" s="30">
        <v>6</v>
      </c>
      <c r="B12" s="15">
        <v>22</v>
      </c>
      <c r="C12" s="16" t="s">
        <v>32</v>
      </c>
      <c r="D12" s="17" t="s">
        <v>761</v>
      </c>
      <c r="E12" s="101" t="s">
        <v>762</v>
      </c>
      <c r="F12" s="19" t="s">
        <v>63</v>
      </c>
      <c r="G12" s="19" t="s">
        <v>64</v>
      </c>
      <c r="H12" s="19" t="s">
        <v>763</v>
      </c>
      <c r="I12" s="152">
        <v>0.0074967592592592594</v>
      </c>
      <c r="J12" s="15" t="s">
        <v>908</v>
      </c>
      <c r="K12" s="18" t="s">
        <v>754</v>
      </c>
      <c r="L12" s="43"/>
    </row>
    <row r="13" spans="1:12" ht="18" customHeight="1">
      <c r="A13" s="30">
        <v>7</v>
      </c>
      <c r="B13" s="15">
        <v>34</v>
      </c>
      <c r="C13" s="16" t="s">
        <v>122</v>
      </c>
      <c r="D13" s="17" t="s">
        <v>830</v>
      </c>
      <c r="E13" s="101" t="s">
        <v>831</v>
      </c>
      <c r="F13" s="19" t="s">
        <v>848</v>
      </c>
      <c r="G13" s="19" t="s">
        <v>825</v>
      </c>
      <c r="H13" s="19" t="s">
        <v>826</v>
      </c>
      <c r="I13" s="152">
        <v>0.007768518518518519</v>
      </c>
      <c r="J13" s="15" t="s">
        <v>910</v>
      </c>
      <c r="K13" s="18" t="s">
        <v>827</v>
      </c>
      <c r="L13" s="43"/>
    </row>
    <row r="14" spans="1:12" ht="18" customHeight="1">
      <c r="A14" s="30">
        <v>8</v>
      </c>
      <c r="B14" s="15">
        <v>54</v>
      </c>
      <c r="C14" s="16" t="s">
        <v>184</v>
      </c>
      <c r="D14" s="17" t="s">
        <v>460</v>
      </c>
      <c r="E14" s="101" t="s">
        <v>461</v>
      </c>
      <c r="F14" s="19" t="s">
        <v>451</v>
      </c>
      <c r="G14" s="19" t="s">
        <v>475</v>
      </c>
      <c r="H14" s="19" t="s">
        <v>452</v>
      </c>
      <c r="I14" s="152">
        <v>0.00783414351851852</v>
      </c>
      <c r="J14" s="15" t="s">
        <v>910</v>
      </c>
      <c r="K14" s="18" t="s">
        <v>892</v>
      </c>
      <c r="L14" s="43"/>
    </row>
    <row r="15" spans="1:12" ht="18" customHeight="1">
      <c r="A15" s="30">
        <v>9</v>
      </c>
      <c r="B15" s="15">
        <v>3</v>
      </c>
      <c r="C15" s="16" t="s">
        <v>19</v>
      </c>
      <c r="D15" s="17" t="s">
        <v>199</v>
      </c>
      <c r="E15" s="101">
        <v>36636</v>
      </c>
      <c r="F15" s="19" t="s">
        <v>192</v>
      </c>
      <c r="G15" s="19" t="s">
        <v>193</v>
      </c>
      <c r="H15" s="19" t="s">
        <v>194</v>
      </c>
      <c r="I15" s="152">
        <v>0.00815474537037037</v>
      </c>
      <c r="J15" s="15" t="s">
        <v>910</v>
      </c>
      <c r="K15" s="18" t="s">
        <v>202</v>
      </c>
      <c r="L15" s="43"/>
    </row>
    <row r="16" spans="1:12" ht="18" customHeight="1">
      <c r="A16" s="30">
        <v>10</v>
      </c>
      <c r="B16" s="15">
        <v>57</v>
      </c>
      <c r="C16" s="16" t="s">
        <v>465</v>
      </c>
      <c r="D16" s="17" t="s">
        <v>458</v>
      </c>
      <c r="E16" s="101" t="s">
        <v>466</v>
      </c>
      <c r="F16" s="19" t="s">
        <v>451</v>
      </c>
      <c r="G16" s="19" t="s">
        <v>475</v>
      </c>
      <c r="H16" s="19" t="s">
        <v>452</v>
      </c>
      <c r="I16" s="152">
        <v>0.008536805555555556</v>
      </c>
      <c r="J16" s="15" t="s">
        <v>911</v>
      </c>
      <c r="K16" s="18" t="s">
        <v>892</v>
      </c>
      <c r="L16" s="43"/>
    </row>
    <row r="17" spans="1:11" ht="18" customHeight="1">
      <c r="A17" s="30">
        <v>11</v>
      </c>
      <c r="B17" s="106">
        <v>56</v>
      </c>
      <c r="C17" s="16" t="s">
        <v>462</v>
      </c>
      <c r="D17" s="17" t="s">
        <v>463</v>
      </c>
      <c r="E17" s="101" t="s">
        <v>464</v>
      </c>
      <c r="F17" s="19" t="s">
        <v>451</v>
      </c>
      <c r="G17" s="19" t="s">
        <v>475</v>
      </c>
      <c r="H17" s="19" t="s">
        <v>452</v>
      </c>
      <c r="I17" s="152">
        <v>0.008924189814814815</v>
      </c>
      <c r="J17" s="15"/>
      <c r="K17" s="18" t="s">
        <v>892</v>
      </c>
    </row>
    <row r="18" spans="1:12" ht="18" customHeight="1">
      <c r="A18" s="30">
        <v>12</v>
      </c>
      <c r="B18" s="106">
        <v>35</v>
      </c>
      <c r="C18" s="16" t="s">
        <v>122</v>
      </c>
      <c r="D18" s="17" t="s">
        <v>839</v>
      </c>
      <c r="E18" s="101" t="s">
        <v>280</v>
      </c>
      <c r="F18" s="19" t="s">
        <v>848</v>
      </c>
      <c r="G18" s="19" t="s">
        <v>825</v>
      </c>
      <c r="H18" s="19" t="s">
        <v>826</v>
      </c>
      <c r="I18" s="152">
        <v>0.009339467592592592</v>
      </c>
      <c r="J18" s="15"/>
      <c r="K18" s="18" t="s">
        <v>827</v>
      </c>
      <c r="L18" s="43"/>
    </row>
    <row r="19" spans="1:11" ht="18" customHeight="1">
      <c r="A19" s="30">
        <v>13</v>
      </c>
      <c r="B19" s="106">
        <v>36</v>
      </c>
      <c r="C19" s="16" t="s">
        <v>16</v>
      </c>
      <c r="D19" s="17" t="s">
        <v>846</v>
      </c>
      <c r="E19" s="101" t="s">
        <v>847</v>
      </c>
      <c r="F19" s="19" t="s">
        <v>848</v>
      </c>
      <c r="G19" s="19" t="s">
        <v>825</v>
      </c>
      <c r="H19" s="19" t="s">
        <v>826</v>
      </c>
      <c r="I19" s="152">
        <v>0.009901967592592592</v>
      </c>
      <c r="J19" s="15"/>
      <c r="K19" s="18" t="s">
        <v>827</v>
      </c>
    </row>
  </sheetData>
  <sheetProtection/>
  <printOptions/>
  <pageMargins left="0.16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K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80" customWidth="1"/>
    <col min="2" max="2" width="9.140625" style="43" customWidth="1"/>
    <col min="3" max="3" width="13.28125" style="43" customWidth="1"/>
    <col min="4" max="4" width="10.7109375" style="56" customWidth="1"/>
    <col min="5" max="5" width="12.00390625" style="57" bestFit="1" customWidth="1"/>
    <col min="6" max="6" width="12.8515625" style="57" bestFit="1" customWidth="1"/>
    <col min="7" max="7" width="12.8515625" style="73" bestFit="1" customWidth="1"/>
    <col min="8" max="34" width="1.57421875" style="52" customWidth="1"/>
    <col min="35" max="35" width="6.421875" style="43" bestFit="1" customWidth="1"/>
    <col min="36" max="36" width="4.7109375" style="43" bestFit="1" customWidth="1"/>
    <col min="37" max="37" width="19.7109375" style="43" bestFit="1" customWidth="1"/>
    <col min="38" max="16384" width="9.140625" style="43" customWidth="1"/>
  </cols>
  <sheetData>
    <row r="1" spans="1:10" s="60" customFormat="1" ht="15.75">
      <c r="A1" s="60" t="s">
        <v>569</v>
      </c>
      <c r="C1" s="61"/>
      <c r="D1" s="74"/>
      <c r="E1" s="74"/>
      <c r="F1" s="74"/>
      <c r="G1" s="107"/>
      <c r="H1" s="64"/>
      <c r="I1" s="108"/>
      <c r="J1" s="108"/>
    </row>
    <row r="2" spans="1:13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3"/>
      <c r="K2" s="64"/>
      <c r="L2" s="64"/>
      <c r="M2" s="109"/>
    </row>
    <row r="3" spans="1:34" s="35" customFormat="1" ht="12" customHeight="1">
      <c r="A3" s="80"/>
      <c r="B3" s="43"/>
      <c r="C3" s="48"/>
      <c r="D3" s="54"/>
      <c r="E3" s="49"/>
      <c r="F3" s="49"/>
      <c r="G3" s="73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4" s="59" customFormat="1" ht="15.75">
      <c r="A4" s="75"/>
      <c r="B4" s="60" t="s">
        <v>574</v>
      </c>
      <c r="C4" s="60"/>
      <c r="D4" s="61"/>
      <c r="E4" s="74"/>
      <c r="F4" s="62"/>
      <c r="G4" s="75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5" spans="2:11" s="59" customFormat="1" ht="16.5" thickBot="1">
      <c r="B5" s="60"/>
      <c r="C5" s="60"/>
      <c r="D5" s="54"/>
      <c r="E5" s="96"/>
      <c r="F5" s="96"/>
      <c r="G5" s="57"/>
      <c r="H5" s="52"/>
      <c r="I5" s="50"/>
      <c r="J5" s="50"/>
      <c r="K5" s="35"/>
    </row>
    <row r="6" spans="1:37" s="51" customFormat="1" ht="12.75" customHeight="1" thickBot="1">
      <c r="A6" s="131" t="s">
        <v>165</v>
      </c>
      <c r="B6" s="66" t="s">
        <v>0</v>
      </c>
      <c r="C6" s="67" t="s">
        <v>1</v>
      </c>
      <c r="D6" s="69" t="s">
        <v>10</v>
      </c>
      <c r="E6" s="68" t="s">
        <v>2</v>
      </c>
      <c r="F6" s="68" t="s">
        <v>3</v>
      </c>
      <c r="G6" s="68" t="s">
        <v>73</v>
      </c>
      <c r="H6" s="205" t="s">
        <v>162</v>
      </c>
      <c r="I6" s="206"/>
      <c r="J6" s="207"/>
      <c r="K6" s="205" t="s">
        <v>163</v>
      </c>
      <c r="L6" s="206"/>
      <c r="M6" s="207"/>
      <c r="N6" s="205" t="s">
        <v>919</v>
      </c>
      <c r="O6" s="206"/>
      <c r="P6" s="207"/>
      <c r="Q6" s="205" t="s">
        <v>920</v>
      </c>
      <c r="R6" s="206"/>
      <c r="S6" s="207"/>
      <c r="T6" s="205" t="s">
        <v>921</v>
      </c>
      <c r="U6" s="206"/>
      <c r="V6" s="207"/>
      <c r="W6" s="205" t="s">
        <v>922</v>
      </c>
      <c r="X6" s="206"/>
      <c r="Y6" s="207"/>
      <c r="Z6" s="205" t="s">
        <v>923</v>
      </c>
      <c r="AA6" s="206"/>
      <c r="AB6" s="207"/>
      <c r="AC6" s="205" t="s">
        <v>164</v>
      </c>
      <c r="AD6" s="206"/>
      <c r="AE6" s="207"/>
      <c r="AF6" s="205" t="s">
        <v>924</v>
      </c>
      <c r="AG6" s="206"/>
      <c r="AH6" s="207"/>
      <c r="AI6" s="76" t="s">
        <v>8</v>
      </c>
      <c r="AJ6" s="79" t="s">
        <v>53</v>
      </c>
      <c r="AK6" s="70" t="s">
        <v>5</v>
      </c>
    </row>
    <row r="7" spans="1:37" s="58" customFormat="1" ht="13.5" customHeight="1" thickBot="1">
      <c r="A7" s="153">
        <v>1</v>
      </c>
      <c r="B7" s="154" t="s">
        <v>56</v>
      </c>
      <c r="C7" s="155" t="s">
        <v>315</v>
      </c>
      <c r="D7" s="169" t="s">
        <v>316</v>
      </c>
      <c r="E7" s="156" t="s">
        <v>290</v>
      </c>
      <c r="F7" s="156" t="s">
        <v>291</v>
      </c>
      <c r="G7" s="156"/>
      <c r="H7" s="157" t="s">
        <v>925</v>
      </c>
      <c r="I7" s="158"/>
      <c r="J7" s="159"/>
      <c r="K7" s="157" t="s">
        <v>925</v>
      </c>
      <c r="L7" s="158"/>
      <c r="M7" s="159"/>
      <c r="N7" s="157" t="s">
        <v>925</v>
      </c>
      <c r="O7" s="158"/>
      <c r="P7" s="159"/>
      <c r="Q7" s="157" t="s">
        <v>925</v>
      </c>
      <c r="R7" s="158"/>
      <c r="S7" s="159"/>
      <c r="T7" s="157" t="s">
        <v>925</v>
      </c>
      <c r="U7" s="158"/>
      <c r="V7" s="159"/>
      <c r="W7" s="157" t="s">
        <v>925</v>
      </c>
      <c r="X7" s="158"/>
      <c r="Y7" s="159"/>
      <c r="Z7" s="157" t="s">
        <v>925</v>
      </c>
      <c r="AA7" s="158"/>
      <c r="AB7" s="159"/>
      <c r="AC7" s="157" t="s">
        <v>918</v>
      </c>
      <c r="AD7" s="158" t="s">
        <v>918</v>
      </c>
      <c r="AE7" s="159" t="s">
        <v>925</v>
      </c>
      <c r="AF7" s="157" t="s">
        <v>918</v>
      </c>
      <c r="AG7" s="158" t="s">
        <v>918</v>
      </c>
      <c r="AH7" s="159" t="s">
        <v>918</v>
      </c>
      <c r="AI7" s="160">
        <v>1.5</v>
      </c>
      <c r="AJ7" s="161" t="str">
        <f aca="true" t="shared" si="0" ref="AJ7:AJ13">IF(ISBLANK(AI7),"",IF(AI7&gt;=1.75,"KSM",IF(AI7&gt;=1.65,"I A",IF(AI7&gt;=1.5,"II A",IF(AI7&gt;=1.39,"III A",IF(AI7&gt;=1.3,"I JA",IF(AI7&gt;=1.22,"II JA",IF(AI7&gt;=1.15,"III JA"))))))))</f>
        <v>II A</v>
      </c>
      <c r="AK7" s="162" t="s">
        <v>317</v>
      </c>
    </row>
    <row r="8" spans="1:37" s="58" customFormat="1" ht="13.5" customHeight="1" thickBot="1">
      <c r="A8" s="153">
        <v>2</v>
      </c>
      <c r="B8" s="154" t="s">
        <v>437</v>
      </c>
      <c r="C8" s="155" t="s">
        <v>687</v>
      </c>
      <c r="D8" s="169" t="s">
        <v>306</v>
      </c>
      <c r="E8" s="156" t="s">
        <v>47</v>
      </c>
      <c r="F8" s="156" t="s">
        <v>120</v>
      </c>
      <c r="G8" s="156"/>
      <c r="H8" s="157" t="s">
        <v>925</v>
      </c>
      <c r="I8" s="158"/>
      <c r="J8" s="159"/>
      <c r="K8" s="157" t="s">
        <v>925</v>
      </c>
      <c r="L8" s="158"/>
      <c r="M8" s="159"/>
      <c r="N8" s="157" t="s">
        <v>925</v>
      </c>
      <c r="O8" s="158"/>
      <c r="P8" s="159"/>
      <c r="Q8" s="157" t="s">
        <v>918</v>
      </c>
      <c r="R8" s="158" t="s">
        <v>925</v>
      </c>
      <c r="S8" s="159"/>
      <c r="T8" s="157" t="s">
        <v>925</v>
      </c>
      <c r="U8" s="158"/>
      <c r="V8" s="159"/>
      <c r="W8" s="157" t="s">
        <v>925</v>
      </c>
      <c r="X8" s="158"/>
      <c r="Y8" s="159"/>
      <c r="Z8" s="157" t="s">
        <v>925</v>
      </c>
      <c r="AA8" s="158"/>
      <c r="AB8" s="159"/>
      <c r="AC8" s="157" t="s">
        <v>918</v>
      </c>
      <c r="AD8" s="158" t="s">
        <v>918</v>
      </c>
      <c r="AE8" s="159" t="s">
        <v>918</v>
      </c>
      <c r="AF8" s="157"/>
      <c r="AG8" s="158"/>
      <c r="AH8" s="159"/>
      <c r="AI8" s="160">
        <v>1.45</v>
      </c>
      <c r="AJ8" s="161" t="str">
        <f t="shared" si="0"/>
        <v>III A</v>
      </c>
      <c r="AK8" s="162" t="s">
        <v>90</v>
      </c>
    </row>
    <row r="9" spans="1:37" s="58" customFormat="1" ht="13.5" customHeight="1" thickBot="1">
      <c r="A9" s="153">
        <v>3</v>
      </c>
      <c r="B9" s="154" t="s">
        <v>645</v>
      </c>
      <c r="C9" s="155" t="s">
        <v>653</v>
      </c>
      <c r="D9" s="169">
        <v>36532</v>
      </c>
      <c r="E9" s="156" t="s">
        <v>639</v>
      </c>
      <c r="F9" s="156" t="s">
        <v>640</v>
      </c>
      <c r="G9" s="156"/>
      <c r="H9" s="157" t="s">
        <v>925</v>
      </c>
      <c r="I9" s="158"/>
      <c r="J9" s="159"/>
      <c r="K9" s="157" t="s">
        <v>918</v>
      </c>
      <c r="L9" s="158" t="s">
        <v>925</v>
      </c>
      <c r="M9" s="159"/>
      <c r="N9" s="157" t="s">
        <v>925</v>
      </c>
      <c r="O9" s="158"/>
      <c r="P9" s="159"/>
      <c r="Q9" s="157" t="s">
        <v>925</v>
      </c>
      <c r="R9" s="158"/>
      <c r="S9" s="159"/>
      <c r="T9" s="157" t="s">
        <v>925</v>
      </c>
      <c r="U9" s="158"/>
      <c r="V9" s="159"/>
      <c r="W9" s="157" t="s">
        <v>925</v>
      </c>
      <c r="X9" s="158"/>
      <c r="Y9" s="159"/>
      <c r="Z9" s="157" t="s">
        <v>918</v>
      </c>
      <c r="AA9" s="158" t="s">
        <v>918</v>
      </c>
      <c r="AB9" s="159" t="s">
        <v>918</v>
      </c>
      <c r="AC9" s="157"/>
      <c r="AD9" s="158"/>
      <c r="AE9" s="159"/>
      <c r="AF9" s="157"/>
      <c r="AG9" s="158"/>
      <c r="AH9" s="159"/>
      <c r="AI9" s="160">
        <v>1.4</v>
      </c>
      <c r="AJ9" s="161" t="str">
        <f t="shared" si="0"/>
        <v>III A</v>
      </c>
      <c r="AK9" s="162" t="s">
        <v>642</v>
      </c>
    </row>
    <row r="10" spans="1:37" s="58" customFormat="1" ht="13.5" customHeight="1" thickBot="1">
      <c r="A10" s="153">
        <v>4</v>
      </c>
      <c r="B10" s="154" t="s">
        <v>700</v>
      </c>
      <c r="C10" s="155" t="s">
        <v>701</v>
      </c>
      <c r="D10" s="169" t="s">
        <v>702</v>
      </c>
      <c r="E10" s="156" t="s">
        <v>47</v>
      </c>
      <c r="F10" s="156" t="s">
        <v>120</v>
      </c>
      <c r="G10" s="156"/>
      <c r="H10" s="157" t="s">
        <v>925</v>
      </c>
      <c r="I10" s="158"/>
      <c r="J10" s="159"/>
      <c r="K10" s="157" t="s">
        <v>925</v>
      </c>
      <c r="L10" s="158"/>
      <c r="M10" s="159"/>
      <c r="N10" s="157" t="s">
        <v>925</v>
      </c>
      <c r="O10" s="158"/>
      <c r="P10" s="159"/>
      <c r="Q10" s="157" t="s">
        <v>918</v>
      </c>
      <c r="R10" s="158" t="s">
        <v>918</v>
      </c>
      <c r="S10" s="159" t="s">
        <v>918</v>
      </c>
      <c r="T10" s="157"/>
      <c r="U10" s="158"/>
      <c r="V10" s="159"/>
      <c r="W10" s="157"/>
      <c r="X10" s="158"/>
      <c r="Y10" s="159"/>
      <c r="Z10" s="157"/>
      <c r="AA10" s="158"/>
      <c r="AB10" s="159"/>
      <c r="AC10" s="157"/>
      <c r="AD10" s="158"/>
      <c r="AE10" s="159"/>
      <c r="AF10" s="157"/>
      <c r="AG10" s="158"/>
      <c r="AH10" s="159"/>
      <c r="AI10" s="160">
        <v>1.25</v>
      </c>
      <c r="AJ10" s="161" t="str">
        <f t="shared" si="0"/>
        <v>II JA</v>
      </c>
      <c r="AK10" s="162" t="s">
        <v>727</v>
      </c>
    </row>
    <row r="11" spans="1:37" s="58" customFormat="1" ht="13.5" customHeight="1" thickBot="1">
      <c r="A11" s="153">
        <v>5</v>
      </c>
      <c r="B11" s="154" t="s">
        <v>131</v>
      </c>
      <c r="C11" s="155" t="s">
        <v>902</v>
      </c>
      <c r="D11" s="169">
        <v>36990</v>
      </c>
      <c r="E11" s="156" t="s">
        <v>336</v>
      </c>
      <c r="F11" s="156" t="s">
        <v>356</v>
      </c>
      <c r="G11" s="156"/>
      <c r="H11" s="157" t="s">
        <v>925</v>
      </c>
      <c r="I11" s="158"/>
      <c r="J11" s="159"/>
      <c r="K11" s="157" t="s">
        <v>925</v>
      </c>
      <c r="L11" s="158"/>
      <c r="M11" s="159"/>
      <c r="N11" s="157" t="s">
        <v>918</v>
      </c>
      <c r="O11" s="158" t="s">
        <v>918</v>
      </c>
      <c r="P11" s="159" t="s">
        <v>918</v>
      </c>
      <c r="Q11" s="157"/>
      <c r="R11" s="158"/>
      <c r="S11" s="159"/>
      <c r="T11" s="157"/>
      <c r="U11" s="158"/>
      <c r="V11" s="159"/>
      <c r="W11" s="157"/>
      <c r="X11" s="158"/>
      <c r="Y11" s="159"/>
      <c r="Z11" s="157"/>
      <c r="AA11" s="158"/>
      <c r="AB11" s="159"/>
      <c r="AC11" s="157"/>
      <c r="AD11" s="158"/>
      <c r="AE11" s="159"/>
      <c r="AF11" s="157"/>
      <c r="AG11" s="158"/>
      <c r="AH11" s="159"/>
      <c r="AI11" s="160">
        <v>1.2</v>
      </c>
      <c r="AJ11" s="161" t="str">
        <f t="shared" si="0"/>
        <v>III JA</v>
      </c>
      <c r="AK11" s="162" t="s">
        <v>901</v>
      </c>
    </row>
    <row r="12" spans="1:37" s="58" customFormat="1" ht="13.5" customHeight="1" thickBot="1">
      <c r="A12" s="153">
        <v>6</v>
      </c>
      <c r="B12" s="154" t="s">
        <v>27</v>
      </c>
      <c r="C12" s="155" t="s">
        <v>649</v>
      </c>
      <c r="D12" s="169">
        <v>36914</v>
      </c>
      <c r="E12" s="156" t="s">
        <v>639</v>
      </c>
      <c r="F12" s="156" t="s">
        <v>640</v>
      </c>
      <c r="G12" s="156"/>
      <c r="H12" s="157" t="s">
        <v>925</v>
      </c>
      <c r="I12" s="158"/>
      <c r="J12" s="159"/>
      <c r="K12" s="157" t="s">
        <v>918</v>
      </c>
      <c r="L12" s="158" t="s">
        <v>925</v>
      </c>
      <c r="M12" s="159"/>
      <c r="N12" s="157" t="s">
        <v>918</v>
      </c>
      <c r="O12" s="158" t="s">
        <v>918</v>
      </c>
      <c r="P12" s="159" t="s">
        <v>918</v>
      </c>
      <c r="Q12" s="157"/>
      <c r="R12" s="158"/>
      <c r="S12" s="159"/>
      <c r="T12" s="157"/>
      <c r="U12" s="158"/>
      <c r="V12" s="159"/>
      <c r="W12" s="157"/>
      <c r="X12" s="158"/>
      <c r="Y12" s="159"/>
      <c r="Z12" s="157"/>
      <c r="AA12" s="158"/>
      <c r="AB12" s="159"/>
      <c r="AC12" s="157"/>
      <c r="AD12" s="158"/>
      <c r="AE12" s="159"/>
      <c r="AF12" s="157"/>
      <c r="AG12" s="158"/>
      <c r="AH12" s="159"/>
      <c r="AI12" s="160">
        <v>1.2</v>
      </c>
      <c r="AJ12" s="161" t="str">
        <f t="shared" si="0"/>
        <v>III JA</v>
      </c>
      <c r="AK12" s="162" t="s">
        <v>641</v>
      </c>
    </row>
    <row r="13" spans="1:37" s="58" customFormat="1" ht="13.5" customHeight="1" thickBot="1">
      <c r="A13" s="153">
        <v>7</v>
      </c>
      <c r="B13" s="154" t="s">
        <v>140</v>
      </c>
      <c r="C13" s="155" t="s">
        <v>351</v>
      </c>
      <c r="D13" s="169" t="s">
        <v>341</v>
      </c>
      <c r="E13" s="156" t="s">
        <v>336</v>
      </c>
      <c r="F13" s="156" t="s">
        <v>356</v>
      </c>
      <c r="G13" s="156"/>
      <c r="H13" s="157" t="s">
        <v>925</v>
      </c>
      <c r="I13" s="158"/>
      <c r="J13" s="159"/>
      <c r="K13" s="157" t="s">
        <v>918</v>
      </c>
      <c r="L13" s="158" t="s">
        <v>918</v>
      </c>
      <c r="M13" s="159" t="s">
        <v>918</v>
      </c>
      <c r="N13" s="157"/>
      <c r="O13" s="158"/>
      <c r="P13" s="159"/>
      <c r="Q13" s="157"/>
      <c r="R13" s="158"/>
      <c r="S13" s="159"/>
      <c r="T13" s="157"/>
      <c r="U13" s="158"/>
      <c r="V13" s="159"/>
      <c r="W13" s="157"/>
      <c r="X13" s="158"/>
      <c r="Y13" s="159"/>
      <c r="Z13" s="157"/>
      <c r="AA13" s="158"/>
      <c r="AB13" s="159"/>
      <c r="AC13" s="157"/>
      <c r="AD13" s="158"/>
      <c r="AE13" s="159"/>
      <c r="AF13" s="157"/>
      <c r="AG13" s="158"/>
      <c r="AH13" s="159"/>
      <c r="AI13" s="160">
        <v>1.15</v>
      </c>
      <c r="AJ13" s="161" t="str">
        <f t="shared" si="0"/>
        <v>III JA</v>
      </c>
      <c r="AK13" s="162" t="s">
        <v>337</v>
      </c>
    </row>
    <row r="14" spans="1:37" s="58" customFormat="1" ht="13.5" customHeight="1" thickBot="1">
      <c r="A14" s="81"/>
      <c r="B14" s="114" t="s">
        <v>38</v>
      </c>
      <c r="C14" s="115" t="s">
        <v>62</v>
      </c>
      <c r="D14" s="113" t="s">
        <v>849</v>
      </c>
      <c r="E14" s="116" t="s">
        <v>859</v>
      </c>
      <c r="F14" s="116" t="s">
        <v>850</v>
      </c>
      <c r="G14" s="116"/>
      <c r="H14" s="84"/>
      <c r="I14" s="82"/>
      <c r="J14" s="83"/>
      <c r="K14" s="84"/>
      <c r="L14" s="82"/>
      <c r="M14" s="83"/>
      <c r="N14" s="84"/>
      <c r="O14" s="82"/>
      <c r="P14" s="83"/>
      <c r="Q14" s="84"/>
      <c r="R14" s="82"/>
      <c r="S14" s="83"/>
      <c r="T14" s="84"/>
      <c r="U14" s="82"/>
      <c r="V14" s="83"/>
      <c r="W14" s="84"/>
      <c r="X14" s="82"/>
      <c r="Y14" s="83"/>
      <c r="Z14" s="84"/>
      <c r="AA14" s="82"/>
      <c r="AB14" s="83"/>
      <c r="AC14" s="84"/>
      <c r="AD14" s="82"/>
      <c r="AE14" s="83"/>
      <c r="AF14" s="84"/>
      <c r="AG14" s="82"/>
      <c r="AH14" s="83"/>
      <c r="AI14" s="148" t="s">
        <v>161</v>
      </c>
      <c r="AJ14" s="146"/>
      <c r="AK14" s="147" t="s">
        <v>860</v>
      </c>
    </row>
  </sheetData>
  <sheetProtection/>
  <mergeCells count="9">
    <mergeCell ref="AF6:AH6"/>
    <mergeCell ref="Q6:S6"/>
    <mergeCell ref="T6:V6"/>
    <mergeCell ref="AC6:AE6"/>
    <mergeCell ref="H6:J6"/>
    <mergeCell ref="K6:M6"/>
    <mergeCell ref="N6:P6"/>
    <mergeCell ref="W6:Y6"/>
    <mergeCell ref="Z6:AB6"/>
  </mergeCells>
  <printOptions horizontalCentered="1"/>
  <pageMargins left="0.1968503937007874" right="0.15748031496062992" top="0.7874015748031497" bottom="0.3937007874015748" header="0.3937007874015748" footer="0.3937007874015748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W2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80" customWidth="1"/>
    <col min="2" max="2" width="9.8515625" style="43" customWidth="1"/>
    <col min="3" max="3" width="11.7109375" style="43" bestFit="1" customWidth="1"/>
    <col min="4" max="4" width="10.7109375" style="56" customWidth="1"/>
    <col min="5" max="5" width="12.28125" style="57" bestFit="1" customWidth="1"/>
    <col min="6" max="6" width="20.7109375" style="57" bestFit="1" customWidth="1"/>
    <col min="7" max="7" width="11.28125" style="73" bestFit="1" customWidth="1"/>
    <col min="8" max="46" width="1.57421875" style="52" customWidth="1"/>
    <col min="47" max="47" width="6.421875" style="43" bestFit="1" customWidth="1"/>
    <col min="48" max="48" width="4.7109375" style="43" bestFit="1" customWidth="1"/>
    <col min="49" max="49" width="28.8515625" style="43" bestFit="1" customWidth="1"/>
    <col min="50" max="16384" width="9.140625" style="43" customWidth="1"/>
  </cols>
  <sheetData>
    <row r="1" spans="1:10" s="60" customFormat="1" ht="15.75">
      <c r="A1" s="60" t="s">
        <v>569</v>
      </c>
      <c r="C1" s="61"/>
      <c r="D1" s="74"/>
      <c r="E1" s="74"/>
      <c r="F1" s="74"/>
      <c r="G1" s="107"/>
      <c r="H1" s="64"/>
      <c r="I1" s="108"/>
      <c r="J1" s="108"/>
    </row>
    <row r="2" spans="1:13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3"/>
      <c r="K2" s="64"/>
      <c r="L2" s="64"/>
      <c r="M2" s="109"/>
    </row>
    <row r="3" spans="1:46" s="35" customFormat="1" ht="12" customHeight="1">
      <c r="A3" s="80"/>
      <c r="B3" s="43"/>
      <c r="C3" s="48"/>
      <c r="D3" s="54"/>
      <c r="E3" s="49"/>
      <c r="F3" s="49"/>
      <c r="G3" s="73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s="59" customFormat="1" ht="15.75">
      <c r="A4" s="75"/>
      <c r="B4" s="60" t="s">
        <v>579</v>
      </c>
      <c r="C4" s="60"/>
      <c r="D4" s="61"/>
      <c r="E4" s="74"/>
      <c r="F4" s="62"/>
      <c r="G4" s="75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</row>
    <row r="5" spans="2:11" s="59" customFormat="1" ht="16.5" thickBot="1">
      <c r="B5" s="60"/>
      <c r="C5" s="60"/>
      <c r="D5" s="54"/>
      <c r="E5" s="96"/>
      <c r="F5" s="96"/>
      <c r="G5" s="57"/>
      <c r="H5" s="52"/>
      <c r="I5" s="50"/>
      <c r="J5" s="50"/>
      <c r="K5" s="35"/>
    </row>
    <row r="6" spans="1:49" s="125" customFormat="1" ht="12.75" customHeight="1" thickBot="1">
      <c r="A6" s="131" t="s">
        <v>165</v>
      </c>
      <c r="B6" s="118" t="s">
        <v>0</v>
      </c>
      <c r="C6" s="119" t="s">
        <v>1</v>
      </c>
      <c r="D6" s="120" t="s">
        <v>10</v>
      </c>
      <c r="E6" s="121" t="s">
        <v>2</v>
      </c>
      <c r="F6" s="121" t="s">
        <v>3</v>
      </c>
      <c r="G6" s="121" t="s">
        <v>73</v>
      </c>
      <c r="H6" s="205" t="s">
        <v>163</v>
      </c>
      <c r="I6" s="206"/>
      <c r="J6" s="207"/>
      <c r="K6" s="205" t="s">
        <v>919</v>
      </c>
      <c r="L6" s="206"/>
      <c r="M6" s="207"/>
      <c r="N6" s="205" t="s">
        <v>920</v>
      </c>
      <c r="O6" s="206"/>
      <c r="P6" s="207"/>
      <c r="Q6" s="205" t="s">
        <v>921</v>
      </c>
      <c r="R6" s="206"/>
      <c r="S6" s="207"/>
      <c r="T6" s="205" t="s">
        <v>922</v>
      </c>
      <c r="U6" s="206"/>
      <c r="V6" s="207"/>
      <c r="W6" s="205" t="s">
        <v>923</v>
      </c>
      <c r="X6" s="206"/>
      <c r="Y6" s="207"/>
      <c r="Z6" s="205" t="s">
        <v>164</v>
      </c>
      <c r="AA6" s="206"/>
      <c r="AB6" s="207"/>
      <c r="AC6" s="205" t="s">
        <v>924</v>
      </c>
      <c r="AD6" s="206"/>
      <c r="AE6" s="207"/>
      <c r="AF6" s="205" t="s">
        <v>926</v>
      </c>
      <c r="AG6" s="206"/>
      <c r="AH6" s="207"/>
      <c r="AI6" s="205" t="s">
        <v>933</v>
      </c>
      <c r="AJ6" s="206"/>
      <c r="AK6" s="207"/>
      <c r="AL6" s="205" t="s">
        <v>927</v>
      </c>
      <c r="AM6" s="206"/>
      <c r="AN6" s="207"/>
      <c r="AO6" s="205" t="s">
        <v>934</v>
      </c>
      <c r="AP6" s="206"/>
      <c r="AQ6" s="207"/>
      <c r="AR6" s="205" t="s">
        <v>935</v>
      </c>
      <c r="AS6" s="206"/>
      <c r="AT6" s="207"/>
      <c r="AU6" s="122" t="s">
        <v>8</v>
      </c>
      <c r="AV6" s="123" t="s">
        <v>53</v>
      </c>
      <c r="AW6" s="124" t="s">
        <v>5</v>
      </c>
    </row>
    <row r="7" spans="1:49" s="130" customFormat="1" ht="13.5" customHeight="1" thickBot="1">
      <c r="A7" s="126">
        <v>1</v>
      </c>
      <c r="B7" s="163" t="s">
        <v>588</v>
      </c>
      <c r="C7" s="164" t="s">
        <v>589</v>
      </c>
      <c r="D7" s="165">
        <v>36734</v>
      </c>
      <c r="E7" s="166" t="s">
        <v>14</v>
      </c>
      <c r="F7" s="166" t="s">
        <v>46</v>
      </c>
      <c r="G7" s="166" t="s">
        <v>590</v>
      </c>
      <c r="H7" s="127"/>
      <c r="I7" s="128"/>
      <c r="J7" s="129"/>
      <c r="K7" s="127"/>
      <c r="L7" s="128"/>
      <c r="M7" s="129"/>
      <c r="N7" s="127"/>
      <c r="O7" s="128"/>
      <c r="P7" s="129"/>
      <c r="Q7" s="127"/>
      <c r="R7" s="128"/>
      <c r="S7" s="129"/>
      <c r="T7" s="127"/>
      <c r="U7" s="128"/>
      <c r="V7" s="129"/>
      <c r="W7" s="127"/>
      <c r="X7" s="128"/>
      <c r="Y7" s="129"/>
      <c r="Z7" s="127"/>
      <c r="AA7" s="128"/>
      <c r="AB7" s="129"/>
      <c r="AC7" s="127" t="s">
        <v>925</v>
      </c>
      <c r="AD7" s="128"/>
      <c r="AE7" s="129"/>
      <c r="AF7" s="127" t="s">
        <v>925</v>
      </c>
      <c r="AG7" s="128"/>
      <c r="AH7" s="129"/>
      <c r="AI7" s="127" t="s">
        <v>925</v>
      </c>
      <c r="AJ7" s="128"/>
      <c r="AK7" s="129"/>
      <c r="AL7" s="127" t="s">
        <v>925</v>
      </c>
      <c r="AM7" s="128"/>
      <c r="AN7" s="129"/>
      <c r="AO7" s="127" t="s">
        <v>918</v>
      </c>
      <c r="AP7" s="128" t="s">
        <v>918</v>
      </c>
      <c r="AQ7" s="129" t="s">
        <v>925</v>
      </c>
      <c r="AR7" s="127" t="s">
        <v>918</v>
      </c>
      <c r="AS7" s="128" t="s">
        <v>925</v>
      </c>
      <c r="AT7" s="129"/>
      <c r="AU7" s="149">
        <v>1.82</v>
      </c>
      <c r="AV7" s="150" t="str">
        <f aca="true" t="shared" si="0" ref="AV7:AV16">IF(ISBLANK(AU7),"",IF(AU7&gt;=2.03,"KSM",IF(AU7&gt;=1.9,"I A",IF(AU7&gt;=1.75,"II A",IF(AU7&gt;=1.6,"III A",IF(AU7&gt;=1.47,"I JA",IF(AU7&gt;=1.35,"II JA",IF(AU7&gt;=1.25,"III JA"))))))))</f>
        <v>II A</v>
      </c>
      <c r="AW7" s="167" t="s">
        <v>87</v>
      </c>
    </row>
    <row r="8" spans="1:49" s="130" customFormat="1" ht="13.5" customHeight="1" thickBot="1">
      <c r="A8" s="126">
        <v>2</v>
      </c>
      <c r="B8" s="163" t="s">
        <v>122</v>
      </c>
      <c r="C8" s="164" t="s">
        <v>696</v>
      </c>
      <c r="D8" s="165" t="s">
        <v>699</v>
      </c>
      <c r="E8" s="166" t="s">
        <v>47</v>
      </c>
      <c r="F8" s="166" t="s">
        <v>120</v>
      </c>
      <c r="G8" s="166"/>
      <c r="H8" s="127"/>
      <c r="I8" s="128"/>
      <c r="J8" s="129"/>
      <c r="K8" s="127"/>
      <c r="L8" s="128"/>
      <c r="M8" s="129"/>
      <c r="N8" s="127"/>
      <c r="O8" s="128"/>
      <c r="P8" s="129"/>
      <c r="Q8" s="127"/>
      <c r="R8" s="128"/>
      <c r="S8" s="129"/>
      <c r="T8" s="127" t="s">
        <v>925</v>
      </c>
      <c r="U8" s="128"/>
      <c r="V8" s="129"/>
      <c r="W8" s="127" t="s">
        <v>925</v>
      </c>
      <c r="X8" s="128"/>
      <c r="Y8" s="129"/>
      <c r="Z8" s="127" t="s">
        <v>925</v>
      </c>
      <c r="AA8" s="128"/>
      <c r="AB8" s="129"/>
      <c r="AC8" s="127" t="s">
        <v>918</v>
      </c>
      <c r="AD8" s="128" t="s">
        <v>918</v>
      </c>
      <c r="AE8" s="129" t="s">
        <v>918</v>
      </c>
      <c r="AF8" s="127"/>
      <c r="AG8" s="128"/>
      <c r="AH8" s="129"/>
      <c r="AI8" s="127"/>
      <c r="AJ8" s="128"/>
      <c r="AK8" s="129"/>
      <c r="AL8" s="127"/>
      <c r="AM8" s="128"/>
      <c r="AN8" s="129"/>
      <c r="AO8" s="127"/>
      <c r="AP8" s="128"/>
      <c r="AQ8" s="129"/>
      <c r="AR8" s="127"/>
      <c r="AS8" s="128"/>
      <c r="AT8" s="129"/>
      <c r="AU8" s="149">
        <v>1.5</v>
      </c>
      <c r="AV8" s="150" t="str">
        <f t="shared" si="0"/>
        <v>I JA</v>
      </c>
      <c r="AW8" s="167" t="s">
        <v>727</v>
      </c>
    </row>
    <row r="9" spans="1:49" s="130" customFormat="1" ht="13.5" customHeight="1" thickBot="1">
      <c r="A9" s="126">
        <v>3</v>
      </c>
      <c r="B9" s="163" t="s">
        <v>175</v>
      </c>
      <c r="C9" s="164" t="s">
        <v>112</v>
      </c>
      <c r="D9" s="165">
        <v>36559</v>
      </c>
      <c r="E9" s="166" t="s">
        <v>68</v>
      </c>
      <c r="F9" s="166" t="s">
        <v>331</v>
      </c>
      <c r="G9" s="166"/>
      <c r="H9" s="127"/>
      <c r="I9" s="128"/>
      <c r="J9" s="129"/>
      <c r="K9" s="127"/>
      <c r="L9" s="128"/>
      <c r="M9" s="129"/>
      <c r="N9" s="127"/>
      <c r="O9" s="128"/>
      <c r="P9" s="129"/>
      <c r="Q9" s="127"/>
      <c r="R9" s="128"/>
      <c r="S9" s="129"/>
      <c r="T9" s="127" t="s">
        <v>925</v>
      </c>
      <c r="U9" s="128"/>
      <c r="V9" s="129"/>
      <c r="W9" s="127" t="s">
        <v>918</v>
      </c>
      <c r="X9" s="128" t="s">
        <v>925</v>
      </c>
      <c r="Y9" s="129"/>
      <c r="Z9" s="127" t="s">
        <v>918</v>
      </c>
      <c r="AA9" s="128" t="s">
        <v>925</v>
      </c>
      <c r="AB9" s="129"/>
      <c r="AC9" s="127" t="s">
        <v>918</v>
      </c>
      <c r="AD9" s="128" t="s">
        <v>918</v>
      </c>
      <c r="AE9" s="129" t="s">
        <v>918</v>
      </c>
      <c r="AF9" s="127"/>
      <c r="AG9" s="128"/>
      <c r="AH9" s="129"/>
      <c r="AI9" s="127"/>
      <c r="AJ9" s="128"/>
      <c r="AK9" s="129"/>
      <c r="AL9" s="127"/>
      <c r="AM9" s="128"/>
      <c r="AN9" s="129"/>
      <c r="AO9" s="127"/>
      <c r="AP9" s="128"/>
      <c r="AQ9" s="129"/>
      <c r="AR9" s="127"/>
      <c r="AS9" s="128"/>
      <c r="AT9" s="129"/>
      <c r="AU9" s="149">
        <v>1.5</v>
      </c>
      <c r="AV9" s="150" t="str">
        <f t="shared" si="0"/>
        <v>I JA</v>
      </c>
      <c r="AW9" s="167" t="s">
        <v>49</v>
      </c>
    </row>
    <row r="10" spans="1:49" s="130" customFormat="1" ht="13.5" customHeight="1" thickBot="1">
      <c r="A10" s="126">
        <v>4</v>
      </c>
      <c r="B10" s="163" t="s">
        <v>114</v>
      </c>
      <c r="C10" s="164" t="s">
        <v>695</v>
      </c>
      <c r="D10" s="165" t="s">
        <v>212</v>
      </c>
      <c r="E10" s="166" t="s">
        <v>47</v>
      </c>
      <c r="F10" s="166" t="s">
        <v>120</v>
      </c>
      <c r="G10" s="166"/>
      <c r="H10" s="127"/>
      <c r="I10" s="128"/>
      <c r="J10" s="129"/>
      <c r="K10" s="127" t="s">
        <v>925</v>
      </c>
      <c r="L10" s="128"/>
      <c r="M10" s="129"/>
      <c r="N10" s="127" t="s">
        <v>925</v>
      </c>
      <c r="O10" s="128"/>
      <c r="P10" s="129"/>
      <c r="Q10" s="127" t="s">
        <v>925</v>
      </c>
      <c r="R10" s="128"/>
      <c r="S10" s="129"/>
      <c r="T10" s="127" t="s">
        <v>925</v>
      </c>
      <c r="U10" s="128"/>
      <c r="V10" s="129"/>
      <c r="W10" s="127" t="s">
        <v>918</v>
      </c>
      <c r="X10" s="128" t="s">
        <v>925</v>
      </c>
      <c r="Y10" s="129"/>
      <c r="Z10" s="127" t="s">
        <v>918</v>
      </c>
      <c r="AA10" s="128" t="s">
        <v>918</v>
      </c>
      <c r="AB10" s="129" t="s">
        <v>918</v>
      </c>
      <c r="AC10" s="127"/>
      <c r="AD10" s="128"/>
      <c r="AE10" s="129"/>
      <c r="AF10" s="127"/>
      <c r="AG10" s="128"/>
      <c r="AH10" s="129"/>
      <c r="AI10" s="127"/>
      <c r="AJ10" s="128"/>
      <c r="AK10" s="129"/>
      <c r="AL10" s="127"/>
      <c r="AM10" s="128"/>
      <c r="AN10" s="129"/>
      <c r="AO10" s="127"/>
      <c r="AP10" s="128"/>
      <c r="AQ10" s="129"/>
      <c r="AR10" s="127"/>
      <c r="AS10" s="128"/>
      <c r="AT10" s="129"/>
      <c r="AU10" s="149">
        <v>1.45</v>
      </c>
      <c r="AV10" s="150" t="str">
        <f t="shared" si="0"/>
        <v>II JA</v>
      </c>
      <c r="AW10" s="167" t="s">
        <v>90</v>
      </c>
    </row>
    <row r="11" spans="1:49" s="130" customFormat="1" ht="13.5" customHeight="1" thickBot="1">
      <c r="A11" s="126">
        <v>4</v>
      </c>
      <c r="B11" s="163" t="s">
        <v>703</v>
      </c>
      <c r="C11" s="164" t="s">
        <v>704</v>
      </c>
      <c r="D11" s="165" t="s">
        <v>705</v>
      </c>
      <c r="E11" s="166" t="s">
        <v>47</v>
      </c>
      <c r="F11" s="166" t="s">
        <v>120</v>
      </c>
      <c r="G11" s="166"/>
      <c r="H11" s="127"/>
      <c r="I11" s="128"/>
      <c r="J11" s="129"/>
      <c r="K11" s="127"/>
      <c r="L11" s="128"/>
      <c r="M11" s="129"/>
      <c r="N11" s="127" t="s">
        <v>925</v>
      </c>
      <c r="O11" s="128"/>
      <c r="P11" s="129"/>
      <c r="Q11" s="127" t="s">
        <v>925</v>
      </c>
      <c r="R11" s="128"/>
      <c r="S11" s="129"/>
      <c r="T11" s="127" t="s">
        <v>925</v>
      </c>
      <c r="U11" s="128"/>
      <c r="V11" s="129"/>
      <c r="W11" s="127" t="s">
        <v>918</v>
      </c>
      <c r="X11" s="128" t="s">
        <v>925</v>
      </c>
      <c r="Y11" s="129"/>
      <c r="Z11" s="127" t="s">
        <v>918</v>
      </c>
      <c r="AA11" s="128" t="s">
        <v>918</v>
      </c>
      <c r="AB11" s="129" t="s">
        <v>918</v>
      </c>
      <c r="AC11" s="127"/>
      <c r="AD11" s="128"/>
      <c r="AE11" s="129"/>
      <c r="AF11" s="127"/>
      <c r="AG11" s="128"/>
      <c r="AH11" s="129"/>
      <c r="AI11" s="127"/>
      <c r="AJ11" s="128"/>
      <c r="AK11" s="129"/>
      <c r="AL11" s="127"/>
      <c r="AM11" s="128"/>
      <c r="AN11" s="129"/>
      <c r="AO11" s="127"/>
      <c r="AP11" s="128"/>
      <c r="AQ11" s="129"/>
      <c r="AR11" s="127"/>
      <c r="AS11" s="128"/>
      <c r="AT11" s="129"/>
      <c r="AU11" s="149">
        <v>1.45</v>
      </c>
      <c r="AV11" s="150" t="str">
        <f t="shared" si="0"/>
        <v>II JA</v>
      </c>
      <c r="AW11" s="167" t="s">
        <v>727</v>
      </c>
    </row>
    <row r="12" spans="1:49" s="130" customFormat="1" ht="13.5" customHeight="1" thickBot="1">
      <c r="A12" s="126">
        <v>6</v>
      </c>
      <c r="B12" s="163" t="s">
        <v>23</v>
      </c>
      <c r="C12" s="164" t="s">
        <v>717</v>
      </c>
      <c r="D12" s="165" t="s">
        <v>718</v>
      </c>
      <c r="E12" s="166" t="s">
        <v>47</v>
      </c>
      <c r="F12" s="166" t="s">
        <v>120</v>
      </c>
      <c r="G12" s="166" t="s">
        <v>716</v>
      </c>
      <c r="H12" s="127" t="s">
        <v>925</v>
      </c>
      <c r="I12" s="128"/>
      <c r="J12" s="129"/>
      <c r="K12" s="127" t="s">
        <v>925</v>
      </c>
      <c r="L12" s="128"/>
      <c r="M12" s="129"/>
      <c r="N12" s="127" t="s">
        <v>925</v>
      </c>
      <c r="O12" s="128"/>
      <c r="P12" s="129"/>
      <c r="Q12" s="127" t="s">
        <v>925</v>
      </c>
      <c r="R12" s="128"/>
      <c r="S12" s="129"/>
      <c r="T12" s="127" t="s">
        <v>918</v>
      </c>
      <c r="U12" s="128" t="s">
        <v>925</v>
      </c>
      <c r="V12" s="129"/>
      <c r="W12" s="127" t="s">
        <v>918</v>
      </c>
      <c r="X12" s="128" t="s">
        <v>918</v>
      </c>
      <c r="Y12" s="129" t="s">
        <v>918</v>
      </c>
      <c r="Z12" s="127"/>
      <c r="AA12" s="128"/>
      <c r="AB12" s="129"/>
      <c r="AC12" s="127"/>
      <c r="AD12" s="128"/>
      <c r="AE12" s="129"/>
      <c r="AF12" s="127"/>
      <c r="AG12" s="128"/>
      <c r="AH12" s="129"/>
      <c r="AI12" s="127"/>
      <c r="AJ12" s="128"/>
      <c r="AK12" s="129"/>
      <c r="AL12" s="127"/>
      <c r="AM12" s="128"/>
      <c r="AN12" s="129"/>
      <c r="AO12" s="127"/>
      <c r="AP12" s="128"/>
      <c r="AQ12" s="129"/>
      <c r="AR12" s="127"/>
      <c r="AS12" s="128"/>
      <c r="AT12" s="129"/>
      <c r="AU12" s="149">
        <v>1.4</v>
      </c>
      <c r="AV12" s="150" t="str">
        <f t="shared" si="0"/>
        <v>II JA</v>
      </c>
      <c r="AW12" s="167" t="s">
        <v>121</v>
      </c>
    </row>
    <row r="13" spans="1:49" s="130" customFormat="1" ht="13.5" customHeight="1" thickBot="1">
      <c r="A13" s="126">
        <v>7</v>
      </c>
      <c r="B13" s="163" t="s">
        <v>346</v>
      </c>
      <c r="C13" s="164" t="s">
        <v>110</v>
      </c>
      <c r="D13" s="165">
        <v>36703</v>
      </c>
      <c r="E13" s="166" t="s">
        <v>336</v>
      </c>
      <c r="F13" s="166" t="s">
        <v>356</v>
      </c>
      <c r="G13" s="166"/>
      <c r="H13" s="127" t="s">
        <v>925</v>
      </c>
      <c r="I13" s="128"/>
      <c r="J13" s="129"/>
      <c r="K13" s="127" t="s">
        <v>925</v>
      </c>
      <c r="L13" s="128"/>
      <c r="M13" s="129"/>
      <c r="N13" s="127" t="s">
        <v>918</v>
      </c>
      <c r="O13" s="128" t="s">
        <v>925</v>
      </c>
      <c r="P13" s="129"/>
      <c r="Q13" s="127" t="s">
        <v>925</v>
      </c>
      <c r="R13" s="128"/>
      <c r="S13" s="129"/>
      <c r="T13" s="127" t="s">
        <v>918</v>
      </c>
      <c r="U13" s="128" t="s">
        <v>918</v>
      </c>
      <c r="V13" s="129" t="s">
        <v>918</v>
      </c>
      <c r="W13" s="127"/>
      <c r="X13" s="128"/>
      <c r="Y13" s="129"/>
      <c r="Z13" s="127"/>
      <c r="AA13" s="128"/>
      <c r="AB13" s="129"/>
      <c r="AC13" s="127"/>
      <c r="AD13" s="128"/>
      <c r="AE13" s="129"/>
      <c r="AF13" s="127"/>
      <c r="AG13" s="128"/>
      <c r="AH13" s="129"/>
      <c r="AI13" s="127"/>
      <c r="AJ13" s="128"/>
      <c r="AK13" s="129"/>
      <c r="AL13" s="127"/>
      <c r="AM13" s="128"/>
      <c r="AN13" s="129"/>
      <c r="AO13" s="127"/>
      <c r="AP13" s="128"/>
      <c r="AQ13" s="129"/>
      <c r="AR13" s="127"/>
      <c r="AS13" s="128"/>
      <c r="AT13" s="129"/>
      <c r="AU13" s="149">
        <v>1.35</v>
      </c>
      <c r="AV13" s="150" t="str">
        <f t="shared" si="0"/>
        <v>II JA</v>
      </c>
      <c r="AW13" s="167" t="s">
        <v>343</v>
      </c>
    </row>
    <row r="14" spans="1:49" s="130" customFormat="1" ht="13.5" customHeight="1" thickBot="1">
      <c r="A14" s="126">
        <v>8</v>
      </c>
      <c r="B14" s="163" t="s">
        <v>184</v>
      </c>
      <c r="C14" s="164" t="s">
        <v>188</v>
      </c>
      <c r="D14" s="165">
        <v>37030</v>
      </c>
      <c r="E14" s="166" t="s">
        <v>173</v>
      </c>
      <c r="F14" s="166" t="s">
        <v>171</v>
      </c>
      <c r="G14" s="166"/>
      <c r="H14" s="127" t="s">
        <v>925</v>
      </c>
      <c r="I14" s="128"/>
      <c r="J14" s="129"/>
      <c r="K14" s="127" t="s">
        <v>925</v>
      </c>
      <c r="L14" s="128"/>
      <c r="M14" s="129"/>
      <c r="N14" s="127" t="s">
        <v>925</v>
      </c>
      <c r="O14" s="128"/>
      <c r="P14" s="129"/>
      <c r="Q14" s="127" t="s">
        <v>918</v>
      </c>
      <c r="R14" s="128" t="s">
        <v>918</v>
      </c>
      <c r="S14" s="129" t="s">
        <v>918</v>
      </c>
      <c r="T14" s="127"/>
      <c r="U14" s="128"/>
      <c r="V14" s="129"/>
      <c r="W14" s="127"/>
      <c r="X14" s="128"/>
      <c r="Y14" s="129"/>
      <c r="Z14" s="127"/>
      <c r="AA14" s="128"/>
      <c r="AB14" s="129"/>
      <c r="AC14" s="127"/>
      <c r="AD14" s="128"/>
      <c r="AE14" s="129"/>
      <c r="AF14" s="127"/>
      <c r="AG14" s="128"/>
      <c r="AH14" s="129"/>
      <c r="AI14" s="127"/>
      <c r="AJ14" s="128"/>
      <c r="AK14" s="129"/>
      <c r="AL14" s="127"/>
      <c r="AM14" s="128"/>
      <c r="AN14" s="129"/>
      <c r="AO14" s="127"/>
      <c r="AP14" s="128"/>
      <c r="AQ14" s="129"/>
      <c r="AR14" s="127"/>
      <c r="AS14" s="128"/>
      <c r="AT14" s="129"/>
      <c r="AU14" s="149">
        <v>1.3</v>
      </c>
      <c r="AV14" s="150" t="str">
        <f t="shared" si="0"/>
        <v>III JA</v>
      </c>
      <c r="AW14" s="167" t="s">
        <v>172</v>
      </c>
    </row>
    <row r="15" spans="1:49" s="130" customFormat="1" ht="13.5" customHeight="1" thickBot="1">
      <c r="A15" s="126">
        <v>8</v>
      </c>
      <c r="B15" s="163" t="s">
        <v>17</v>
      </c>
      <c r="C15" s="164" t="s">
        <v>312</v>
      </c>
      <c r="D15" s="165" t="s">
        <v>313</v>
      </c>
      <c r="E15" s="166" t="s">
        <v>290</v>
      </c>
      <c r="F15" s="166" t="s">
        <v>291</v>
      </c>
      <c r="G15" s="166"/>
      <c r="H15" s="127" t="s">
        <v>925</v>
      </c>
      <c r="I15" s="128"/>
      <c r="J15" s="129"/>
      <c r="K15" s="127" t="s">
        <v>925</v>
      </c>
      <c r="L15" s="128"/>
      <c r="M15" s="129"/>
      <c r="N15" s="127" t="s">
        <v>925</v>
      </c>
      <c r="O15" s="128"/>
      <c r="P15" s="129"/>
      <c r="Q15" s="127" t="s">
        <v>918</v>
      </c>
      <c r="R15" s="128" t="s">
        <v>918</v>
      </c>
      <c r="S15" s="129" t="s">
        <v>918</v>
      </c>
      <c r="T15" s="127"/>
      <c r="U15" s="128"/>
      <c r="V15" s="129"/>
      <c r="W15" s="127"/>
      <c r="X15" s="128"/>
      <c r="Y15" s="129"/>
      <c r="Z15" s="127"/>
      <c r="AA15" s="128"/>
      <c r="AB15" s="129"/>
      <c r="AC15" s="127"/>
      <c r="AD15" s="128"/>
      <c r="AE15" s="129"/>
      <c r="AF15" s="127"/>
      <c r="AG15" s="128"/>
      <c r="AH15" s="129"/>
      <c r="AI15" s="127"/>
      <c r="AJ15" s="128"/>
      <c r="AK15" s="129"/>
      <c r="AL15" s="127"/>
      <c r="AM15" s="128"/>
      <c r="AN15" s="129"/>
      <c r="AO15" s="127"/>
      <c r="AP15" s="128"/>
      <c r="AQ15" s="129"/>
      <c r="AR15" s="127"/>
      <c r="AS15" s="128"/>
      <c r="AT15" s="129"/>
      <c r="AU15" s="149">
        <v>1.3</v>
      </c>
      <c r="AV15" s="150" t="str">
        <f t="shared" si="0"/>
        <v>III JA</v>
      </c>
      <c r="AW15" s="167" t="s">
        <v>314</v>
      </c>
    </row>
    <row r="16" spans="1:49" s="130" customFormat="1" ht="13.5" customHeight="1" thickBot="1">
      <c r="A16" s="126">
        <v>8</v>
      </c>
      <c r="B16" s="163" t="s">
        <v>318</v>
      </c>
      <c r="C16" s="164" t="s">
        <v>108</v>
      </c>
      <c r="D16" s="165" t="s">
        <v>319</v>
      </c>
      <c r="E16" s="166" t="s">
        <v>290</v>
      </c>
      <c r="F16" s="166" t="s">
        <v>291</v>
      </c>
      <c r="G16" s="166"/>
      <c r="H16" s="127" t="s">
        <v>925</v>
      </c>
      <c r="I16" s="128"/>
      <c r="J16" s="129"/>
      <c r="K16" s="127" t="s">
        <v>925</v>
      </c>
      <c r="L16" s="128"/>
      <c r="M16" s="129"/>
      <c r="N16" s="127" t="s">
        <v>925</v>
      </c>
      <c r="O16" s="128"/>
      <c r="P16" s="129"/>
      <c r="Q16" s="127" t="s">
        <v>932</v>
      </c>
      <c r="R16" s="128"/>
      <c r="S16" s="129"/>
      <c r="T16" s="127" t="s">
        <v>932</v>
      </c>
      <c r="U16" s="128"/>
      <c r="V16" s="129"/>
      <c r="W16" s="127" t="s">
        <v>918</v>
      </c>
      <c r="X16" s="128" t="s">
        <v>918</v>
      </c>
      <c r="Y16" s="129" t="s">
        <v>918</v>
      </c>
      <c r="Z16" s="127"/>
      <c r="AA16" s="128"/>
      <c r="AB16" s="129"/>
      <c r="AC16" s="127"/>
      <c r="AD16" s="128"/>
      <c r="AE16" s="129"/>
      <c r="AF16" s="127"/>
      <c r="AG16" s="128"/>
      <c r="AH16" s="129"/>
      <c r="AI16" s="127"/>
      <c r="AJ16" s="128"/>
      <c r="AK16" s="129"/>
      <c r="AL16" s="127"/>
      <c r="AM16" s="128"/>
      <c r="AN16" s="129"/>
      <c r="AO16" s="127"/>
      <c r="AP16" s="128"/>
      <c r="AQ16" s="129"/>
      <c r="AR16" s="127"/>
      <c r="AS16" s="128"/>
      <c r="AT16" s="129"/>
      <c r="AU16" s="149">
        <v>1.3</v>
      </c>
      <c r="AV16" s="150" t="str">
        <f t="shared" si="0"/>
        <v>III JA</v>
      </c>
      <c r="AW16" s="167" t="s">
        <v>320</v>
      </c>
    </row>
    <row r="17" spans="1:49" s="130" customFormat="1" ht="13.5" customHeight="1" thickBot="1">
      <c r="A17" s="126"/>
      <c r="B17" s="163" t="s">
        <v>78</v>
      </c>
      <c r="C17" s="164" t="s">
        <v>334</v>
      </c>
      <c r="D17" s="165">
        <v>36596</v>
      </c>
      <c r="E17" s="166" t="s">
        <v>68</v>
      </c>
      <c r="F17" s="166" t="s">
        <v>331</v>
      </c>
      <c r="G17" s="166"/>
      <c r="H17" s="127"/>
      <c r="I17" s="128"/>
      <c r="J17" s="129"/>
      <c r="K17" s="127"/>
      <c r="L17" s="128"/>
      <c r="M17" s="129"/>
      <c r="N17" s="127"/>
      <c r="O17" s="128"/>
      <c r="P17" s="129"/>
      <c r="Q17" s="127"/>
      <c r="R17" s="128"/>
      <c r="S17" s="129"/>
      <c r="T17" s="127"/>
      <c r="U17" s="128"/>
      <c r="V17" s="129"/>
      <c r="W17" s="127"/>
      <c r="X17" s="128"/>
      <c r="Y17" s="129"/>
      <c r="Z17" s="127"/>
      <c r="AA17" s="128"/>
      <c r="AB17" s="129"/>
      <c r="AC17" s="127"/>
      <c r="AD17" s="128"/>
      <c r="AE17" s="129"/>
      <c r="AF17" s="127"/>
      <c r="AG17" s="128"/>
      <c r="AH17" s="129"/>
      <c r="AI17" s="127"/>
      <c r="AJ17" s="128"/>
      <c r="AK17" s="129"/>
      <c r="AL17" s="127"/>
      <c r="AM17" s="128"/>
      <c r="AN17" s="129"/>
      <c r="AO17" s="127"/>
      <c r="AP17" s="128"/>
      <c r="AQ17" s="129"/>
      <c r="AR17" s="127"/>
      <c r="AS17" s="128"/>
      <c r="AT17" s="129"/>
      <c r="AU17" s="149" t="s">
        <v>161</v>
      </c>
      <c r="AV17" s="150"/>
      <c r="AW17" s="167" t="s">
        <v>49</v>
      </c>
    </row>
    <row r="18" spans="1:49" s="130" customFormat="1" ht="13.5" customHeight="1" thickBot="1">
      <c r="A18" s="126"/>
      <c r="B18" s="163" t="s">
        <v>118</v>
      </c>
      <c r="C18" s="164" t="s">
        <v>232</v>
      </c>
      <c r="D18" s="165">
        <v>36545</v>
      </c>
      <c r="E18" s="166" t="s">
        <v>225</v>
      </c>
      <c r="F18" s="166" t="s">
        <v>226</v>
      </c>
      <c r="G18" s="166"/>
      <c r="H18" s="127"/>
      <c r="I18" s="128"/>
      <c r="J18" s="129"/>
      <c r="K18" s="127"/>
      <c r="L18" s="128"/>
      <c r="M18" s="129"/>
      <c r="N18" s="127"/>
      <c r="O18" s="128"/>
      <c r="P18" s="129"/>
      <c r="Q18" s="127"/>
      <c r="R18" s="128"/>
      <c r="S18" s="129"/>
      <c r="T18" s="127"/>
      <c r="U18" s="128"/>
      <c r="V18" s="129"/>
      <c r="W18" s="127"/>
      <c r="X18" s="128"/>
      <c r="Y18" s="129"/>
      <c r="Z18" s="127"/>
      <c r="AA18" s="128"/>
      <c r="AB18" s="129"/>
      <c r="AC18" s="127"/>
      <c r="AD18" s="128"/>
      <c r="AE18" s="129"/>
      <c r="AF18" s="127"/>
      <c r="AG18" s="128"/>
      <c r="AH18" s="129"/>
      <c r="AI18" s="127"/>
      <c r="AJ18" s="128"/>
      <c r="AK18" s="129"/>
      <c r="AL18" s="127"/>
      <c r="AM18" s="128"/>
      <c r="AN18" s="129"/>
      <c r="AO18" s="127"/>
      <c r="AP18" s="128"/>
      <c r="AQ18" s="129"/>
      <c r="AR18" s="127"/>
      <c r="AS18" s="128"/>
      <c r="AT18" s="129"/>
      <c r="AU18" s="149" t="s">
        <v>161</v>
      </c>
      <c r="AV18" s="150"/>
      <c r="AW18" s="167" t="s">
        <v>220</v>
      </c>
    </row>
    <row r="19" spans="1:49" s="130" customFormat="1" ht="13.5" customHeight="1" thickBot="1">
      <c r="A19" s="126"/>
      <c r="B19" s="163" t="s">
        <v>17</v>
      </c>
      <c r="C19" s="164" t="s">
        <v>234</v>
      </c>
      <c r="D19" s="165">
        <v>36582</v>
      </c>
      <c r="E19" s="166" t="s">
        <v>225</v>
      </c>
      <c r="F19" s="166" t="s">
        <v>226</v>
      </c>
      <c r="G19" s="166"/>
      <c r="H19" s="127"/>
      <c r="I19" s="128"/>
      <c r="J19" s="129"/>
      <c r="K19" s="127"/>
      <c r="L19" s="128"/>
      <c r="M19" s="129"/>
      <c r="N19" s="127"/>
      <c r="O19" s="128"/>
      <c r="P19" s="129"/>
      <c r="Q19" s="127"/>
      <c r="R19" s="128"/>
      <c r="S19" s="129"/>
      <c r="T19" s="127"/>
      <c r="U19" s="128"/>
      <c r="V19" s="129"/>
      <c r="W19" s="127"/>
      <c r="X19" s="128"/>
      <c r="Y19" s="129"/>
      <c r="Z19" s="127"/>
      <c r="AA19" s="128"/>
      <c r="AB19" s="129"/>
      <c r="AC19" s="127"/>
      <c r="AD19" s="128"/>
      <c r="AE19" s="129"/>
      <c r="AF19" s="127"/>
      <c r="AG19" s="128"/>
      <c r="AH19" s="129"/>
      <c r="AI19" s="127"/>
      <c r="AJ19" s="128"/>
      <c r="AK19" s="129"/>
      <c r="AL19" s="127"/>
      <c r="AM19" s="128"/>
      <c r="AN19" s="129"/>
      <c r="AO19" s="127"/>
      <c r="AP19" s="128"/>
      <c r="AQ19" s="129"/>
      <c r="AR19" s="127"/>
      <c r="AS19" s="128"/>
      <c r="AT19" s="129"/>
      <c r="AU19" s="149" t="s">
        <v>161</v>
      </c>
      <c r="AV19" s="150"/>
      <c r="AW19" s="167" t="s">
        <v>220</v>
      </c>
    </row>
    <row r="20" spans="1:49" s="130" customFormat="1" ht="13.5" customHeight="1" thickBot="1">
      <c r="A20" s="126"/>
      <c r="B20" s="163" t="s">
        <v>154</v>
      </c>
      <c r="C20" s="164" t="s">
        <v>851</v>
      </c>
      <c r="D20" s="165" t="s">
        <v>852</v>
      </c>
      <c r="E20" s="166" t="s">
        <v>859</v>
      </c>
      <c r="F20" s="166" t="s">
        <v>850</v>
      </c>
      <c r="G20" s="166"/>
      <c r="H20" s="127"/>
      <c r="I20" s="128"/>
      <c r="J20" s="129"/>
      <c r="K20" s="127"/>
      <c r="L20" s="128"/>
      <c r="M20" s="129"/>
      <c r="N20" s="127"/>
      <c r="O20" s="128"/>
      <c r="P20" s="129"/>
      <c r="Q20" s="127"/>
      <c r="R20" s="128"/>
      <c r="S20" s="129"/>
      <c r="T20" s="127"/>
      <c r="U20" s="128"/>
      <c r="V20" s="129"/>
      <c r="W20" s="127"/>
      <c r="X20" s="128"/>
      <c r="Y20" s="129"/>
      <c r="Z20" s="127"/>
      <c r="AA20" s="128"/>
      <c r="AB20" s="129"/>
      <c r="AC20" s="127"/>
      <c r="AD20" s="128"/>
      <c r="AE20" s="129"/>
      <c r="AF20" s="127"/>
      <c r="AG20" s="128"/>
      <c r="AH20" s="129"/>
      <c r="AI20" s="127"/>
      <c r="AJ20" s="128"/>
      <c r="AK20" s="129"/>
      <c r="AL20" s="127"/>
      <c r="AM20" s="128"/>
      <c r="AN20" s="129"/>
      <c r="AO20" s="127"/>
      <c r="AP20" s="128"/>
      <c r="AQ20" s="129"/>
      <c r="AR20" s="127"/>
      <c r="AS20" s="128"/>
      <c r="AT20" s="129"/>
      <c r="AU20" s="149" t="s">
        <v>161</v>
      </c>
      <c r="AV20" s="150"/>
      <c r="AW20" s="167" t="s">
        <v>860</v>
      </c>
    </row>
  </sheetData>
  <sheetProtection/>
  <mergeCells count="13">
    <mergeCell ref="AL6:AN6"/>
    <mergeCell ref="H6:J6"/>
    <mergeCell ref="AO6:AQ6"/>
    <mergeCell ref="AR6:AT6"/>
    <mergeCell ref="K6:M6"/>
    <mergeCell ref="N6:P6"/>
    <mergeCell ref="Q6:S6"/>
    <mergeCell ref="T6:V6"/>
    <mergeCell ref="W6:Y6"/>
    <mergeCell ref="Z6:AB6"/>
    <mergeCell ref="AC6:AE6"/>
    <mergeCell ref="AF6:AH6"/>
    <mergeCell ref="AI6:AK6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80" customWidth="1"/>
    <col min="2" max="2" width="11.140625" style="43" customWidth="1"/>
    <col min="3" max="3" width="13.57421875" style="43" bestFit="1" customWidth="1"/>
    <col min="4" max="4" width="10.7109375" style="56" customWidth="1"/>
    <col min="5" max="5" width="13.28125" style="57" bestFit="1" customWidth="1"/>
    <col min="6" max="6" width="17.57421875" style="57" bestFit="1" customWidth="1"/>
    <col min="7" max="7" width="11.28125" style="73" bestFit="1" customWidth="1"/>
    <col min="8" max="28" width="1.57421875" style="52" customWidth="1"/>
    <col min="29" max="29" width="6.421875" style="43" bestFit="1" customWidth="1"/>
    <col min="30" max="30" width="4.7109375" style="43" bestFit="1" customWidth="1"/>
    <col min="31" max="31" width="7.28125" style="43" bestFit="1" customWidth="1"/>
    <col min="32" max="16384" width="9.140625" style="43" customWidth="1"/>
  </cols>
  <sheetData>
    <row r="1" spans="1:10" s="60" customFormat="1" ht="15.75">
      <c r="A1" s="60" t="s">
        <v>569</v>
      </c>
      <c r="C1" s="61"/>
      <c r="D1" s="74"/>
      <c r="E1" s="74"/>
      <c r="F1" s="74"/>
      <c r="G1" s="107"/>
      <c r="H1" s="64"/>
      <c r="I1" s="108"/>
      <c r="J1" s="108"/>
    </row>
    <row r="2" spans="1:13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3"/>
      <c r="K2" s="64"/>
      <c r="L2" s="64"/>
      <c r="M2" s="109"/>
    </row>
    <row r="3" spans="1:28" s="35" customFormat="1" ht="12" customHeight="1">
      <c r="A3" s="80"/>
      <c r="B3" s="43"/>
      <c r="C3" s="48"/>
      <c r="D3" s="54"/>
      <c r="E3" s="49"/>
      <c r="F3" s="49"/>
      <c r="G3" s="73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1:28" s="59" customFormat="1" ht="15.75">
      <c r="A4" s="75"/>
      <c r="B4" s="60" t="s">
        <v>897</v>
      </c>
      <c r="C4" s="60"/>
      <c r="D4" s="61"/>
      <c r="E4" s="74"/>
      <c r="F4" s="62"/>
      <c r="G4" s="75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</row>
    <row r="5" spans="2:11" s="59" customFormat="1" ht="16.5" thickBot="1">
      <c r="B5" s="60"/>
      <c r="C5" s="60"/>
      <c r="D5" s="54"/>
      <c r="E5" s="96"/>
      <c r="F5" s="96"/>
      <c r="G5" s="57"/>
      <c r="H5" s="52"/>
      <c r="I5" s="50"/>
      <c r="J5" s="50"/>
      <c r="K5" s="35"/>
    </row>
    <row r="6" spans="1:31" s="125" customFormat="1" ht="12.75" customHeight="1" thickBot="1">
      <c r="A6" s="131" t="s">
        <v>165</v>
      </c>
      <c r="B6" s="118" t="s">
        <v>0</v>
      </c>
      <c r="C6" s="119" t="s">
        <v>1</v>
      </c>
      <c r="D6" s="120" t="s">
        <v>10</v>
      </c>
      <c r="E6" s="121" t="s">
        <v>2</v>
      </c>
      <c r="F6" s="121" t="s">
        <v>3</v>
      </c>
      <c r="G6" s="121" t="s">
        <v>73</v>
      </c>
      <c r="H6" s="205" t="s">
        <v>164</v>
      </c>
      <c r="I6" s="206"/>
      <c r="J6" s="207"/>
      <c r="K6" s="205" t="s">
        <v>926</v>
      </c>
      <c r="L6" s="206"/>
      <c r="M6" s="207"/>
      <c r="N6" s="205" t="s">
        <v>927</v>
      </c>
      <c r="O6" s="206"/>
      <c r="P6" s="207"/>
      <c r="Q6" s="205" t="s">
        <v>928</v>
      </c>
      <c r="R6" s="206"/>
      <c r="S6" s="207"/>
      <c r="T6" s="205" t="s">
        <v>929</v>
      </c>
      <c r="U6" s="206"/>
      <c r="V6" s="207"/>
      <c r="W6" s="205" t="s">
        <v>930</v>
      </c>
      <c r="X6" s="206"/>
      <c r="Y6" s="207"/>
      <c r="Z6" s="205" t="s">
        <v>931</v>
      </c>
      <c r="AA6" s="206"/>
      <c r="AB6" s="207"/>
      <c r="AC6" s="122" t="s">
        <v>8</v>
      </c>
      <c r="AD6" s="123" t="s">
        <v>53</v>
      </c>
      <c r="AE6" s="124" t="s">
        <v>5</v>
      </c>
    </row>
    <row r="7" spans="1:31" s="130" customFormat="1" ht="13.5" customHeight="1" thickBot="1">
      <c r="A7" s="126">
        <v>1</v>
      </c>
      <c r="B7" s="163" t="s">
        <v>32</v>
      </c>
      <c r="C7" s="164" t="s">
        <v>605</v>
      </c>
      <c r="D7" s="165">
        <v>37611</v>
      </c>
      <c r="E7" s="166" t="s">
        <v>14</v>
      </c>
      <c r="F7" s="166" t="s">
        <v>46</v>
      </c>
      <c r="G7" s="166" t="s">
        <v>60</v>
      </c>
      <c r="H7" s="127" t="s">
        <v>918</v>
      </c>
      <c r="I7" s="128" t="s">
        <v>925</v>
      </c>
      <c r="J7" s="129"/>
      <c r="K7" s="127" t="s">
        <v>925</v>
      </c>
      <c r="L7" s="128"/>
      <c r="M7" s="129"/>
      <c r="N7" s="127" t="s">
        <v>925</v>
      </c>
      <c r="O7" s="128"/>
      <c r="P7" s="129"/>
      <c r="Q7" s="127" t="s">
        <v>918</v>
      </c>
      <c r="R7" s="128" t="s">
        <v>925</v>
      </c>
      <c r="S7" s="129"/>
      <c r="T7" s="127" t="s">
        <v>925</v>
      </c>
      <c r="U7" s="128"/>
      <c r="V7" s="129"/>
      <c r="W7" s="127" t="s">
        <v>925</v>
      </c>
      <c r="X7" s="128"/>
      <c r="Y7" s="129"/>
      <c r="Z7" s="127" t="s">
        <v>918</v>
      </c>
      <c r="AA7" s="128" t="s">
        <v>918</v>
      </c>
      <c r="AB7" s="129" t="s">
        <v>918</v>
      </c>
      <c r="AC7" s="149">
        <v>2</v>
      </c>
      <c r="AD7" s="150" t="str">
        <f>IF(ISBLANK(AC7),"",IF(AC7&gt;=4.6,"KSM",IF(AC7&gt;=4.1,"I A",IF(AC7&gt;=3.5,"II A",IF(AC7&gt;=3.05,"III A",IF(AC7&gt;=2.6,"I JA",IF(AC7&gt;=2.2,"II JA",IF(AC7&gt;=1.9,"III JA"))))))))</f>
        <v>III JA</v>
      </c>
      <c r="AE7" s="167" t="s">
        <v>43</v>
      </c>
    </row>
    <row r="8" spans="1:31" s="130" customFormat="1" ht="13.5" customHeight="1" thickBot="1">
      <c r="A8" s="126">
        <v>2</v>
      </c>
      <c r="B8" s="163" t="s">
        <v>603</v>
      </c>
      <c r="C8" s="164" t="s">
        <v>604</v>
      </c>
      <c r="D8" s="165">
        <v>37401</v>
      </c>
      <c r="E8" s="166" t="s">
        <v>14</v>
      </c>
      <c r="F8" s="166" t="s">
        <v>46</v>
      </c>
      <c r="G8" s="166" t="s">
        <v>60</v>
      </c>
      <c r="H8" s="127" t="s">
        <v>925</v>
      </c>
      <c r="I8" s="128"/>
      <c r="J8" s="129"/>
      <c r="K8" s="127" t="s">
        <v>925</v>
      </c>
      <c r="L8" s="128"/>
      <c r="M8" s="129"/>
      <c r="N8" s="127" t="s">
        <v>918</v>
      </c>
      <c r="O8" s="128" t="s">
        <v>925</v>
      </c>
      <c r="P8" s="129"/>
      <c r="Q8" s="127" t="s">
        <v>918</v>
      </c>
      <c r="R8" s="128" t="s">
        <v>925</v>
      </c>
      <c r="S8" s="129"/>
      <c r="T8" s="127" t="s">
        <v>918</v>
      </c>
      <c r="U8" s="128" t="s">
        <v>918</v>
      </c>
      <c r="V8" s="129" t="s">
        <v>918</v>
      </c>
      <c r="W8" s="127"/>
      <c r="X8" s="128"/>
      <c r="Y8" s="129"/>
      <c r="Z8" s="127"/>
      <c r="AA8" s="128"/>
      <c r="AB8" s="129"/>
      <c r="AC8" s="149">
        <v>1.8</v>
      </c>
      <c r="AD8" s="150"/>
      <c r="AE8" s="167" t="s">
        <v>43</v>
      </c>
    </row>
    <row r="9" spans="1:31" s="130" customFormat="1" ht="13.5" customHeight="1" thickBot="1">
      <c r="A9" s="126">
        <v>3</v>
      </c>
      <c r="B9" s="163" t="s">
        <v>85</v>
      </c>
      <c r="C9" s="164" t="s">
        <v>76</v>
      </c>
      <c r="D9" s="165">
        <v>37493</v>
      </c>
      <c r="E9" s="166" t="s">
        <v>14</v>
      </c>
      <c r="F9" s="166" t="s">
        <v>46</v>
      </c>
      <c r="G9" s="166" t="s">
        <v>60</v>
      </c>
      <c r="H9" s="127" t="s">
        <v>925</v>
      </c>
      <c r="I9" s="128"/>
      <c r="J9" s="129"/>
      <c r="K9" s="127" t="s">
        <v>918</v>
      </c>
      <c r="L9" s="128" t="s">
        <v>925</v>
      </c>
      <c r="M9" s="129"/>
      <c r="N9" s="127" t="s">
        <v>918</v>
      </c>
      <c r="O9" s="128" t="s">
        <v>918</v>
      </c>
      <c r="P9" s="129" t="s">
        <v>925</v>
      </c>
      <c r="Q9" s="127" t="s">
        <v>918</v>
      </c>
      <c r="R9" s="128" t="s">
        <v>918</v>
      </c>
      <c r="S9" s="129" t="s">
        <v>918</v>
      </c>
      <c r="T9" s="127"/>
      <c r="U9" s="128"/>
      <c r="V9" s="129"/>
      <c r="W9" s="127"/>
      <c r="X9" s="128"/>
      <c r="Y9" s="129"/>
      <c r="Z9" s="127"/>
      <c r="AA9" s="128"/>
      <c r="AB9" s="129"/>
      <c r="AC9" s="149">
        <v>1.7</v>
      </c>
      <c r="AD9" s="150"/>
      <c r="AE9" s="167" t="s">
        <v>43</v>
      </c>
    </row>
  </sheetData>
  <sheetProtection/>
  <mergeCells count="7">
    <mergeCell ref="Z6:AB6"/>
    <mergeCell ref="H6:J6"/>
    <mergeCell ref="K6:M6"/>
    <mergeCell ref="N6:P6"/>
    <mergeCell ref="Q6:S6"/>
    <mergeCell ref="T6:V6"/>
    <mergeCell ref="W6:Y6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5">
      <selection activeCell="A5" sqref="A5"/>
    </sheetView>
  </sheetViews>
  <sheetFormatPr defaultColWidth="9.140625" defaultRowHeight="12.75"/>
  <cols>
    <col min="1" max="1" width="5.28125" style="20" customWidth="1"/>
    <col min="2" max="2" width="8.8515625" style="20" customWidth="1"/>
    <col min="3" max="3" width="14.421875" style="20" customWidth="1"/>
    <col min="4" max="4" width="10.7109375" style="42" customWidth="1"/>
    <col min="5" max="5" width="12.421875" style="44" bestFit="1" customWidth="1"/>
    <col min="6" max="6" width="12.8515625" style="44" bestFit="1" customWidth="1"/>
    <col min="7" max="7" width="16.8515625" style="24" bestFit="1" customWidth="1"/>
    <col min="8" max="13" width="4.7109375" style="87" customWidth="1"/>
    <col min="14" max="14" width="9.00390625" style="97" bestFit="1" customWidth="1"/>
    <col min="15" max="15" width="4.7109375" style="50" bestFit="1" customWidth="1"/>
    <col min="16" max="16" width="18.57421875" style="22" bestFit="1" customWidth="1"/>
    <col min="17" max="16384" width="9.140625" style="20" customWidth="1"/>
  </cols>
  <sheetData>
    <row r="1" spans="1:10" s="60" customFormat="1" ht="15.75">
      <c r="A1" s="60" t="s">
        <v>569</v>
      </c>
      <c r="C1" s="61"/>
      <c r="D1" s="74"/>
      <c r="E1" s="74"/>
      <c r="F1" s="74"/>
      <c r="G1" s="107"/>
      <c r="H1" s="64"/>
      <c r="I1" s="108"/>
      <c r="J1" s="108"/>
    </row>
    <row r="2" spans="1:13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3"/>
      <c r="K2" s="64"/>
      <c r="L2" s="64"/>
      <c r="M2" s="109"/>
    </row>
    <row r="3" spans="1:15" s="22" customFormat="1" ht="12" customHeight="1">
      <c r="A3" s="20"/>
      <c r="B3" s="20"/>
      <c r="C3" s="21"/>
      <c r="D3" s="34"/>
      <c r="E3" s="31"/>
      <c r="F3" s="31"/>
      <c r="G3" s="24"/>
      <c r="H3" s="85"/>
      <c r="I3" s="85"/>
      <c r="J3" s="85"/>
      <c r="K3" s="85"/>
      <c r="L3" s="85"/>
      <c r="M3" s="85"/>
      <c r="N3" s="97"/>
      <c r="O3" s="50"/>
    </row>
    <row r="4" spans="2:15" s="36" customFormat="1" ht="16.5" thickBot="1">
      <c r="B4" s="37" t="s">
        <v>575</v>
      </c>
      <c r="D4" s="38"/>
      <c r="E4" s="39"/>
      <c r="F4" s="39"/>
      <c r="G4" s="40"/>
      <c r="H4" s="95"/>
      <c r="I4" s="95"/>
      <c r="J4" s="95"/>
      <c r="K4" s="95"/>
      <c r="L4" s="95"/>
      <c r="M4" s="95"/>
      <c r="N4" s="171"/>
      <c r="O4" s="64"/>
    </row>
    <row r="5" spans="4:15" s="22" customFormat="1" ht="12" thickBot="1">
      <c r="D5" s="42"/>
      <c r="H5" s="208" t="s">
        <v>9</v>
      </c>
      <c r="I5" s="209"/>
      <c r="J5" s="209"/>
      <c r="K5" s="209"/>
      <c r="L5" s="209"/>
      <c r="M5" s="210"/>
      <c r="N5" s="183"/>
      <c r="O5" s="185"/>
    </row>
    <row r="6" spans="1:16" s="14" customFormat="1" ht="11.25" thickBot="1">
      <c r="A6" s="131" t="s">
        <v>165</v>
      </c>
      <c r="B6" s="11" t="s">
        <v>0</v>
      </c>
      <c r="C6" s="12" t="s">
        <v>1</v>
      </c>
      <c r="D6" s="13" t="s">
        <v>10</v>
      </c>
      <c r="E6" s="46" t="s">
        <v>2</v>
      </c>
      <c r="F6" s="68" t="s">
        <v>3</v>
      </c>
      <c r="G6" s="68" t="s">
        <v>73</v>
      </c>
      <c r="H6" s="91">
        <v>1</v>
      </c>
      <c r="I6" s="92">
        <v>2</v>
      </c>
      <c r="J6" s="92">
        <v>3</v>
      </c>
      <c r="K6" s="92">
        <v>4</v>
      </c>
      <c r="L6" s="92">
        <v>5</v>
      </c>
      <c r="M6" s="94">
        <v>6</v>
      </c>
      <c r="N6" s="184" t="s">
        <v>4</v>
      </c>
      <c r="O6" s="79" t="s">
        <v>53</v>
      </c>
      <c r="P6" s="47" t="s">
        <v>5</v>
      </c>
    </row>
    <row r="7" spans="1:16" ht="18" customHeight="1">
      <c r="A7" s="30">
        <v>1</v>
      </c>
      <c r="B7" s="16" t="s">
        <v>402</v>
      </c>
      <c r="C7" s="17" t="s">
        <v>403</v>
      </c>
      <c r="D7" s="101" t="s">
        <v>405</v>
      </c>
      <c r="E7" s="19" t="s">
        <v>391</v>
      </c>
      <c r="F7" s="19" t="s">
        <v>392</v>
      </c>
      <c r="G7" s="19"/>
      <c r="H7" s="104">
        <v>4.8</v>
      </c>
      <c r="I7" s="104">
        <v>4.84</v>
      </c>
      <c r="J7" s="104" t="s">
        <v>918</v>
      </c>
      <c r="K7" s="104">
        <v>4.87</v>
      </c>
      <c r="L7" s="104">
        <v>4.79</v>
      </c>
      <c r="M7" s="104" t="s">
        <v>918</v>
      </c>
      <c r="N7" s="202">
        <f aca="true" t="shared" si="0" ref="N7:N29">MAX(H7:M7)</f>
        <v>4.87</v>
      </c>
      <c r="O7" s="181" t="str">
        <f aca="true" t="shared" si="1" ref="O7:O29">IF(ISBLANK(N7),"",IF(N7&gt;=6,"KSM",IF(N7&gt;=5.6,"I A",IF(N7&gt;=5.15,"II A",IF(N7&gt;=4.6,"III A",IF(N7&gt;=4.2,"I JA",IF(N7&gt;=3.85,"II JA",IF(N7&gt;=3.6,"III JA"))))))))</f>
        <v>III A</v>
      </c>
      <c r="P7" s="18" t="s">
        <v>415</v>
      </c>
    </row>
    <row r="8" spans="1:16" ht="18" customHeight="1">
      <c r="A8" s="30">
        <v>2</v>
      </c>
      <c r="B8" s="16" t="s">
        <v>22</v>
      </c>
      <c r="C8" s="17" t="s">
        <v>401</v>
      </c>
      <c r="D8" s="101">
        <v>37008</v>
      </c>
      <c r="E8" s="19" t="s">
        <v>391</v>
      </c>
      <c r="F8" s="19" t="s">
        <v>392</v>
      </c>
      <c r="G8" s="19"/>
      <c r="H8" s="104">
        <v>4.35</v>
      </c>
      <c r="I8" s="104">
        <v>4.4</v>
      </c>
      <c r="J8" s="104">
        <v>4.36</v>
      </c>
      <c r="K8" s="104">
        <v>4.2</v>
      </c>
      <c r="L8" s="104">
        <v>4.45</v>
      </c>
      <c r="M8" s="104">
        <v>4.52</v>
      </c>
      <c r="N8" s="202">
        <f t="shared" si="0"/>
        <v>4.52</v>
      </c>
      <c r="O8" s="181" t="str">
        <f t="shared" si="1"/>
        <v>I JA</v>
      </c>
      <c r="P8" s="18" t="s">
        <v>415</v>
      </c>
    </row>
    <row r="9" spans="1:16" ht="18" customHeight="1">
      <c r="A9" s="30">
        <v>3</v>
      </c>
      <c r="B9" s="16" t="s">
        <v>643</v>
      </c>
      <c r="C9" s="17" t="s">
        <v>648</v>
      </c>
      <c r="D9" s="101">
        <v>36557</v>
      </c>
      <c r="E9" s="19" t="s">
        <v>639</v>
      </c>
      <c r="F9" s="19" t="s">
        <v>640</v>
      </c>
      <c r="G9" s="19"/>
      <c r="H9" s="104">
        <v>4.15</v>
      </c>
      <c r="I9" s="104">
        <v>4.17</v>
      </c>
      <c r="J9" s="104">
        <v>4.39</v>
      </c>
      <c r="K9" s="104">
        <v>4.33</v>
      </c>
      <c r="L9" s="104">
        <v>4.06</v>
      </c>
      <c r="M9" s="104">
        <v>4.15</v>
      </c>
      <c r="N9" s="202">
        <f t="shared" si="0"/>
        <v>4.39</v>
      </c>
      <c r="O9" s="181" t="str">
        <f t="shared" si="1"/>
        <v>I JA</v>
      </c>
      <c r="P9" s="18" t="s">
        <v>641</v>
      </c>
    </row>
    <row r="10" spans="1:16" ht="18" customHeight="1">
      <c r="A10" s="30">
        <v>4</v>
      </c>
      <c r="B10" s="16" t="s">
        <v>27</v>
      </c>
      <c r="C10" s="17" t="s">
        <v>597</v>
      </c>
      <c r="D10" s="101">
        <v>36755</v>
      </c>
      <c r="E10" s="19" t="s">
        <v>14</v>
      </c>
      <c r="F10" s="19" t="s">
        <v>46</v>
      </c>
      <c r="G10" s="19"/>
      <c r="H10" s="104">
        <v>4</v>
      </c>
      <c r="I10" s="104">
        <v>4.13</v>
      </c>
      <c r="J10" s="104">
        <v>4.2</v>
      </c>
      <c r="K10" s="104">
        <v>3.9</v>
      </c>
      <c r="L10" s="104">
        <v>4.36</v>
      </c>
      <c r="M10" s="104">
        <v>4.27</v>
      </c>
      <c r="N10" s="202">
        <f t="shared" si="0"/>
        <v>4.36</v>
      </c>
      <c r="O10" s="181" t="str">
        <f t="shared" si="1"/>
        <v>I JA</v>
      </c>
      <c r="P10" s="18" t="s">
        <v>123</v>
      </c>
    </row>
    <row r="11" spans="1:16" ht="18" customHeight="1">
      <c r="A11" s="30">
        <v>5</v>
      </c>
      <c r="B11" s="16" t="s">
        <v>408</v>
      </c>
      <c r="C11" s="17" t="s">
        <v>409</v>
      </c>
      <c r="D11" s="101">
        <v>36887</v>
      </c>
      <c r="E11" s="19" t="s">
        <v>391</v>
      </c>
      <c r="F11" s="19" t="s">
        <v>392</v>
      </c>
      <c r="G11" s="19"/>
      <c r="H11" s="104">
        <v>4.2</v>
      </c>
      <c r="I11" s="104">
        <v>4</v>
      </c>
      <c r="J11" s="104">
        <v>4.15</v>
      </c>
      <c r="K11" s="104">
        <v>3.62</v>
      </c>
      <c r="L11" s="104">
        <v>4.13</v>
      </c>
      <c r="M11" s="104">
        <v>4.2</v>
      </c>
      <c r="N11" s="202">
        <f t="shared" si="0"/>
        <v>4.2</v>
      </c>
      <c r="O11" s="181" t="str">
        <f t="shared" si="1"/>
        <v>I JA</v>
      </c>
      <c r="P11" s="18" t="s">
        <v>415</v>
      </c>
    </row>
    <row r="12" spans="1:16" ht="18" customHeight="1">
      <c r="A12" s="30">
        <v>6</v>
      </c>
      <c r="B12" s="16" t="s">
        <v>301</v>
      </c>
      <c r="C12" s="17" t="s">
        <v>302</v>
      </c>
      <c r="D12" s="101" t="s">
        <v>303</v>
      </c>
      <c r="E12" s="19" t="s">
        <v>290</v>
      </c>
      <c r="F12" s="19" t="s">
        <v>291</v>
      </c>
      <c r="G12" s="19"/>
      <c r="H12" s="104">
        <v>4.05</v>
      </c>
      <c r="I12" s="104">
        <v>4.06</v>
      </c>
      <c r="J12" s="104">
        <v>4</v>
      </c>
      <c r="K12" s="104">
        <v>3.99</v>
      </c>
      <c r="L12" s="104" t="s">
        <v>918</v>
      </c>
      <c r="M12" s="104">
        <v>4.16</v>
      </c>
      <c r="N12" s="202">
        <f t="shared" si="0"/>
        <v>4.16</v>
      </c>
      <c r="O12" s="181" t="str">
        <f t="shared" si="1"/>
        <v>II JA</v>
      </c>
      <c r="P12" s="18" t="s">
        <v>304</v>
      </c>
    </row>
    <row r="13" spans="1:16" ht="18" customHeight="1">
      <c r="A13" s="30">
        <v>7</v>
      </c>
      <c r="B13" s="16" t="s">
        <v>729</v>
      </c>
      <c r="C13" s="17" t="s">
        <v>722</v>
      </c>
      <c r="D13" s="101" t="s">
        <v>723</v>
      </c>
      <c r="E13" s="19" t="s">
        <v>47</v>
      </c>
      <c r="F13" s="19" t="s">
        <v>120</v>
      </c>
      <c r="G13" s="19" t="s">
        <v>716</v>
      </c>
      <c r="H13" s="104">
        <v>3.93</v>
      </c>
      <c r="I13" s="104">
        <v>4.05</v>
      </c>
      <c r="J13" s="104">
        <v>3.98</v>
      </c>
      <c r="K13" s="104">
        <v>4.15</v>
      </c>
      <c r="L13" s="104">
        <v>4.07</v>
      </c>
      <c r="M13" s="104">
        <v>4.1</v>
      </c>
      <c r="N13" s="202">
        <f t="shared" si="0"/>
        <v>4.15</v>
      </c>
      <c r="O13" s="181" t="str">
        <f t="shared" si="1"/>
        <v>II JA</v>
      </c>
      <c r="P13" s="18" t="s">
        <v>121</v>
      </c>
    </row>
    <row r="14" spans="1:16" ht="18" customHeight="1">
      <c r="A14" s="30">
        <v>8</v>
      </c>
      <c r="B14" s="16" t="s">
        <v>117</v>
      </c>
      <c r="C14" s="17" t="s">
        <v>399</v>
      </c>
      <c r="D14" s="101">
        <v>36532</v>
      </c>
      <c r="E14" s="19" t="s">
        <v>391</v>
      </c>
      <c r="F14" s="19" t="s">
        <v>392</v>
      </c>
      <c r="G14" s="19"/>
      <c r="H14" s="104" t="s">
        <v>918</v>
      </c>
      <c r="I14" s="104">
        <v>4.03</v>
      </c>
      <c r="J14" s="104">
        <v>4.07</v>
      </c>
      <c r="K14" s="104">
        <v>3.99</v>
      </c>
      <c r="L14" s="104">
        <v>4.03</v>
      </c>
      <c r="M14" s="104">
        <v>4.12</v>
      </c>
      <c r="N14" s="202">
        <f t="shared" si="0"/>
        <v>4.12</v>
      </c>
      <c r="O14" s="181" t="str">
        <f t="shared" si="1"/>
        <v>II JA</v>
      </c>
      <c r="P14" s="18" t="s">
        <v>414</v>
      </c>
    </row>
    <row r="15" spans="1:16" ht="18" customHeight="1">
      <c r="A15" s="30">
        <v>9</v>
      </c>
      <c r="B15" s="16" t="s">
        <v>38</v>
      </c>
      <c r="C15" s="17" t="s">
        <v>285</v>
      </c>
      <c r="D15" s="101" t="s">
        <v>277</v>
      </c>
      <c r="E15" s="19" t="s">
        <v>281</v>
      </c>
      <c r="F15" s="19" t="s">
        <v>276</v>
      </c>
      <c r="G15" s="19"/>
      <c r="H15" s="104">
        <v>4.03</v>
      </c>
      <c r="I15" s="104">
        <v>4</v>
      </c>
      <c r="J15" s="104" t="s">
        <v>918</v>
      </c>
      <c r="K15" s="104"/>
      <c r="L15" s="104"/>
      <c r="M15" s="104"/>
      <c r="N15" s="202">
        <f t="shared" si="0"/>
        <v>4.03</v>
      </c>
      <c r="O15" s="181" t="str">
        <f t="shared" si="1"/>
        <v>II JA</v>
      </c>
      <c r="P15" s="18" t="s">
        <v>891</v>
      </c>
    </row>
    <row r="16" spans="1:16" ht="18" customHeight="1">
      <c r="A16" s="30">
        <v>10</v>
      </c>
      <c r="B16" s="16" t="s">
        <v>190</v>
      </c>
      <c r="C16" s="17" t="s">
        <v>360</v>
      </c>
      <c r="D16" s="101" t="s">
        <v>380</v>
      </c>
      <c r="E16" s="19" t="s">
        <v>376</v>
      </c>
      <c r="F16" s="19" t="s">
        <v>375</v>
      </c>
      <c r="G16" s="19"/>
      <c r="H16" s="104">
        <v>3.9</v>
      </c>
      <c r="I16" s="104">
        <v>3.88</v>
      </c>
      <c r="J16" s="104">
        <v>3.99</v>
      </c>
      <c r="K16" s="104"/>
      <c r="L16" s="104"/>
      <c r="M16" s="104"/>
      <c r="N16" s="202">
        <f t="shared" si="0"/>
        <v>3.99</v>
      </c>
      <c r="O16" s="181" t="str">
        <f t="shared" si="1"/>
        <v>II JA</v>
      </c>
      <c r="P16" s="18" t="s">
        <v>373</v>
      </c>
    </row>
    <row r="17" spans="1:16" ht="18" customHeight="1">
      <c r="A17" s="30">
        <v>11</v>
      </c>
      <c r="B17" s="16" t="s">
        <v>127</v>
      </c>
      <c r="C17" s="17" t="s">
        <v>691</v>
      </c>
      <c r="D17" s="101" t="s">
        <v>692</v>
      </c>
      <c r="E17" s="19" t="s">
        <v>47</v>
      </c>
      <c r="F17" s="19" t="s">
        <v>120</v>
      </c>
      <c r="G17" s="19"/>
      <c r="H17" s="104">
        <v>3.83</v>
      </c>
      <c r="I17" s="104">
        <v>3.73</v>
      </c>
      <c r="J17" s="104">
        <v>3.98</v>
      </c>
      <c r="K17" s="104"/>
      <c r="L17" s="104"/>
      <c r="M17" s="104"/>
      <c r="N17" s="202">
        <f t="shared" si="0"/>
        <v>3.98</v>
      </c>
      <c r="O17" s="181" t="str">
        <f t="shared" si="1"/>
        <v>II JA</v>
      </c>
      <c r="P17" s="18" t="s">
        <v>90</v>
      </c>
    </row>
    <row r="18" spans="1:16" ht="18" customHeight="1">
      <c r="A18" s="30">
        <v>12</v>
      </c>
      <c r="B18" s="16" t="s">
        <v>56</v>
      </c>
      <c r="C18" s="17" t="s">
        <v>364</v>
      </c>
      <c r="D18" s="101" t="s">
        <v>384</v>
      </c>
      <c r="E18" s="19" t="s">
        <v>376</v>
      </c>
      <c r="F18" s="19" t="s">
        <v>375</v>
      </c>
      <c r="G18" s="19"/>
      <c r="H18" s="104">
        <v>3.97</v>
      </c>
      <c r="I18" s="104">
        <v>3.7</v>
      </c>
      <c r="J18" s="104">
        <v>3.74</v>
      </c>
      <c r="K18" s="104"/>
      <c r="L18" s="104"/>
      <c r="M18" s="104"/>
      <c r="N18" s="202">
        <f t="shared" si="0"/>
        <v>3.97</v>
      </c>
      <c r="O18" s="181" t="str">
        <f t="shared" si="1"/>
        <v>II JA</v>
      </c>
      <c r="P18" s="18" t="s">
        <v>374</v>
      </c>
    </row>
    <row r="19" spans="1:16" ht="18" customHeight="1">
      <c r="A19" s="30">
        <v>13</v>
      </c>
      <c r="B19" s="16" t="s">
        <v>24</v>
      </c>
      <c r="C19" s="17" t="s">
        <v>213</v>
      </c>
      <c r="D19" s="101" t="s">
        <v>214</v>
      </c>
      <c r="E19" s="19" t="s">
        <v>68</v>
      </c>
      <c r="F19" s="19" t="s">
        <v>69</v>
      </c>
      <c r="G19" s="19"/>
      <c r="H19" s="104">
        <v>3.73</v>
      </c>
      <c r="I19" s="104">
        <v>3.8</v>
      </c>
      <c r="J19" s="104">
        <v>3.93</v>
      </c>
      <c r="K19" s="104"/>
      <c r="L19" s="104"/>
      <c r="M19" s="104"/>
      <c r="N19" s="202">
        <f t="shared" si="0"/>
        <v>3.93</v>
      </c>
      <c r="O19" s="181" t="str">
        <f t="shared" si="1"/>
        <v>II JA</v>
      </c>
      <c r="P19" s="18" t="s">
        <v>52</v>
      </c>
    </row>
    <row r="20" spans="1:16" ht="18" customHeight="1">
      <c r="A20" s="30">
        <v>14</v>
      </c>
      <c r="B20" s="16" t="s">
        <v>83</v>
      </c>
      <c r="C20" s="17" t="s">
        <v>369</v>
      </c>
      <c r="D20" s="101" t="s">
        <v>389</v>
      </c>
      <c r="E20" s="19" t="s">
        <v>376</v>
      </c>
      <c r="F20" s="19" t="s">
        <v>375</v>
      </c>
      <c r="G20" s="19" t="s">
        <v>370</v>
      </c>
      <c r="H20" s="104">
        <v>3.93</v>
      </c>
      <c r="I20" s="104">
        <v>3.65</v>
      </c>
      <c r="J20" s="104">
        <v>3.73</v>
      </c>
      <c r="K20" s="104"/>
      <c r="L20" s="104"/>
      <c r="M20" s="104"/>
      <c r="N20" s="202">
        <f t="shared" si="0"/>
        <v>3.93</v>
      </c>
      <c r="O20" s="181" t="str">
        <f t="shared" si="1"/>
        <v>II JA</v>
      </c>
      <c r="P20" s="18" t="s">
        <v>371</v>
      </c>
    </row>
    <row r="21" spans="1:16" ht="18" customHeight="1">
      <c r="A21" s="30">
        <v>15</v>
      </c>
      <c r="B21" s="16" t="s">
        <v>109</v>
      </c>
      <c r="C21" s="17" t="s">
        <v>75</v>
      </c>
      <c r="D21" s="101" t="s">
        <v>321</v>
      </c>
      <c r="E21" s="19" t="s">
        <v>290</v>
      </c>
      <c r="F21" s="19" t="s">
        <v>291</v>
      </c>
      <c r="G21" s="19"/>
      <c r="H21" s="104">
        <v>3.77</v>
      </c>
      <c r="I21" s="104">
        <v>3.85</v>
      </c>
      <c r="J21" s="104">
        <v>3.9</v>
      </c>
      <c r="K21" s="104"/>
      <c r="L21" s="104"/>
      <c r="M21" s="104"/>
      <c r="N21" s="202">
        <f t="shared" si="0"/>
        <v>3.9</v>
      </c>
      <c r="O21" s="181" t="str">
        <f t="shared" si="1"/>
        <v>II JA</v>
      </c>
      <c r="P21" s="18" t="s">
        <v>322</v>
      </c>
    </row>
    <row r="22" spans="1:16" ht="18" customHeight="1">
      <c r="A22" s="30">
        <v>16</v>
      </c>
      <c r="B22" s="16" t="s">
        <v>546</v>
      </c>
      <c r="C22" s="17" t="s">
        <v>771</v>
      </c>
      <c r="D22" s="101">
        <v>37145</v>
      </c>
      <c r="E22" s="19" t="s">
        <v>765</v>
      </c>
      <c r="F22" s="19" t="s">
        <v>766</v>
      </c>
      <c r="G22" s="19"/>
      <c r="H22" s="104">
        <v>3.81</v>
      </c>
      <c r="I22" s="104">
        <v>3.62</v>
      </c>
      <c r="J22" s="104">
        <v>3.5</v>
      </c>
      <c r="K22" s="104"/>
      <c r="L22" s="104"/>
      <c r="M22" s="104"/>
      <c r="N22" s="202">
        <f t="shared" si="0"/>
        <v>3.81</v>
      </c>
      <c r="O22" s="181" t="str">
        <f t="shared" si="1"/>
        <v>III JA</v>
      </c>
      <c r="P22" s="18" t="s">
        <v>767</v>
      </c>
    </row>
    <row r="23" spans="1:16" ht="18" customHeight="1">
      <c r="A23" s="30">
        <v>17</v>
      </c>
      <c r="B23" s="16" t="s">
        <v>24</v>
      </c>
      <c r="C23" s="17" t="s">
        <v>768</v>
      </c>
      <c r="D23" s="101">
        <v>37355</v>
      </c>
      <c r="E23" s="19" t="s">
        <v>765</v>
      </c>
      <c r="F23" s="19" t="s">
        <v>766</v>
      </c>
      <c r="G23" s="19"/>
      <c r="H23" s="104">
        <v>3.71</v>
      </c>
      <c r="I23" s="104">
        <v>3.8</v>
      </c>
      <c r="J23" s="104">
        <v>3.43</v>
      </c>
      <c r="K23" s="104"/>
      <c r="L23" s="104"/>
      <c r="M23" s="104"/>
      <c r="N23" s="202">
        <f t="shared" si="0"/>
        <v>3.8</v>
      </c>
      <c r="O23" s="181" t="str">
        <f t="shared" si="1"/>
        <v>III JA</v>
      </c>
      <c r="P23" s="18" t="s">
        <v>767</v>
      </c>
    </row>
    <row r="24" spans="1:16" ht="18" customHeight="1">
      <c r="A24" s="30">
        <v>18</v>
      </c>
      <c r="B24" s="16" t="s">
        <v>59</v>
      </c>
      <c r="C24" s="17" t="s">
        <v>597</v>
      </c>
      <c r="D24" s="101" t="s">
        <v>631</v>
      </c>
      <c r="E24" s="19" t="s">
        <v>416</v>
      </c>
      <c r="F24" s="19" t="s">
        <v>623</v>
      </c>
      <c r="G24" s="19"/>
      <c r="H24" s="104">
        <v>3</v>
      </c>
      <c r="I24" s="104">
        <v>3.55</v>
      </c>
      <c r="J24" s="104">
        <v>3.8</v>
      </c>
      <c r="K24" s="104"/>
      <c r="L24" s="104"/>
      <c r="M24" s="104"/>
      <c r="N24" s="202">
        <f t="shared" si="0"/>
        <v>3.8</v>
      </c>
      <c r="O24" s="181" t="str">
        <f t="shared" si="1"/>
        <v>III JA</v>
      </c>
      <c r="P24" s="18" t="s">
        <v>637</v>
      </c>
    </row>
    <row r="25" spans="1:16" ht="18" customHeight="1">
      <c r="A25" s="30">
        <v>19</v>
      </c>
      <c r="B25" s="16" t="s">
        <v>690</v>
      </c>
      <c r="C25" s="17" t="s">
        <v>128</v>
      </c>
      <c r="D25" s="101" t="s">
        <v>459</v>
      </c>
      <c r="E25" s="19" t="s">
        <v>47</v>
      </c>
      <c r="F25" s="19" t="s">
        <v>120</v>
      </c>
      <c r="G25" s="19"/>
      <c r="H25" s="104">
        <v>3.5</v>
      </c>
      <c r="I25" s="104">
        <v>3.59</v>
      </c>
      <c r="J25" s="104">
        <v>3.47</v>
      </c>
      <c r="K25" s="104"/>
      <c r="L25" s="104"/>
      <c r="M25" s="104"/>
      <c r="N25" s="202">
        <f t="shared" si="0"/>
        <v>3.59</v>
      </c>
      <c r="O25" s="181" t="b">
        <f t="shared" si="1"/>
        <v>0</v>
      </c>
      <c r="P25" s="18" t="s">
        <v>90</v>
      </c>
    </row>
    <row r="26" spans="1:16" ht="18" customHeight="1">
      <c r="A26" s="30">
        <v>20</v>
      </c>
      <c r="B26" s="16" t="s">
        <v>102</v>
      </c>
      <c r="C26" s="17" t="s">
        <v>305</v>
      </c>
      <c r="D26" s="101" t="s">
        <v>306</v>
      </c>
      <c r="E26" s="19" t="s">
        <v>290</v>
      </c>
      <c r="F26" s="19" t="s">
        <v>291</v>
      </c>
      <c r="G26" s="19"/>
      <c r="H26" s="104">
        <v>3.41</v>
      </c>
      <c r="I26" s="104" t="s">
        <v>918</v>
      </c>
      <c r="J26" s="104" t="s">
        <v>918</v>
      </c>
      <c r="K26" s="104"/>
      <c r="L26" s="104"/>
      <c r="M26" s="104"/>
      <c r="N26" s="202">
        <f t="shared" si="0"/>
        <v>3.41</v>
      </c>
      <c r="O26" s="181" t="b">
        <f t="shared" si="1"/>
        <v>0</v>
      </c>
      <c r="P26" s="18" t="s">
        <v>304</v>
      </c>
    </row>
    <row r="27" spans="1:16" ht="18" customHeight="1">
      <c r="A27" s="30">
        <v>21</v>
      </c>
      <c r="B27" s="16" t="s">
        <v>769</v>
      </c>
      <c r="C27" s="17" t="s">
        <v>770</v>
      </c>
      <c r="D27" s="101">
        <v>37270</v>
      </c>
      <c r="E27" s="19" t="s">
        <v>765</v>
      </c>
      <c r="F27" s="19" t="s">
        <v>766</v>
      </c>
      <c r="G27" s="19"/>
      <c r="H27" s="104">
        <v>3.23</v>
      </c>
      <c r="I27" s="104">
        <v>3.2</v>
      </c>
      <c r="J27" s="104" t="s">
        <v>918</v>
      </c>
      <c r="K27" s="104"/>
      <c r="L27" s="104"/>
      <c r="M27" s="104"/>
      <c r="N27" s="202">
        <f t="shared" si="0"/>
        <v>3.23</v>
      </c>
      <c r="O27" s="181" t="b">
        <f t="shared" si="1"/>
        <v>0</v>
      </c>
      <c r="P27" s="18" t="s">
        <v>767</v>
      </c>
    </row>
    <row r="28" spans="1:16" ht="18" customHeight="1">
      <c r="A28" s="30" t="s">
        <v>215</v>
      </c>
      <c r="B28" s="16" t="s">
        <v>96</v>
      </c>
      <c r="C28" s="17" t="s">
        <v>100</v>
      </c>
      <c r="D28" s="101" t="s">
        <v>101</v>
      </c>
      <c r="E28" s="19" t="s">
        <v>68</v>
      </c>
      <c r="F28" s="19" t="s">
        <v>69</v>
      </c>
      <c r="G28" s="19"/>
      <c r="H28" s="104">
        <v>4.82</v>
      </c>
      <c r="I28" s="104">
        <v>5.01</v>
      </c>
      <c r="J28" s="104">
        <v>4.6</v>
      </c>
      <c r="K28" s="104"/>
      <c r="L28" s="104"/>
      <c r="M28" s="104"/>
      <c r="N28" s="202">
        <f t="shared" si="0"/>
        <v>5.01</v>
      </c>
      <c r="O28" s="181" t="str">
        <f t="shared" si="1"/>
        <v>III A</v>
      </c>
      <c r="P28" s="18" t="s">
        <v>52</v>
      </c>
    </row>
    <row r="29" spans="1:16" ht="18" customHeight="1">
      <c r="A29" s="30" t="s">
        <v>215</v>
      </c>
      <c r="B29" s="16" t="s">
        <v>437</v>
      </c>
      <c r="C29" s="17" t="s">
        <v>596</v>
      </c>
      <c r="D29" s="101">
        <v>37829</v>
      </c>
      <c r="E29" s="19" t="s">
        <v>35</v>
      </c>
      <c r="F29" s="19" t="s">
        <v>74</v>
      </c>
      <c r="G29" s="19" t="s">
        <v>50</v>
      </c>
      <c r="H29" s="104">
        <v>3.87</v>
      </c>
      <c r="I29" s="104">
        <v>3.75</v>
      </c>
      <c r="J29" s="104">
        <v>3.8</v>
      </c>
      <c r="K29" s="104"/>
      <c r="L29" s="104"/>
      <c r="M29" s="104"/>
      <c r="N29" s="202">
        <f t="shared" si="0"/>
        <v>3.87</v>
      </c>
      <c r="O29" s="181" t="str">
        <f t="shared" si="1"/>
        <v>II JA</v>
      </c>
      <c r="P29" s="18" t="s">
        <v>36</v>
      </c>
    </row>
    <row r="30" spans="1:16" ht="18" customHeight="1">
      <c r="A30" s="30"/>
      <c r="B30" s="16" t="s">
        <v>38</v>
      </c>
      <c r="C30" s="17" t="s">
        <v>236</v>
      </c>
      <c r="D30" s="101">
        <v>37853</v>
      </c>
      <c r="E30" s="19" t="s">
        <v>225</v>
      </c>
      <c r="F30" s="19" t="s">
        <v>226</v>
      </c>
      <c r="G30" s="19"/>
      <c r="H30" s="104"/>
      <c r="I30" s="104"/>
      <c r="J30" s="104"/>
      <c r="K30" s="104"/>
      <c r="L30" s="104"/>
      <c r="M30" s="104"/>
      <c r="N30" s="202" t="s">
        <v>161</v>
      </c>
      <c r="O30" s="181"/>
      <c r="P30" s="18" t="s">
        <v>219</v>
      </c>
    </row>
    <row r="31" spans="1:16" ht="18" customHeight="1">
      <c r="A31" s="30"/>
      <c r="B31" s="16" t="s">
        <v>67</v>
      </c>
      <c r="C31" s="17" t="s">
        <v>133</v>
      </c>
      <c r="D31" s="101">
        <v>36869</v>
      </c>
      <c r="E31" s="19" t="s">
        <v>225</v>
      </c>
      <c r="F31" s="19" t="s">
        <v>226</v>
      </c>
      <c r="G31" s="19"/>
      <c r="H31" s="104"/>
      <c r="I31" s="104"/>
      <c r="J31" s="104"/>
      <c r="K31" s="104"/>
      <c r="L31" s="104"/>
      <c r="M31" s="104"/>
      <c r="N31" s="202" t="s">
        <v>161</v>
      </c>
      <c r="O31" s="181"/>
      <c r="P31" s="18" t="s">
        <v>220</v>
      </c>
    </row>
    <row r="32" spans="1:16" ht="18" customHeight="1">
      <c r="A32" s="30"/>
      <c r="B32" s="16" t="s">
        <v>38</v>
      </c>
      <c r="C32" s="17" t="s">
        <v>62</v>
      </c>
      <c r="D32" s="101" t="s">
        <v>849</v>
      </c>
      <c r="E32" s="19" t="s">
        <v>859</v>
      </c>
      <c r="F32" s="19" t="s">
        <v>850</v>
      </c>
      <c r="G32" s="19"/>
      <c r="H32" s="104"/>
      <c r="I32" s="104"/>
      <c r="J32" s="104"/>
      <c r="K32" s="104"/>
      <c r="L32" s="104"/>
      <c r="M32" s="104"/>
      <c r="N32" s="202" t="s">
        <v>161</v>
      </c>
      <c r="O32" s="181"/>
      <c r="P32" s="18" t="s">
        <v>860</v>
      </c>
    </row>
    <row r="33" spans="1:16" ht="18" customHeight="1">
      <c r="A33" s="30"/>
      <c r="B33" s="16" t="s">
        <v>157</v>
      </c>
      <c r="C33" s="17" t="s">
        <v>858</v>
      </c>
      <c r="D33" s="101">
        <v>36756</v>
      </c>
      <c r="E33" s="19" t="s">
        <v>859</v>
      </c>
      <c r="F33" s="19" t="s">
        <v>850</v>
      </c>
      <c r="G33" s="19"/>
      <c r="H33" s="104"/>
      <c r="I33" s="104"/>
      <c r="J33" s="104"/>
      <c r="K33" s="104"/>
      <c r="L33" s="104"/>
      <c r="M33" s="104"/>
      <c r="N33" s="202" t="s">
        <v>161</v>
      </c>
      <c r="O33" s="181"/>
      <c r="P33" s="18" t="s">
        <v>860</v>
      </c>
    </row>
  </sheetData>
  <sheetProtection/>
  <mergeCells count="1">
    <mergeCell ref="H5:M5"/>
  </mergeCells>
  <printOptions/>
  <pageMargins left="0.16" right="0.17" top="0.22" bottom="0.15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0" customWidth="1"/>
    <col min="2" max="2" width="9.57421875" style="20" customWidth="1"/>
    <col min="3" max="3" width="13.421875" style="20" customWidth="1"/>
    <col min="4" max="4" width="10.7109375" style="42" customWidth="1"/>
    <col min="5" max="5" width="13.28125" style="44" customWidth="1"/>
    <col min="6" max="6" width="13.140625" style="44" bestFit="1" customWidth="1"/>
    <col min="7" max="7" width="11.28125" style="24" bestFit="1" customWidth="1"/>
    <col min="8" max="13" width="4.7109375" style="90" customWidth="1"/>
    <col min="14" max="14" width="9.00390625" style="97" bestFit="1" customWidth="1"/>
    <col min="15" max="15" width="4.7109375" style="50" bestFit="1" customWidth="1"/>
    <col min="16" max="16" width="28.8515625" style="22" bestFit="1" customWidth="1"/>
    <col min="17" max="16384" width="9.140625" style="20" customWidth="1"/>
  </cols>
  <sheetData>
    <row r="1" spans="1:10" s="60" customFormat="1" ht="15.75">
      <c r="A1" s="60" t="s">
        <v>569</v>
      </c>
      <c r="C1" s="61"/>
      <c r="D1" s="74"/>
      <c r="E1" s="74"/>
      <c r="F1" s="74"/>
      <c r="G1" s="107"/>
      <c r="H1" s="64"/>
      <c r="I1" s="108"/>
      <c r="J1" s="108"/>
    </row>
    <row r="2" spans="1:13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3"/>
      <c r="K2" s="64"/>
      <c r="L2" s="64"/>
      <c r="M2" s="109"/>
    </row>
    <row r="3" spans="1:15" s="22" customFormat="1" ht="12" customHeight="1">
      <c r="A3" s="20"/>
      <c r="B3" s="20"/>
      <c r="C3" s="21"/>
      <c r="D3" s="34"/>
      <c r="E3" s="31"/>
      <c r="F3" s="31"/>
      <c r="G3" s="24"/>
      <c r="H3" s="88"/>
      <c r="I3" s="88"/>
      <c r="J3" s="88"/>
      <c r="K3" s="88"/>
      <c r="L3" s="88"/>
      <c r="M3" s="88"/>
      <c r="N3" s="97"/>
      <c r="O3" s="50"/>
    </row>
    <row r="4" spans="2:15" s="36" customFormat="1" ht="16.5" thickBot="1">
      <c r="B4" s="37" t="s">
        <v>580</v>
      </c>
      <c r="D4" s="38"/>
      <c r="E4" s="39"/>
      <c r="F4" s="39"/>
      <c r="G4" s="40"/>
      <c r="H4" s="89"/>
      <c r="I4" s="89"/>
      <c r="J4" s="89"/>
      <c r="K4" s="89"/>
      <c r="L4" s="89"/>
      <c r="M4" s="89"/>
      <c r="N4" s="171"/>
      <c r="O4" s="64"/>
    </row>
    <row r="5" spans="4:15" s="22" customFormat="1" ht="12" thickBot="1">
      <c r="D5" s="42"/>
      <c r="H5" s="208" t="s">
        <v>9</v>
      </c>
      <c r="I5" s="209"/>
      <c r="J5" s="209"/>
      <c r="K5" s="209"/>
      <c r="L5" s="209"/>
      <c r="M5" s="210"/>
      <c r="N5" s="183"/>
      <c r="O5" s="185"/>
    </row>
    <row r="6" spans="1:16" s="14" customFormat="1" ht="11.25" thickBot="1">
      <c r="A6" s="131" t="s">
        <v>165</v>
      </c>
      <c r="B6" s="11" t="s">
        <v>0</v>
      </c>
      <c r="C6" s="12" t="s">
        <v>1</v>
      </c>
      <c r="D6" s="13" t="s">
        <v>10</v>
      </c>
      <c r="E6" s="46" t="s">
        <v>2</v>
      </c>
      <c r="F6" s="68" t="s">
        <v>3</v>
      </c>
      <c r="G6" s="68" t="s">
        <v>73</v>
      </c>
      <c r="H6" s="91">
        <v>1</v>
      </c>
      <c r="I6" s="92">
        <v>2</v>
      </c>
      <c r="J6" s="92">
        <v>3</v>
      </c>
      <c r="K6" s="93">
        <v>4</v>
      </c>
      <c r="L6" s="92">
        <v>5</v>
      </c>
      <c r="M6" s="94">
        <v>6</v>
      </c>
      <c r="N6" s="184" t="s">
        <v>4</v>
      </c>
      <c r="O6" s="79" t="s">
        <v>53</v>
      </c>
      <c r="P6" s="47" t="s">
        <v>5</v>
      </c>
    </row>
    <row r="7" spans="1:17" ht="18" customHeight="1">
      <c r="A7" s="30">
        <v>1</v>
      </c>
      <c r="B7" s="16" t="s">
        <v>802</v>
      </c>
      <c r="C7" s="17" t="s">
        <v>803</v>
      </c>
      <c r="D7" s="101" t="s">
        <v>564</v>
      </c>
      <c r="E7" s="19" t="s">
        <v>82</v>
      </c>
      <c r="F7" s="19" t="s">
        <v>800</v>
      </c>
      <c r="G7" s="19"/>
      <c r="H7" s="104">
        <v>5.5</v>
      </c>
      <c r="I7" s="104">
        <v>5.65</v>
      </c>
      <c r="J7" s="104">
        <v>5.55</v>
      </c>
      <c r="K7" s="104">
        <v>5.35</v>
      </c>
      <c r="L7" s="104">
        <v>5.6</v>
      </c>
      <c r="M7" s="104">
        <v>5.74</v>
      </c>
      <c r="N7" s="170">
        <f aca="true" t="shared" si="0" ref="N7:N31">MAX(H7:M7)</f>
        <v>5.74</v>
      </c>
      <c r="O7" s="25" t="str">
        <f aca="true" t="shared" si="1" ref="O7:O28">IF(ISBLANK(N7),"",IF(N7&gt;=7.2,"KSM",IF(N7&gt;=6.7,"I A",IF(N7&gt;=6.2,"II A",IF(N7&gt;=5.6,"III A",IF(N7&gt;=5,"I JA",IF(N7&gt;=4.45,"II JA",IF(N7&gt;=4,"III JA"))))))))</f>
        <v>III A</v>
      </c>
      <c r="P7" s="18" t="s">
        <v>160</v>
      </c>
      <c r="Q7" s="90"/>
    </row>
    <row r="8" spans="1:17" ht="18" customHeight="1">
      <c r="A8" s="30">
        <v>2</v>
      </c>
      <c r="B8" s="16" t="s">
        <v>139</v>
      </c>
      <c r="C8" s="17" t="s">
        <v>358</v>
      </c>
      <c r="D8" s="101" t="s">
        <v>377</v>
      </c>
      <c r="E8" s="19" t="s">
        <v>376</v>
      </c>
      <c r="F8" s="19" t="s">
        <v>375</v>
      </c>
      <c r="G8" s="19"/>
      <c r="H8" s="104">
        <v>4.4</v>
      </c>
      <c r="I8" s="104">
        <v>5.55</v>
      </c>
      <c r="J8" s="104">
        <v>5.65</v>
      </c>
      <c r="K8" s="104">
        <v>5.43</v>
      </c>
      <c r="L8" s="104">
        <v>5.32</v>
      </c>
      <c r="M8" s="104">
        <v>5.5</v>
      </c>
      <c r="N8" s="170">
        <f t="shared" si="0"/>
        <v>5.65</v>
      </c>
      <c r="O8" s="25" t="str">
        <f t="shared" si="1"/>
        <v>III A</v>
      </c>
      <c r="P8" s="18" t="s">
        <v>372</v>
      </c>
      <c r="Q8" s="90"/>
    </row>
    <row r="9" spans="1:17" ht="18" customHeight="1">
      <c r="A9" s="30">
        <v>3</v>
      </c>
      <c r="B9" s="16" t="s">
        <v>61</v>
      </c>
      <c r="C9" s="17" t="s">
        <v>749</v>
      </c>
      <c r="D9" s="101">
        <v>36678</v>
      </c>
      <c r="E9" s="19" t="s">
        <v>63</v>
      </c>
      <c r="F9" s="19" t="s">
        <v>64</v>
      </c>
      <c r="G9" s="19"/>
      <c r="H9" s="104">
        <v>5.25</v>
      </c>
      <c r="I9" s="104">
        <v>5.36</v>
      </c>
      <c r="J9" s="104">
        <v>5.45</v>
      </c>
      <c r="K9" s="104">
        <v>4.95</v>
      </c>
      <c r="L9" s="104" t="s">
        <v>932</v>
      </c>
      <c r="M9" s="104" t="s">
        <v>932</v>
      </c>
      <c r="N9" s="170">
        <f t="shared" si="0"/>
        <v>5.45</v>
      </c>
      <c r="O9" s="25" t="str">
        <f t="shared" si="1"/>
        <v>I JA</v>
      </c>
      <c r="P9" s="18" t="s">
        <v>65</v>
      </c>
      <c r="Q9" s="90"/>
    </row>
    <row r="10" spans="1:17" ht="18" customHeight="1">
      <c r="A10" s="30">
        <v>4</v>
      </c>
      <c r="B10" s="16" t="s">
        <v>154</v>
      </c>
      <c r="C10" s="17" t="s">
        <v>612</v>
      </c>
      <c r="D10" s="101">
        <v>36527</v>
      </c>
      <c r="E10" s="19" t="s">
        <v>609</v>
      </c>
      <c r="F10" s="19" t="s">
        <v>610</v>
      </c>
      <c r="G10" s="19"/>
      <c r="H10" s="104" t="s">
        <v>918</v>
      </c>
      <c r="I10" s="104">
        <v>5.4</v>
      </c>
      <c r="J10" s="104" t="s">
        <v>918</v>
      </c>
      <c r="K10" s="104" t="s">
        <v>918</v>
      </c>
      <c r="L10" s="104" t="s">
        <v>918</v>
      </c>
      <c r="M10" s="104" t="s">
        <v>918</v>
      </c>
      <c r="N10" s="170">
        <f t="shared" si="0"/>
        <v>5.4</v>
      </c>
      <c r="O10" s="25" t="str">
        <f t="shared" si="1"/>
        <v>I JA</v>
      </c>
      <c r="P10" s="18" t="s">
        <v>611</v>
      </c>
      <c r="Q10" s="90"/>
    </row>
    <row r="11" spans="1:17" ht="18" customHeight="1">
      <c r="A11" s="30">
        <v>5</v>
      </c>
      <c r="B11" s="16" t="s">
        <v>318</v>
      </c>
      <c r="C11" s="17" t="s">
        <v>108</v>
      </c>
      <c r="D11" s="101" t="s">
        <v>319</v>
      </c>
      <c r="E11" s="19" t="s">
        <v>290</v>
      </c>
      <c r="F11" s="19" t="s">
        <v>291</v>
      </c>
      <c r="G11" s="19"/>
      <c r="H11" s="104" t="s">
        <v>918</v>
      </c>
      <c r="I11" s="104">
        <v>5.2</v>
      </c>
      <c r="J11" s="104">
        <v>5.1</v>
      </c>
      <c r="K11" s="104" t="s">
        <v>918</v>
      </c>
      <c r="L11" s="104" t="s">
        <v>932</v>
      </c>
      <c r="M11" s="104" t="s">
        <v>918</v>
      </c>
      <c r="N11" s="170">
        <f t="shared" si="0"/>
        <v>5.2</v>
      </c>
      <c r="O11" s="25" t="str">
        <f t="shared" si="1"/>
        <v>I JA</v>
      </c>
      <c r="P11" s="18" t="s">
        <v>320</v>
      </c>
      <c r="Q11" s="90"/>
    </row>
    <row r="12" spans="1:17" ht="18" customHeight="1">
      <c r="A12" s="30">
        <v>6</v>
      </c>
      <c r="B12" s="16" t="s">
        <v>122</v>
      </c>
      <c r="C12" s="17" t="s">
        <v>696</v>
      </c>
      <c r="D12" s="101" t="s">
        <v>699</v>
      </c>
      <c r="E12" s="19" t="s">
        <v>47</v>
      </c>
      <c r="F12" s="19" t="s">
        <v>120</v>
      </c>
      <c r="G12" s="19"/>
      <c r="H12" s="104">
        <v>5.04</v>
      </c>
      <c r="I12" s="104">
        <v>4.8</v>
      </c>
      <c r="J12" s="104">
        <v>5.03</v>
      </c>
      <c r="K12" s="104">
        <v>5.01</v>
      </c>
      <c r="L12" s="104" t="s">
        <v>918</v>
      </c>
      <c r="M12" s="104" t="s">
        <v>932</v>
      </c>
      <c r="N12" s="170">
        <f t="shared" si="0"/>
        <v>5.04</v>
      </c>
      <c r="O12" s="25" t="str">
        <f t="shared" si="1"/>
        <v>I JA</v>
      </c>
      <c r="P12" s="18" t="s">
        <v>727</v>
      </c>
      <c r="Q12" s="90"/>
    </row>
    <row r="13" spans="1:17" ht="18" customHeight="1">
      <c r="A13" s="30">
        <v>7</v>
      </c>
      <c r="B13" s="16" t="s">
        <v>603</v>
      </c>
      <c r="C13" s="17" t="s">
        <v>764</v>
      </c>
      <c r="D13" s="101">
        <v>36640</v>
      </c>
      <c r="E13" s="19" t="s">
        <v>765</v>
      </c>
      <c r="F13" s="19" t="s">
        <v>766</v>
      </c>
      <c r="G13" s="19"/>
      <c r="H13" s="104">
        <v>4.99</v>
      </c>
      <c r="I13" s="104">
        <v>4.95</v>
      </c>
      <c r="J13" s="104">
        <v>4.55</v>
      </c>
      <c r="K13" s="104">
        <v>4.7</v>
      </c>
      <c r="L13" s="104" t="s">
        <v>918</v>
      </c>
      <c r="M13" s="104">
        <v>5</v>
      </c>
      <c r="N13" s="170">
        <f t="shared" si="0"/>
        <v>5</v>
      </c>
      <c r="O13" s="25" t="str">
        <f t="shared" si="1"/>
        <v>I JA</v>
      </c>
      <c r="P13" s="18" t="s">
        <v>767</v>
      </c>
      <c r="Q13" s="90"/>
    </row>
    <row r="14" spans="1:17" ht="18" customHeight="1">
      <c r="A14" s="30">
        <v>8</v>
      </c>
      <c r="B14" s="16" t="s">
        <v>345</v>
      </c>
      <c r="C14" s="17" t="s">
        <v>348</v>
      </c>
      <c r="D14" s="101" t="s">
        <v>338</v>
      </c>
      <c r="E14" s="19" t="s">
        <v>336</v>
      </c>
      <c r="F14" s="19" t="s">
        <v>356</v>
      </c>
      <c r="G14" s="19"/>
      <c r="H14" s="104">
        <v>4.9</v>
      </c>
      <c r="I14" s="104">
        <v>4.8</v>
      </c>
      <c r="J14" s="104">
        <v>4.8</v>
      </c>
      <c r="K14" s="104">
        <v>4.8</v>
      </c>
      <c r="L14" s="104">
        <v>4.85</v>
      </c>
      <c r="M14" s="104">
        <v>5</v>
      </c>
      <c r="N14" s="170">
        <f t="shared" si="0"/>
        <v>5</v>
      </c>
      <c r="O14" s="25" t="str">
        <f t="shared" si="1"/>
        <v>I JA</v>
      </c>
      <c r="P14" s="18" t="s">
        <v>337</v>
      </c>
      <c r="Q14" s="90"/>
    </row>
    <row r="15" spans="1:17" ht="18" customHeight="1">
      <c r="A15" s="30">
        <v>9</v>
      </c>
      <c r="B15" s="16" t="s">
        <v>293</v>
      </c>
      <c r="C15" s="17" t="s">
        <v>294</v>
      </c>
      <c r="D15" s="101" t="s">
        <v>295</v>
      </c>
      <c r="E15" s="19" t="s">
        <v>290</v>
      </c>
      <c r="F15" s="19" t="s">
        <v>291</v>
      </c>
      <c r="G15" s="19"/>
      <c r="H15" s="104" t="s">
        <v>918</v>
      </c>
      <c r="I15" s="104">
        <v>4.4</v>
      </c>
      <c r="J15" s="104">
        <v>4.9</v>
      </c>
      <c r="K15" s="104"/>
      <c r="L15" s="104"/>
      <c r="M15" s="104"/>
      <c r="N15" s="170">
        <f t="shared" si="0"/>
        <v>4.9</v>
      </c>
      <c r="O15" s="25" t="str">
        <f t="shared" si="1"/>
        <v>II JA</v>
      </c>
      <c r="P15" s="18" t="s">
        <v>292</v>
      </c>
      <c r="Q15" s="90"/>
    </row>
    <row r="16" spans="1:17" ht="18" customHeight="1">
      <c r="A16" s="30">
        <v>10</v>
      </c>
      <c r="B16" s="16" t="s">
        <v>809</v>
      </c>
      <c r="C16" s="17" t="s">
        <v>810</v>
      </c>
      <c r="D16" s="101" t="s">
        <v>811</v>
      </c>
      <c r="E16" s="19" t="s">
        <v>82</v>
      </c>
      <c r="F16" s="19" t="s">
        <v>800</v>
      </c>
      <c r="G16" s="19"/>
      <c r="H16" s="104">
        <v>4.8</v>
      </c>
      <c r="I16" s="104">
        <v>4.73</v>
      </c>
      <c r="J16" s="104">
        <v>4.6</v>
      </c>
      <c r="K16" s="104"/>
      <c r="L16" s="104"/>
      <c r="M16" s="104"/>
      <c r="N16" s="170">
        <f t="shared" si="0"/>
        <v>4.8</v>
      </c>
      <c r="O16" s="25" t="str">
        <f t="shared" si="1"/>
        <v>II JA</v>
      </c>
      <c r="P16" s="18" t="s">
        <v>160</v>
      </c>
      <c r="Q16" s="90"/>
    </row>
    <row r="17" spans="1:17" ht="18" customHeight="1">
      <c r="A17" s="30">
        <v>11</v>
      </c>
      <c r="B17" s="16" t="s">
        <v>114</v>
      </c>
      <c r="C17" s="17" t="s">
        <v>695</v>
      </c>
      <c r="D17" s="101" t="s">
        <v>212</v>
      </c>
      <c r="E17" s="19" t="s">
        <v>47</v>
      </c>
      <c r="F17" s="19" t="s">
        <v>120</v>
      </c>
      <c r="G17" s="19"/>
      <c r="H17" s="104">
        <v>4.6</v>
      </c>
      <c r="I17" s="104" t="s">
        <v>918</v>
      </c>
      <c r="J17" s="104">
        <v>4.7</v>
      </c>
      <c r="K17" s="104"/>
      <c r="L17" s="104"/>
      <c r="M17" s="104"/>
      <c r="N17" s="170">
        <f t="shared" si="0"/>
        <v>4.7</v>
      </c>
      <c r="O17" s="25" t="str">
        <f t="shared" si="1"/>
        <v>II JA</v>
      </c>
      <c r="P17" s="18" t="s">
        <v>90</v>
      </c>
      <c r="Q17" s="90"/>
    </row>
    <row r="18" spans="1:17" ht="18" customHeight="1">
      <c r="A18" s="30">
        <v>12</v>
      </c>
      <c r="B18" s="16" t="s">
        <v>122</v>
      </c>
      <c r="C18" s="17" t="s">
        <v>209</v>
      </c>
      <c r="D18" s="101" t="s">
        <v>210</v>
      </c>
      <c r="E18" s="19" t="s">
        <v>68</v>
      </c>
      <c r="F18" s="19" t="s">
        <v>69</v>
      </c>
      <c r="G18" s="19"/>
      <c r="H18" s="104">
        <v>4.4</v>
      </c>
      <c r="I18" s="104">
        <v>4.5</v>
      </c>
      <c r="J18" s="104">
        <v>4.6</v>
      </c>
      <c r="K18" s="104"/>
      <c r="L18" s="104"/>
      <c r="M18" s="104"/>
      <c r="N18" s="170">
        <f t="shared" si="0"/>
        <v>4.6</v>
      </c>
      <c r="O18" s="25" t="str">
        <f t="shared" si="1"/>
        <v>II JA</v>
      </c>
      <c r="P18" s="18" t="s">
        <v>52</v>
      </c>
      <c r="Q18" s="90"/>
    </row>
    <row r="19" spans="1:17" ht="18" customHeight="1">
      <c r="A19" s="30">
        <v>13</v>
      </c>
      <c r="B19" s="16" t="s">
        <v>203</v>
      </c>
      <c r="C19" s="17" t="s">
        <v>204</v>
      </c>
      <c r="D19" s="101" t="s">
        <v>205</v>
      </c>
      <c r="E19" s="19" t="s">
        <v>68</v>
      </c>
      <c r="F19" s="19" t="s">
        <v>69</v>
      </c>
      <c r="G19" s="19"/>
      <c r="H19" s="104">
        <v>4.57</v>
      </c>
      <c r="I19" s="104" t="s">
        <v>918</v>
      </c>
      <c r="J19" s="104" t="s">
        <v>918</v>
      </c>
      <c r="K19" s="104"/>
      <c r="L19" s="104"/>
      <c r="M19" s="104"/>
      <c r="N19" s="170">
        <f t="shared" si="0"/>
        <v>4.57</v>
      </c>
      <c r="O19" s="25" t="str">
        <f t="shared" si="1"/>
        <v>II JA</v>
      </c>
      <c r="P19" s="18" t="s">
        <v>52</v>
      </c>
      <c r="Q19" s="90"/>
    </row>
    <row r="20" spans="1:17" ht="18" customHeight="1">
      <c r="A20" s="30">
        <v>14</v>
      </c>
      <c r="B20" s="190" t="s">
        <v>17</v>
      </c>
      <c r="C20" s="191" t="s">
        <v>312</v>
      </c>
      <c r="D20" s="112" t="s">
        <v>313</v>
      </c>
      <c r="E20" s="192" t="s">
        <v>290</v>
      </c>
      <c r="F20" s="192" t="s">
        <v>291</v>
      </c>
      <c r="G20" s="19"/>
      <c r="H20" s="104">
        <v>4.44</v>
      </c>
      <c r="I20" s="104">
        <v>4.55</v>
      </c>
      <c r="J20" s="104">
        <v>4.5</v>
      </c>
      <c r="K20" s="104"/>
      <c r="L20" s="104"/>
      <c r="M20" s="104"/>
      <c r="N20" s="170">
        <f t="shared" si="0"/>
        <v>4.55</v>
      </c>
      <c r="O20" s="25" t="str">
        <f t="shared" si="1"/>
        <v>II JA</v>
      </c>
      <c r="P20" s="193" t="s">
        <v>314</v>
      </c>
      <c r="Q20" s="90"/>
    </row>
    <row r="21" spans="1:17" ht="18" customHeight="1">
      <c r="A21" s="30">
        <v>15</v>
      </c>
      <c r="B21" s="16" t="s">
        <v>144</v>
      </c>
      <c r="C21" s="17" t="s">
        <v>349</v>
      </c>
      <c r="D21" s="101" t="s">
        <v>339</v>
      </c>
      <c r="E21" s="19" t="s">
        <v>336</v>
      </c>
      <c r="F21" s="19" t="s">
        <v>356</v>
      </c>
      <c r="G21" s="19"/>
      <c r="H21" s="104" t="s">
        <v>918</v>
      </c>
      <c r="I21" s="104">
        <v>4.53</v>
      </c>
      <c r="J21" s="104">
        <v>4.3</v>
      </c>
      <c r="K21" s="104"/>
      <c r="L21" s="104"/>
      <c r="M21" s="104"/>
      <c r="N21" s="170">
        <f t="shared" si="0"/>
        <v>4.53</v>
      </c>
      <c r="O21" s="25" t="str">
        <f t="shared" si="1"/>
        <v>II JA</v>
      </c>
      <c r="P21" s="18" t="s">
        <v>337</v>
      </c>
      <c r="Q21" s="90"/>
    </row>
    <row r="22" spans="1:16" ht="18" customHeight="1">
      <c r="A22" s="30">
        <v>16</v>
      </c>
      <c r="B22" s="16" t="s">
        <v>118</v>
      </c>
      <c r="C22" s="17" t="s">
        <v>352</v>
      </c>
      <c r="D22" s="101" t="s">
        <v>342</v>
      </c>
      <c r="E22" s="19" t="s">
        <v>336</v>
      </c>
      <c r="F22" s="19" t="s">
        <v>356</v>
      </c>
      <c r="G22" s="19"/>
      <c r="H22" s="104">
        <v>4.15</v>
      </c>
      <c r="I22" s="104">
        <v>4.5</v>
      </c>
      <c r="J22" s="104">
        <v>4.4</v>
      </c>
      <c r="K22" s="104"/>
      <c r="L22" s="104"/>
      <c r="M22" s="104"/>
      <c r="N22" s="170">
        <f t="shared" si="0"/>
        <v>4.5</v>
      </c>
      <c r="O22" s="25" t="str">
        <f t="shared" si="1"/>
        <v>II JA</v>
      </c>
      <c r="P22" s="18" t="s">
        <v>343</v>
      </c>
    </row>
    <row r="23" spans="1:16" ht="18" customHeight="1">
      <c r="A23" s="30">
        <v>17</v>
      </c>
      <c r="B23" s="16" t="s">
        <v>17</v>
      </c>
      <c r="C23" s="17" t="s">
        <v>234</v>
      </c>
      <c r="D23" s="101">
        <v>36582</v>
      </c>
      <c r="E23" s="19" t="s">
        <v>225</v>
      </c>
      <c r="F23" s="19" t="s">
        <v>226</v>
      </c>
      <c r="G23" s="19"/>
      <c r="H23" s="104">
        <v>4.42</v>
      </c>
      <c r="I23" s="104">
        <v>4.3</v>
      </c>
      <c r="J23" s="104">
        <v>4.35</v>
      </c>
      <c r="K23" s="104"/>
      <c r="L23" s="104"/>
      <c r="M23" s="104"/>
      <c r="N23" s="170">
        <f t="shared" si="0"/>
        <v>4.42</v>
      </c>
      <c r="O23" s="25" t="str">
        <f t="shared" si="1"/>
        <v>III JA</v>
      </c>
      <c r="P23" s="18" t="s">
        <v>220</v>
      </c>
    </row>
    <row r="24" spans="1:16" ht="18" customHeight="1">
      <c r="A24" s="30">
        <v>18</v>
      </c>
      <c r="B24" s="16" t="s">
        <v>646</v>
      </c>
      <c r="C24" s="17" t="s">
        <v>654</v>
      </c>
      <c r="D24" s="101">
        <v>37239</v>
      </c>
      <c r="E24" s="19" t="s">
        <v>639</v>
      </c>
      <c r="F24" s="19" t="s">
        <v>640</v>
      </c>
      <c r="G24" s="19"/>
      <c r="H24" s="104">
        <v>4.3</v>
      </c>
      <c r="I24" s="104">
        <v>4.2</v>
      </c>
      <c r="J24" s="104">
        <v>4.4</v>
      </c>
      <c r="K24" s="104"/>
      <c r="L24" s="104"/>
      <c r="M24" s="104"/>
      <c r="N24" s="170">
        <f t="shared" si="0"/>
        <v>4.4</v>
      </c>
      <c r="O24" s="25" t="str">
        <f t="shared" si="1"/>
        <v>III JA</v>
      </c>
      <c r="P24" s="18" t="s">
        <v>641</v>
      </c>
    </row>
    <row r="25" spans="1:16" ht="18" customHeight="1">
      <c r="A25" s="30">
        <v>19</v>
      </c>
      <c r="B25" s="16" t="s">
        <v>145</v>
      </c>
      <c r="C25" s="17" t="s">
        <v>287</v>
      </c>
      <c r="D25" s="101" t="s">
        <v>279</v>
      </c>
      <c r="E25" s="19" t="s">
        <v>281</v>
      </c>
      <c r="F25" s="19" t="s">
        <v>276</v>
      </c>
      <c r="G25" s="19"/>
      <c r="H25" s="104">
        <v>4.37</v>
      </c>
      <c r="I25" s="104">
        <v>4</v>
      </c>
      <c r="J25" s="104">
        <v>4.2</v>
      </c>
      <c r="K25" s="104"/>
      <c r="L25" s="104"/>
      <c r="M25" s="104"/>
      <c r="N25" s="170">
        <f t="shared" si="0"/>
        <v>4.37</v>
      </c>
      <c r="O25" s="25" t="str">
        <f t="shared" si="1"/>
        <v>III JA</v>
      </c>
      <c r="P25" s="18" t="s">
        <v>891</v>
      </c>
    </row>
    <row r="26" spans="1:16" ht="18" customHeight="1">
      <c r="A26" s="30">
        <v>20</v>
      </c>
      <c r="B26" s="16" t="s">
        <v>397</v>
      </c>
      <c r="C26" s="17" t="s">
        <v>91</v>
      </c>
      <c r="D26" s="101">
        <v>36970</v>
      </c>
      <c r="E26" s="19" t="s">
        <v>63</v>
      </c>
      <c r="F26" s="19" t="s">
        <v>64</v>
      </c>
      <c r="G26" s="19"/>
      <c r="H26" s="104">
        <v>4.33</v>
      </c>
      <c r="I26" s="104" t="s">
        <v>918</v>
      </c>
      <c r="J26" s="104">
        <v>4.32</v>
      </c>
      <c r="K26" s="104"/>
      <c r="L26" s="104"/>
      <c r="M26" s="104"/>
      <c r="N26" s="170">
        <f t="shared" si="0"/>
        <v>4.33</v>
      </c>
      <c r="O26" s="25" t="str">
        <f t="shared" si="1"/>
        <v>III JA</v>
      </c>
      <c r="P26" s="18" t="s">
        <v>65</v>
      </c>
    </row>
    <row r="27" spans="1:16" ht="18" customHeight="1">
      <c r="A27" s="30">
        <v>21</v>
      </c>
      <c r="B27" s="16" t="s">
        <v>118</v>
      </c>
      <c r="C27" s="17" t="s">
        <v>232</v>
      </c>
      <c r="D27" s="101">
        <v>36545</v>
      </c>
      <c r="E27" s="19" t="s">
        <v>225</v>
      </c>
      <c r="F27" s="19" t="s">
        <v>226</v>
      </c>
      <c r="G27" s="19"/>
      <c r="H27" s="104">
        <v>4.16</v>
      </c>
      <c r="I27" s="104">
        <v>4.1</v>
      </c>
      <c r="J27" s="104">
        <v>4.1</v>
      </c>
      <c r="K27" s="104"/>
      <c r="L27" s="104"/>
      <c r="M27" s="104"/>
      <c r="N27" s="170">
        <f t="shared" si="0"/>
        <v>4.16</v>
      </c>
      <c r="O27" s="25" t="str">
        <f t="shared" si="1"/>
        <v>III JA</v>
      </c>
      <c r="P27" s="18" t="s">
        <v>220</v>
      </c>
    </row>
    <row r="28" spans="1:16" ht="18" customHeight="1">
      <c r="A28" s="30">
        <v>22</v>
      </c>
      <c r="B28" s="16" t="s">
        <v>85</v>
      </c>
      <c r="C28" s="17" t="s">
        <v>798</v>
      </c>
      <c r="D28" s="101" t="s">
        <v>799</v>
      </c>
      <c r="E28" s="19" t="s">
        <v>82</v>
      </c>
      <c r="F28" s="19" t="s">
        <v>800</v>
      </c>
      <c r="G28" s="19"/>
      <c r="H28" s="104">
        <v>4</v>
      </c>
      <c r="I28" s="104">
        <v>4.06</v>
      </c>
      <c r="J28" s="104">
        <v>4.1</v>
      </c>
      <c r="K28" s="104"/>
      <c r="L28" s="104"/>
      <c r="M28" s="104"/>
      <c r="N28" s="170">
        <f t="shared" si="0"/>
        <v>4.1</v>
      </c>
      <c r="O28" s="25" t="str">
        <f t="shared" si="1"/>
        <v>III JA</v>
      </c>
      <c r="P28" s="18" t="s">
        <v>801</v>
      </c>
    </row>
    <row r="29" spans="1:16" ht="18" customHeight="1">
      <c r="A29" s="30">
        <v>23</v>
      </c>
      <c r="B29" s="16" t="s">
        <v>26</v>
      </c>
      <c r="C29" s="17" t="s">
        <v>353</v>
      </c>
      <c r="D29" s="101">
        <v>36554</v>
      </c>
      <c r="E29" s="19" t="s">
        <v>336</v>
      </c>
      <c r="F29" s="19" t="s">
        <v>356</v>
      </c>
      <c r="G29" s="19"/>
      <c r="H29" s="104">
        <v>3.65</v>
      </c>
      <c r="I29" s="104">
        <v>3.6</v>
      </c>
      <c r="J29" s="104">
        <v>3.8</v>
      </c>
      <c r="K29" s="104"/>
      <c r="L29" s="104"/>
      <c r="M29" s="104"/>
      <c r="N29" s="170">
        <f t="shared" si="0"/>
        <v>3.8</v>
      </c>
      <c r="O29" s="25"/>
      <c r="P29" s="18" t="s">
        <v>343</v>
      </c>
    </row>
    <row r="30" spans="1:16" ht="18" customHeight="1">
      <c r="A30" s="30">
        <v>24</v>
      </c>
      <c r="B30" s="16" t="s">
        <v>223</v>
      </c>
      <c r="C30" s="17" t="s">
        <v>235</v>
      </c>
      <c r="D30" s="101">
        <v>37655</v>
      </c>
      <c r="E30" s="19" t="s">
        <v>225</v>
      </c>
      <c r="F30" s="19" t="s">
        <v>226</v>
      </c>
      <c r="G30" s="19"/>
      <c r="H30" s="104">
        <v>3.5</v>
      </c>
      <c r="I30" s="104">
        <v>3.1</v>
      </c>
      <c r="J30" s="104" t="s">
        <v>918</v>
      </c>
      <c r="K30" s="104"/>
      <c r="L30" s="104"/>
      <c r="M30" s="104"/>
      <c r="N30" s="170">
        <f t="shared" si="0"/>
        <v>3.5</v>
      </c>
      <c r="O30" s="25"/>
      <c r="P30" s="18" t="s">
        <v>221</v>
      </c>
    </row>
    <row r="31" spans="1:16" ht="18" customHeight="1">
      <c r="A31" s="30">
        <v>25</v>
      </c>
      <c r="B31" s="16" t="s">
        <v>224</v>
      </c>
      <c r="C31" s="17" t="s">
        <v>237</v>
      </c>
      <c r="D31" s="101">
        <v>37718</v>
      </c>
      <c r="E31" s="19" t="s">
        <v>225</v>
      </c>
      <c r="F31" s="19" t="s">
        <v>226</v>
      </c>
      <c r="G31" s="19"/>
      <c r="H31" s="104">
        <v>2.85</v>
      </c>
      <c r="I31" s="104">
        <v>3</v>
      </c>
      <c r="J31" s="104">
        <v>3.25</v>
      </c>
      <c r="K31" s="104"/>
      <c r="L31" s="104"/>
      <c r="M31" s="104"/>
      <c r="N31" s="170">
        <f t="shared" si="0"/>
        <v>3.25</v>
      </c>
      <c r="O31" s="25"/>
      <c r="P31" s="18" t="s">
        <v>219</v>
      </c>
    </row>
    <row r="32" spans="1:16" ht="18" customHeight="1">
      <c r="A32" s="30"/>
      <c r="B32" s="16" t="s">
        <v>154</v>
      </c>
      <c r="C32" s="17" t="s">
        <v>851</v>
      </c>
      <c r="D32" s="101" t="s">
        <v>852</v>
      </c>
      <c r="E32" s="19" t="s">
        <v>859</v>
      </c>
      <c r="F32" s="19" t="s">
        <v>850</v>
      </c>
      <c r="G32" s="19"/>
      <c r="H32" s="104"/>
      <c r="I32" s="104"/>
      <c r="J32" s="104"/>
      <c r="K32" s="104"/>
      <c r="L32" s="104"/>
      <c r="M32" s="104"/>
      <c r="N32" s="170" t="s">
        <v>161</v>
      </c>
      <c r="O32" s="25"/>
      <c r="P32" s="18" t="s">
        <v>860</v>
      </c>
    </row>
    <row r="33" spans="1:16" ht="18" customHeight="1">
      <c r="A33" s="30"/>
      <c r="B33" s="16" t="s">
        <v>154</v>
      </c>
      <c r="C33" s="17" t="s">
        <v>853</v>
      </c>
      <c r="D33" s="101" t="s">
        <v>854</v>
      </c>
      <c r="E33" s="19" t="s">
        <v>859</v>
      </c>
      <c r="F33" s="19" t="s">
        <v>850</v>
      </c>
      <c r="G33" s="19"/>
      <c r="H33" s="104"/>
      <c r="I33" s="104"/>
      <c r="J33" s="104"/>
      <c r="K33" s="104"/>
      <c r="L33" s="104"/>
      <c r="M33" s="104"/>
      <c r="N33" s="170" t="s">
        <v>161</v>
      </c>
      <c r="O33" s="25"/>
      <c r="P33" s="18" t="s">
        <v>860</v>
      </c>
    </row>
    <row r="34" spans="1:16" ht="18" customHeight="1">
      <c r="A34" s="30"/>
      <c r="B34" s="16" t="s">
        <v>30</v>
      </c>
      <c r="C34" s="17" t="s">
        <v>855</v>
      </c>
      <c r="D34" s="101" t="s">
        <v>856</v>
      </c>
      <c r="E34" s="19" t="s">
        <v>859</v>
      </c>
      <c r="F34" s="19" t="s">
        <v>850</v>
      </c>
      <c r="G34" s="19"/>
      <c r="H34" s="104"/>
      <c r="I34" s="104"/>
      <c r="J34" s="104"/>
      <c r="K34" s="104"/>
      <c r="L34" s="104"/>
      <c r="M34" s="104"/>
      <c r="N34" s="170" t="s">
        <v>161</v>
      </c>
      <c r="O34" s="25"/>
      <c r="P34" s="18" t="s">
        <v>860</v>
      </c>
    </row>
    <row r="35" spans="1:16" ht="18" customHeight="1">
      <c r="A35" s="30"/>
      <c r="B35" s="16" t="s">
        <v>33</v>
      </c>
      <c r="C35" s="17" t="s">
        <v>857</v>
      </c>
      <c r="D35" s="101">
        <v>36861</v>
      </c>
      <c r="E35" s="19" t="s">
        <v>859</v>
      </c>
      <c r="F35" s="19" t="s">
        <v>850</v>
      </c>
      <c r="G35" s="19"/>
      <c r="H35" s="104"/>
      <c r="I35" s="104"/>
      <c r="J35" s="104"/>
      <c r="K35" s="104"/>
      <c r="L35" s="104"/>
      <c r="M35" s="104"/>
      <c r="N35" s="170" t="s">
        <v>161</v>
      </c>
      <c r="O35" s="25"/>
      <c r="P35" s="18" t="s">
        <v>860</v>
      </c>
    </row>
  </sheetData>
  <sheetProtection/>
  <mergeCells count="1">
    <mergeCell ref="H5:M5"/>
  </mergeCells>
  <printOptions/>
  <pageMargins left="0.15748031496062992" right="0.15748031496062992" top="0.2362204724409449" bottom="0.15748031496062992" header="0.31496062992125984" footer="0.31496062992125984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0" customWidth="1"/>
    <col min="2" max="2" width="10.421875" style="20" customWidth="1"/>
    <col min="3" max="3" width="14.421875" style="20" customWidth="1"/>
    <col min="4" max="4" width="10.7109375" style="42" customWidth="1"/>
    <col min="5" max="5" width="12.00390625" style="44" bestFit="1" customWidth="1"/>
    <col min="6" max="6" width="20.7109375" style="44" bestFit="1" customWidth="1"/>
    <col min="7" max="7" width="11.28125" style="24" bestFit="1" customWidth="1"/>
    <col min="8" max="13" width="4.7109375" style="90" customWidth="1"/>
    <col min="14" max="14" width="8.140625" style="97" customWidth="1"/>
    <col min="15" max="15" width="4.57421875" style="50" bestFit="1" customWidth="1"/>
    <col min="16" max="16" width="17.421875" style="22" bestFit="1" customWidth="1"/>
    <col min="17" max="16384" width="9.140625" style="20" customWidth="1"/>
  </cols>
  <sheetData>
    <row r="1" spans="1:10" s="60" customFormat="1" ht="15.75">
      <c r="A1" s="60" t="s">
        <v>569</v>
      </c>
      <c r="C1" s="61"/>
      <c r="D1" s="74"/>
      <c r="E1" s="74"/>
      <c r="F1" s="74"/>
      <c r="G1" s="107"/>
      <c r="H1" s="64"/>
      <c r="I1" s="108"/>
      <c r="J1" s="108"/>
    </row>
    <row r="2" spans="1:13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3"/>
      <c r="K2" s="64"/>
      <c r="L2" s="64"/>
      <c r="M2" s="109"/>
    </row>
    <row r="3" spans="1:15" s="22" customFormat="1" ht="12" customHeight="1">
      <c r="A3" s="20"/>
      <c r="B3" s="20"/>
      <c r="C3" s="21"/>
      <c r="D3" s="34"/>
      <c r="E3" s="31"/>
      <c r="F3" s="31"/>
      <c r="G3" s="24"/>
      <c r="H3" s="88"/>
      <c r="I3" s="88"/>
      <c r="J3" s="88"/>
      <c r="K3" s="88"/>
      <c r="L3" s="88"/>
      <c r="M3" s="88"/>
      <c r="N3" s="97"/>
      <c r="O3" s="50"/>
    </row>
    <row r="4" spans="2:15" s="36" customFormat="1" ht="16.5" thickBot="1">
      <c r="B4" s="37" t="s">
        <v>938</v>
      </c>
      <c r="D4" s="38"/>
      <c r="E4" s="39"/>
      <c r="F4" s="39"/>
      <c r="G4" s="40"/>
      <c r="H4" s="89"/>
      <c r="I4" s="89"/>
      <c r="J4" s="89"/>
      <c r="K4" s="89"/>
      <c r="L4" s="89"/>
      <c r="M4" s="89"/>
      <c r="N4" s="171"/>
      <c r="O4" s="64"/>
    </row>
    <row r="5" spans="4:15" s="22" customFormat="1" ht="12" thickBot="1">
      <c r="D5" s="42"/>
      <c r="H5" s="208" t="s">
        <v>9</v>
      </c>
      <c r="I5" s="209"/>
      <c r="J5" s="209"/>
      <c r="K5" s="209"/>
      <c r="L5" s="209"/>
      <c r="M5" s="210"/>
      <c r="N5" s="183"/>
      <c r="O5" s="185"/>
    </row>
    <row r="6" spans="1:16" s="14" customFormat="1" ht="11.25" thickBot="1">
      <c r="A6" s="131" t="s">
        <v>165</v>
      </c>
      <c r="B6" s="11" t="s">
        <v>0</v>
      </c>
      <c r="C6" s="12" t="s">
        <v>1</v>
      </c>
      <c r="D6" s="13" t="s">
        <v>10</v>
      </c>
      <c r="E6" s="46" t="s">
        <v>2</v>
      </c>
      <c r="F6" s="68" t="s">
        <v>3</v>
      </c>
      <c r="G6" s="68" t="s">
        <v>73</v>
      </c>
      <c r="H6" s="91">
        <v>1</v>
      </c>
      <c r="I6" s="92">
        <v>2</v>
      </c>
      <c r="J6" s="92">
        <v>3</v>
      </c>
      <c r="K6" s="93">
        <v>4</v>
      </c>
      <c r="L6" s="92">
        <v>5</v>
      </c>
      <c r="M6" s="94">
        <v>6</v>
      </c>
      <c r="N6" s="184" t="s">
        <v>4</v>
      </c>
      <c r="O6" s="79" t="s">
        <v>53</v>
      </c>
      <c r="P6" s="47" t="s">
        <v>5</v>
      </c>
    </row>
    <row r="7" spans="1:16" ht="18" customHeight="1">
      <c r="A7" s="30">
        <v>1</v>
      </c>
      <c r="B7" s="16" t="s">
        <v>37</v>
      </c>
      <c r="C7" s="17" t="s">
        <v>410</v>
      </c>
      <c r="D7" s="101">
        <v>37219</v>
      </c>
      <c r="E7" s="19" t="s">
        <v>391</v>
      </c>
      <c r="F7" s="19" t="s">
        <v>392</v>
      </c>
      <c r="G7" s="19"/>
      <c r="H7" s="104">
        <v>7.55</v>
      </c>
      <c r="I7" s="104">
        <v>7.94</v>
      </c>
      <c r="J7" s="104">
        <v>7.94</v>
      </c>
      <c r="K7" s="104">
        <v>7.1</v>
      </c>
      <c r="L7" s="104">
        <v>7.48</v>
      </c>
      <c r="M7" s="104">
        <v>8.45</v>
      </c>
      <c r="N7" s="170">
        <f>MAX(H7:M7)</f>
        <v>8.45</v>
      </c>
      <c r="O7" s="25" t="str">
        <f>IF(ISBLANK(N7),"",IF(N7&gt;=8,"I JA",IF(N7&gt;=7.2,"II JA",IF(N7&gt;=6.5,"III JA"))))</f>
        <v>I JA</v>
      </c>
      <c r="P7" s="18" t="s">
        <v>412</v>
      </c>
    </row>
    <row r="8" spans="1:16" ht="18" customHeight="1">
      <c r="A8" s="30">
        <v>2</v>
      </c>
      <c r="B8" s="16" t="s">
        <v>39</v>
      </c>
      <c r="C8" s="17" t="s">
        <v>332</v>
      </c>
      <c r="D8" s="101">
        <v>36647</v>
      </c>
      <c r="E8" s="19" t="s">
        <v>68</v>
      </c>
      <c r="F8" s="19" t="s">
        <v>331</v>
      </c>
      <c r="G8" s="19"/>
      <c r="H8" s="104">
        <v>6.94</v>
      </c>
      <c r="I8" s="104">
        <v>7.86</v>
      </c>
      <c r="J8" s="104">
        <v>7.05</v>
      </c>
      <c r="K8" s="104">
        <v>6.94</v>
      </c>
      <c r="L8" s="104">
        <v>8.29</v>
      </c>
      <c r="M8" s="104">
        <v>8.4</v>
      </c>
      <c r="N8" s="170">
        <f>MAX(H8:M8)</f>
        <v>8.4</v>
      </c>
      <c r="O8" s="25" t="str">
        <f aca="true" t="shared" si="0" ref="O8:O15">IF(ISBLANK(N8),"",IF(N8&gt;=8,"I JA",IF(N8&gt;=7.2,"II JA",IF(N8&gt;=6.5,"III JA"))))</f>
        <v>I JA</v>
      </c>
      <c r="P8" s="18" t="s">
        <v>49</v>
      </c>
    </row>
    <row r="9" spans="1:16" ht="18" customHeight="1">
      <c r="A9" s="30">
        <v>3</v>
      </c>
      <c r="B9" s="16" t="s">
        <v>668</v>
      </c>
      <c r="C9" s="17" t="s">
        <v>669</v>
      </c>
      <c r="D9" s="101" t="s">
        <v>670</v>
      </c>
      <c r="E9" s="19" t="s">
        <v>105</v>
      </c>
      <c r="F9" s="19" t="s">
        <v>106</v>
      </c>
      <c r="G9" s="19"/>
      <c r="H9" s="104">
        <v>7.59</v>
      </c>
      <c r="I9" s="104">
        <v>7.3</v>
      </c>
      <c r="J9" s="104">
        <v>7.88</v>
      </c>
      <c r="K9" s="104">
        <v>8.14</v>
      </c>
      <c r="L9" s="104">
        <v>7.74</v>
      </c>
      <c r="M9" s="104">
        <v>7</v>
      </c>
      <c r="N9" s="170">
        <f>MAX(H9:M9)</f>
        <v>8.14</v>
      </c>
      <c r="O9" s="25" t="str">
        <f t="shared" si="0"/>
        <v>I JA</v>
      </c>
      <c r="P9" s="18" t="s">
        <v>146</v>
      </c>
    </row>
    <row r="10" spans="1:16" ht="18" customHeight="1">
      <c r="A10" s="30">
        <v>4</v>
      </c>
      <c r="B10" s="16" t="s">
        <v>22</v>
      </c>
      <c r="C10" s="17" t="s">
        <v>359</v>
      </c>
      <c r="D10" s="101" t="s">
        <v>378</v>
      </c>
      <c r="E10" s="19" t="s">
        <v>376</v>
      </c>
      <c r="F10" s="19" t="s">
        <v>375</v>
      </c>
      <c r="G10" s="19"/>
      <c r="H10" s="104">
        <v>8.04</v>
      </c>
      <c r="I10" s="104">
        <v>7.49</v>
      </c>
      <c r="J10" s="104">
        <v>7.64</v>
      </c>
      <c r="K10" s="104">
        <v>7.94</v>
      </c>
      <c r="L10" s="104">
        <v>8.05</v>
      </c>
      <c r="M10" s="104">
        <v>7.7</v>
      </c>
      <c r="N10" s="170">
        <f>MAX(H10:M10)</f>
        <v>8.05</v>
      </c>
      <c r="O10" s="25" t="str">
        <f t="shared" si="0"/>
        <v>I JA</v>
      </c>
      <c r="P10" s="18" t="s">
        <v>372</v>
      </c>
    </row>
    <row r="11" spans="1:16" ht="18" customHeight="1">
      <c r="A11" s="30">
        <v>5</v>
      </c>
      <c r="B11" s="16" t="s">
        <v>55</v>
      </c>
      <c r="C11" s="17" t="s">
        <v>434</v>
      </c>
      <c r="D11" s="101" t="s">
        <v>435</v>
      </c>
      <c r="E11" s="19" t="s">
        <v>448</v>
      </c>
      <c r="F11" s="19" t="s">
        <v>428</v>
      </c>
      <c r="G11" s="19"/>
      <c r="H11" s="104">
        <v>6.76</v>
      </c>
      <c r="I11" s="104">
        <v>8.03</v>
      </c>
      <c r="J11" s="104">
        <v>7.41</v>
      </c>
      <c r="K11" s="104">
        <v>7.65</v>
      </c>
      <c r="L11" s="104">
        <v>7.23</v>
      </c>
      <c r="M11" s="104">
        <v>6.88</v>
      </c>
      <c r="N11" s="170">
        <f aca="true" t="shared" si="1" ref="N11:N19">MAX(H11:M11)</f>
        <v>8.03</v>
      </c>
      <c r="O11" s="25" t="str">
        <f t="shared" si="0"/>
        <v>I JA</v>
      </c>
      <c r="P11" s="18" t="s">
        <v>446</v>
      </c>
    </row>
    <row r="12" spans="1:16" ht="18" customHeight="1">
      <c r="A12" s="30">
        <v>6</v>
      </c>
      <c r="B12" s="16" t="s">
        <v>530</v>
      </c>
      <c r="C12" s="17" t="s">
        <v>688</v>
      </c>
      <c r="D12" s="101" t="s">
        <v>689</v>
      </c>
      <c r="E12" s="19" t="s">
        <v>47</v>
      </c>
      <c r="F12" s="19" t="s">
        <v>120</v>
      </c>
      <c r="G12" s="19"/>
      <c r="H12" s="104">
        <v>7.51</v>
      </c>
      <c r="I12" s="104">
        <v>7.71</v>
      </c>
      <c r="J12" s="104">
        <v>6.94</v>
      </c>
      <c r="K12" s="104">
        <v>7.83</v>
      </c>
      <c r="L12" s="104">
        <v>7.45</v>
      </c>
      <c r="M12" s="104">
        <v>7.16</v>
      </c>
      <c r="N12" s="170">
        <f t="shared" si="1"/>
        <v>7.83</v>
      </c>
      <c r="O12" s="25" t="str">
        <f t="shared" si="0"/>
        <v>II JA</v>
      </c>
      <c r="P12" s="18" t="s">
        <v>90</v>
      </c>
    </row>
    <row r="13" spans="1:16" ht="18" customHeight="1">
      <c r="A13" s="30">
        <v>7</v>
      </c>
      <c r="B13" s="16" t="s">
        <v>600</v>
      </c>
      <c r="C13" s="17" t="s">
        <v>601</v>
      </c>
      <c r="D13" s="101">
        <v>36577</v>
      </c>
      <c r="E13" s="19" t="s">
        <v>14</v>
      </c>
      <c r="F13" s="19" t="s">
        <v>46</v>
      </c>
      <c r="G13" s="19" t="s">
        <v>60</v>
      </c>
      <c r="H13" s="104">
        <v>7.28</v>
      </c>
      <c r="I13" s="104">
        <v>7.79</v>
      </c>
      <c r="J13" s="104">
        <v>6.65</v>
      </c>
      <c r="K13" s="104">
        <v>7.15</v>
      </c>
      <c r="L13" s="104">
        <v>7.25</v>
      </c>
      <c r="M13" s="104">
        <v>7.5</v>
      </c>
      <c r="N13" s="170">
        <f t="shared" si="1"/>
        <v>7.79</v>
      </c>
      <c r="O13" s="25" t="str">
        <f t="shared" si="0"/>
        <v>II JA</v>
      </c>
      <c r="P13" s="18" t="s">
        <v>43</v>
      </c>
    </row>
    <row r="14" spans="1:16" ht="18" customHeight="1">
      <c r="A14" s="30">
        <v>8</v>
      </c>
      <c r="B14" s="16" t="s">
        <v>34</v>
      </c>
      <c r="C14" s="17" t="s">
        <v>602</v>
      </c>
      <c r="D14" s="101">
        <v>36731</v>
      </c>
      <c r="E14" s="19" t="s">
        <v>14</v>
      </c>
      <c r="F14" s="19" t="s">
        <v>46</v>
      </c>
      <c r="G14" s="19" t="s">
        <v>60</v>
      </c>
      <c r="H14" s="104">
        <v>6.43</v>
      </c>
      <c r="I14" s="104">
        <v>7.43</v>
      </c>
      <c r="J14" s="104">
        <v>7.5</v>
      </c>
      <c r="K14" s="104">
        <v>7</v>
      </c>
      <c r="L14" s="104">
        <v>6.53</v>
      </c>
      <c r="M14" s="104">
        <v>6.82</v>
      </c>
      <c r="N14" s="170">
        <f t="shared" si="1"/>
        <v>7.5</v>
      </c>
      <c r="O14" s="25" t="str">
        <f t="shared" si="0"/>
        <v>II JA</v>
      </c>
      <c r="P14" s="18" t="s">
        <v>43</v>
      </c>
    </row>
    <row r="15" spans="1:16" ht="18" customHeight="1">
      <c r="A15" s="30">
        <v>9</v>
      </c>
      <c r="B15" s="16" t="s">
        <v>125</v>
      </c>
      <c r="C15" s="17" t="s">
        <v>509</v>
      </c>
      <c r="D15" s="101" t="s">
        <v>510</v>
      </c>
      <c r="E15" s="19" t="s">
        <v>515</v>
      </c>
      <c r="F15" s="19" t="s">
        <v>516</v>
      </c>
      <c r="G15" s="19"/>
      <c r="H15" s="104" t="s">
        <v>918</v>
      </c>
      <c r="I15" s="104">
        <v>6.61</v>
      </c>
      <c r="J15" s="104">
        <v>6.98</v>
      </c>
      <c r="K15" s="104"/>
      <c r="L15" s="104"/>
      <c r="M15" s="104"/>
      <c r="N15" s="170">
        <f t="shared" si="1"/>
        <v>6.98</v>
      </c>
      <c r="O15" s="25" t="str">
        <f t="shared" si="0"/>
        <v>III JA</v>
      </c>
      <c r="P15" s="18" t="s">
        <v>517</v>
      </c>
    </row>
    <row r="16" spans="1:16" ht="18" customHeight="1">
      <c r="A16" s="30">
        <v>10</v>
      </c>
      <c r="B16" s="16" t="s">
        <v>89</v>
      </c>
      <c r="C16" s="17" t="s">
        <v>493</v>
      </c>
      <c r="D16" s="101" t="s">
        <v>494</v>
      </c>
      <c r="E16" s="19" t="s">
        <v>515</v>
      </c>
      <c r="F16" s="19" t="s">
        <v>516</v>
      </c>
      <c r="G16" s="19"/>
      <c r="H16" s="104">
        <v>6.93</v>
      </c>
      <c r="I16" s="104">
        <v>6.52</v>
      </c>
      <c r="J16" s="104">
        <v>6.54</v>
      </c>
      <c r="K16" s="104"/>
      <c r="L16" s="104"/>
      <c r="M16" s="104"/>
      <c r="N16" s="170">
        <f t="shared" si="1"/>
        <v>6.93</v>
      </c>
      <c r="O16" s="25" t="str">
        <f>IF(ISBLANK(N16),"",IF(N16&gt;=8,"I JA",IF(N16&gt;=7.2,"II JA",IF(N16&gt;=6.5,"III JA"))))</f>
        <v>III JA</v>
      </c>
      <c r="P16" s="18" t="s">
        <v>519</v>
      </c>
    </row>
    <row r="17" spans="1:16" ht="18" customHeight="1">
      <c r="A17" s="30">
        <v>11</v>
      </c>
      <c r="B17" s="16" t="s">
        <v>86</v>
      </c>
      <c r="C17" s="17" t="s">
        <v>233</v>
      </c>
      <c r="D17" s="101">
        <v>36732</v>
      </c>
      <c r="E17" s="19" t="s">
        <v>225</v>
      </c>
      <c r="F17" s="19" t="s">
        <v>226</v>
      </c>
      <c r="G17" s="19"/>
      <c r="H17" s="104">
        <v>5.55</v>
      </c>
      <c r="I17" s="104">
        <v>5.92</v>
      </c>
      <c r="J17" s="104">
        <v>6.08</v>
      </c>
      <c r="K17" s="104"/>
      <c r="L17" s="104"/>
      <c r="M17" s="104"/>
      <c r="N17" s="170">
        <f t="shared" si="1"/>
        <v>6.08</v>
      </c>
      <c r="O17" s="25"/>
      <c r="P17" s="18" t="s">
        <v>220</v>
      </c>
    </row>
    <row r="18" spans="1:16" ht="18" customHeight="1">
      <c r="A18" s="30">
        <v>12</v>
      </c>
      <c r="B18" s="16" t="s">
        <v>67</v>
      </c>
      <c r="C18" s="17" t="s">
        <v>133</v>
      </c>
      <c r="D18" s="101">
        <v>36869</v>
      </c>
      <c r="E18" s="19" t="s">
        <v>225</v>
      </c>
      <c r="F18" s="19" t="s">
        <v>226</v>
      </c>
      <c r="G18" s="19"/>
      <c r="H18" s="104">
        <v>5.89</v>
      </c>
      <c r="I18" s="104">
        <v>5.44</v>
      </c>
      <c r="J18" s="104">
        <v>4.09</v>
      </c>
      <c r="K18" s="104"/>
      <c r="L18" s="104"/>
      <c r="M18" s="104"/>
      <c r="N18" s="170">
        <f t="shared" si="1"/>
        <v>5.89</v>
      </c>
      <c r="O18" s="25"/>
      <c r="P18" s="18" t="s">
        <v>220</v>
      </c>
    </row>
    <row r="19" spans="1:16" ht="18" customHeight="1">
      <c r="A19" s="30">
        <v>13</v>
      </c>
      <c r="B19" s="16" t="s">
        <v>125</v>
      </c>
      <c r="C19" s="17" t="s">
        <v>181</v>
      </c>
      <c r="D19" s="101">
        <v>36936</v>
      </c>
      <c r="E19" s="19" t="s">
        <v>173</v>
      </c>
      <c r="F19" s="19" t="s">
        <v>171</v>
      </c>
      <c r="G19" s="19"/>
      <c r="H19" s="104">
        <v>5.5</v>
      </c>
      <c r="I19" s="104">
        <v>5.45</v>
      </c>
      <c r="J19" s="104" t="s">
        <v>918</v>
      </c>
      <c r="K19" s="104"/>
      <c r="L19" s="104"/>
      <c r="M19" s="104"/>
      <c r="N19" s="170">
        <f t="shared" si="1"/>
        <v>5.5</v>
      </c>
      <c r="O19" s="25"/>
      <c r="P19" s="18" t="s">
        <v>174</v>
      </c>
    </row>
  </sheetData>
  <sheetProtection/>
  <mergeCells count="1">
    <mergeCell ref="H5:M5"/>
  </mergeCells>
  <printOptions horizontalCentered="1"/>
  <pageMargins left="0.16" right="0.17" top="0.41" bottom="0.15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3" customWidth="1"/>
    <col min="2" max="2" width="11.140625" style="43" customWidth="1"/>
    <col min="3" max="3" width="15.421875" style="43" bestFit="1" customWidth="1"/>
    <col min="4" max="4" width="10.7109375" style="56" customWidth="1"/>
    <col min="5" max="5" width="15.00390625" style="57" customWidth="1"/>
    <col min="6" max="6" width="17.57421875" style="57" bestFit="1" customWidth="1"/>
    <col min="7" max="7" width="16.8515625" style="57" bestFit="1" customWidth="1"/>
    <col min="8" max="8" width="8.140625" style="52" customWidth="1"/>
    <col min="9" max="9" width="7.57421875" style="50" customWidth="1"/>
    <col min="10" max="10" width="4.7109375" style="50" bestFit="1" customWidth="1"/>
    <col min="11" max="11" width="26.00390625" style="35" bestFit="1" customWidth="1"/>
    <col min="12" max="16384" width="9.140625" style="43" customWidth="1"/>
  </cols>
  <sheetData>
    <row r="1" spans="1:10" s="60" customFormat="1" ht="15.75">
      <c r="A1" s="60" t="s">
        <v>569</v>
      </c>
      <c r="C1" s="61"/>
      <c r="D1" s="74"/>
      <c r="E1" s="74"/>
      <c r="F1" s="74"/>
      <c r="G1" s="107"/>
      <c r="H1" s="64"/>
      <c r="I1" s="108"/>
      <c r="J1" s="108"/>
    </row>
    <row r="2" spans="1:13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3"/>
      <c r="K2" s="64"/>
      <c r="L2" s="64"/>
      <c r="M2" s="109"/>
    </row>
    <row r="3" spans="1:11" s="35" customFormat="1" ht="12" customHeight="1">
      <c r="A3" s="43"/>
      <c r="B3" s="43"/>
      <c r="C3" s="48"/>
      <c r="D3" s="54"/>
      <c r="E3" s="49"/>
      <c r="F3" s="49"/>
      <c r="G3" s="49"/>
      <c r="H3" s="50"/>
      <c r="I3" s="50"/>
      <c r="J3" s="50"/>
      <c r="K3" s="55"/>
    </row>
    <row r="4" spans="2:11" s="59" customFormat="1" ht="15.75">
      <c r="B4" s="60" t="s">
        <v>571</v>
      </c>
      <c r="C4" s="60"/>
      <c r="D4" s="54"/>
      <c r="E4" s="117"/>
      <c r="F4" s="117"/>
      <c r="G4" s="57"/>
      <c r="H4" s="52"/>
      <c r="I4" s="50"/>
      <c r="J4" s="50"/>
      <c r="K4" s="35"/>
    </row>
    <row r="5" spans="2:6" ht="16.5" thickBot="1">
      <c r="B5" s="60"/>
      <c r="C5" s="60"/>
      <c r="D5" s="54"/>
      <c r="E5" s="117"/>
      <c r="F5" s="117"/>
    </row>
    <row r="6" spans="1:11" s="51" customFormat="1" ht="18" customHeight="1" thickBot="1">
      <c r="A6" s="111" t="s">
        <v>165</v>
      </c>
      <c r="B6" s="66" t="s">
        <v>0</v>
      </c>
      <c r="C6" s="67" t="s">
        <v>1</v>
      </c>
      <c r="D6" s="69" t="s">
        <v>10</v>
      </c>
      <c r="E6" s="68" t="s">
        <v>2</v>
      </c>
      <c r="F6" s="68" t="s">
        <v>3</v>
      </c>
      <c r="G6" s="68" t="s">
        <v>73</v>
      </c>
      <c r="H6" s="69" t="s">
        <v>6</v>
      </c>
      <c r="I6" s="69" t="s">
        <v>7</v>
      </c>
      <c r="J6" s="79" t="s">
        <v>53</v>
      </c>
      <c r="K6" s="70" t="s">
        <v>5</v>
      </c>
    </row>
    <row r="7" spans="1:11" ht="18" customHeight="1">
      <c r="A7" s="30">
        <v>1</v>
      </c>
      <c r="B7" s="16" t="s">
        <v>34</v>
      </c>
      <c r="C7" s="17" t="s">
        <v>107</v>
      </c>
      <c r="D7" s="101">
        <v>36657</v>
      </c>
      <c r="E7" s="19" t="s">
        <v>63</v>
      </c>
      <c r="F7" s="19" t="s">
        <v>64</v>
      </c>
      <c r="G7" s="19"/>
      <c r="H7" s="15">
        <v>8.43</v>
      </c>
      <c r="I7" s="170">
        <v>8.34</v>
      </c>
      <c r="J7" s="25" t="str">
        <f aca="true" t="shared" si="0" ref="J7:J12">IF(ISBLANK(H7),"",IF(H7&lt;=8.44,"II A",IF(H7&lt;=9.04,"III A",IF(H7&lt;=9.64,"I JA",IF(H7&lt;=10.04,"II JA",IF(H7&lt;=10.34,"III JA"))))))</f>
        <v>II A</v>
      </c>
      <c r="K7" s="18" t="s">
        <v>65</v>
      </c>
    </row>
    <row r="8" spans="1:11" ht="18" customHeight="1">
      <c r="A8" s="30">
        <v>2</v>
      </c>
      <c r="B8" s="16" t="s">
        <v>24</v>
      </c>
      <c r="C8" s="17" t="s">
        <v>550</v>
      </c>
      <c r="D8" s="101" t="s">
        <v>551</v>
      </c>
      <c r="E8" s="19" t="s">
        <v>568</v>
      </c>
      <c r="F8" s="19" t="s">
        <v>552</v>
      </c>
      <c r="G8" s="19" t="s">
        <v>553</v>
      </c>
      <c r="H8" s="196">
        <v>8.4</v>
      </c>
      <c r="I8" s="170">
        <v>8.36</v>
      </c>
      <c r="J8" s="25" t="str">
        <f t="shared" si="0"/>
        <v>II A</v>
      </c>
      <c r="K8" s="18" t="s">
        <v>554</v>
      </c>
    </row>
    <row r="9" spans="1:11" ht="18" customHeight="1">
      <c r="A9" s="30">
        <v>3</v>
      </c>
      <c r="B9" s="16" t="s">
        <v>273</v>
      </c>
      <c r="C9" s="17" t="s">
        <v>268</v>
      </c>
      <c r="D9" s="101">
        <v>36585</v>
      </c>
      <c r="E9" s="19" t="s">
        <v>97</v>
      </c>
      <c r="F9" s="19" t="s">
        <v>272</v>
      </c>
      <c r="G9" s="19"/>
      <c r="H9" s="15">
        <v>8.55</v>
      </c>
      <c r="I9" s="170">
        <v>8.49</v>
      </c>
      <c r="J9" s="25" t="str">
        <f t="shared" si="0"/>
        <v>III A</v>
      </c>
      <c r="K9" s="18" t="s">
        <v>115</v>
      </c>
    </row>
    <row r="10" spans="1:11" ht="18" customHeight="1">
      <c r="A10" s="30">
        <v>4</v>
      </c>
      <c r="B10" s="16" t="s">
        <v>437</v>
      </c>
      <c r="C10" s="17" t="s">
        <v>687</v>
      </c>
      <c r="D10" s="101" t="s">
        <v>306</v>
      </c>
      <c r="E10" s="19" t="s">
        <v>47</v>
      </c>
      <c r="F10" s="19" t="s">
        <v>120</v>
      </c>
      <c r="G10" s="19"/>
      <c r="H10" s="15">
        <v>8.68</v>
      </c>
      <c r="I10" s="170">
        <v>8.62</v>
      </c>
      <c r="J10" s="25" t="str">
        <f t="shared" si="0"/>
        <v>III A</v>
      </c>
      <c r="K10" s="18" t="s">
        <v>90</v>
      </c>
    </row>
    <row r="11" spans="1:11" ht="18" customHeight="1">
      <c r="A11" s="30">
        <v>5</v>
      </c>
      <c r="B11" s="16" t="s">
        <v>624</v>
      </c>
      <c r="C11" s="17" t="s">
        <v>626</v>
      </c>
      <c r="D11" s="101">
        <v>37008</v>
      </c>
      <c r="E11" s="19" t="s">
        <v>416</v>
      </c>
      <c r="F11" s="19" t="s">
        <v>623</v>
      </c>
      <c r="G11" s="19"/>
      <c r="H11" s="105">
        <v>8.74</v>
      </c>
      <c r="I11" s="196">
        <v>8.75</v>
      </c>
      <c r="J11" s="25" t="str">
        <f t="shared" si="0"/>
        <v>III A</v>
      </c>
      <c r="K11" s="18" t="s">
        <v>629</v>
      </c>
    </row>
    <row r="12" spans="1:11" ht="18" customHeight="1">
      <c r="A12" s="30">
        <v>6</v>
      </c>
      <c r="B12" s="16" t="s">
        <v>357</v>
      </c>
      <c r="C12" s="17" t="s">
        <v>659</v>
      </c>
      <c r="D12" s="101">
        <v>36700</v>
      </c>
      <c r="E12" s="19" t="s">
        <v>639</v>
      </c>
      <c r="F12" s="19" t="s">
        <v>640</v>
      </c>
      <c r="G12" s="19"/>
      <c r="H12" s="196">
        <v>8.9</v>
      </c>
      <c r="I12" s="170">
        <v>8.83</v>
      </c>
      <c r="J12" s="25" t="str">
        <f t="shared" si="0"/>
        <v>III A</v>
      </c>
      <c r="K12" s="18" t="s">
        <v>642</v>
      </c>
    </row>
    <row r="13" spans="1:11" ht="18" customHeight="1">
      <c r="A13" s="30">
        <v>7</v>
      </c>
      <c r="B13" s="16" t="s">
        <v>127</v>
      </c>
      <c r="C13" s="17" t="s">
        <v>693</v>
      </c>
      <c r="D13" s="101" t="s">
        <v>694</v>
      </c>
      <c r="E13" s="19" t="s">
        <v>47</v>
      </c>
      <c r="F13" s="19" t="s">
        <v>120</v>
      </c>
      <c r="G13" s="19"/>
      <c r="H13" s="105">
        <v>8.91</v>
      </c>
      <c r="I13" s="151"/>
      <c r="J13" s="25" t="str">
        <f aca="true" t="shared" si="1" ref="J13:J79">IF(ISBLANK(H13),"",IF(H13&lt;=8.44,"II A",IF(H13&lt;=9.04,"III A",IF(H13&lt;=9.64,"I JA",IF(H13&lt;=10.04,"II JA",IF(H13&lt;=10.34,"III JA"))))))</f>
        <v>III A</v>
      </c>
      <c r="K13" s="18" t="s">
        <v>90</v>
      </c>
    </row>
    <row r="14" spans="1:11" ht="18" customHeight="1">
      <c r="A14" s="30">
        <v>8</v>
      </c>
      <c r="B14" s="16" t="s">
        <v>95</v>
      </c>
      <c r="C14" s="17" t="s">
        <v>261</v>
      </c>
      <c r="D14" s="101" t="s">
        <v>262</v>
      </c>
      <c r="E14" s="19" t="s">
        <v>242</v>
      </c>
      <c r="F14" s="19" t="s">
        <v>243</v>
      </c>
      <c r="G14" s="19"/>
      <c r="H14" s="105">
        <v>8.95</v>
      </c>
      <c r="I14" s="151"/>
      <c r="J14" s="25" t="str">
        <f t="shared" si="1"/>
        <v>III A</v>
      </c>
      <c r="K14" s="18" t="s">
        <v>260</v>
      </c>
    </row>
    <row r="15" spans="1:11" ht="18" customHeight="1">
      <c r="A15" s="30">
        <v>9</v>
      </c>
      <c r="B15" s="16" t="s">
        <v>117</v>
      </c>
      <c r="C15" s="17" t="s">
        <v>399</v>
      </c>
      <c r="D15" s="101" t="s">
        <v>400</v>
      </c>
      <c r="E15" s="19" t="s">
        <v>391</v>
      </c>
      <c r="F15" s="19" t="s">
        <v>392</v>
      </c>
      <c r="G15" s="19"/>
      <c r="H15" s="105">
        <v>8.96</v>
      </c>
      <c r="I15" s="151"/>
      <c r="J15" s="25" t="str">
        <f t="shared" si="1"/>
        <v>III A</v>
      </c>
      <c r="K15" s="18" t="s">
        <v>414</v>
      </c>
    </row>
    <row r="16" spans="1:11" ht="18" customHeight="1">
      <c r="A16" s="30">
        <v>10</v>
      </c>
      <c r="B16" s="16" t="s">
        <v>18</v>
      </c>
      <c r="C16" s="17" t="s">
        <v>743</v>
      </c>
      <c r="D16" s="101" t="s">
        <v>744</v>
      </c>
      <c r="E16" s="19" t="s">
        <v>63</v>
      </c>
      <c r="F16" s="19" t="s">
        <v>64</v>
      </c>
      <c r="G16" s="19"/>
      <c r="H16" s="105">
        <v>8.99</v>
      </c>
      <c r="I16" s="151"/>
      <c r="J16" s="25" t="str">
        <f t="shared" si="1"/>
        <v>III A</v>
      </c>
      <c r="K16" s="18" t="s">
        <v>742</v>
      </c>
    </row>
    <row r="17" spans="1:11" ht="18" customHeight="1">
      <c r="A17" s="30">
        <v>10</v>
      </c>
      <c r="B17" s="16" t="s">
        <v>625</v>
      </c>
      <c r="C17" s="17" t="s">
        <v>627</v>
      </c>
      <c r="D17" s="101">
        <v>37064</v>
      </c>
      <c r="E17" s="19" t="s">
        <v>416</v>
      </c>
      <c r="F17" s="19" t="s">
        <v>623</v>
      </c>
      <c r="G17" s="19"/>
      <c r="H17" s="105">
        <v>8.99</v>
      </c>
      <c r="I17" s="151"/>
      <c r="J17" s="25" t="str">
        <f t="shared" si="1"/>
        <v>III A</v>
      </c>
      <c r="K17" s="18" t="s">
        <v>629</v>
      </c>
    </row>
    <row r="18" spans="1:11" ht="18" customHeight="1">
      <c r="A18" s="30">
        <v>10</v>
      </c>
      <c r="B18" s="16" t="s">
        <v>538</v>
      </c>
      <c r="C18" s="17" t="s">
        <v>539</v>
      </c>
      <c r="D18" s="101">
        <v>36526</v>
      </c>
      <c r="E18" s="19" t="s">
        <v>549</v>
      </c>
      <c r="F18" s="19" t="s">
        <v>548</v>
      </c>
      <c r="G18" s="19"/>
      <c r="H18" s="105">
        <v>8.99</v>
      </c>
      <c r="I18" s="151"/>
      <c r="J18" s="25" t="str">
        <f t="shared" si="1"/>
        <v>III A</v>
      </c>
      <c r="K18" s="18" t="s">
        <v>534</v>
      </c>
    </row>
    <row r="19" spans="1:11" ht="18" customHeight="1">
      <c r="A19" s="30">
        <v>13</v>
      </c>
      <c r="B19" s="16" t="s">
        <v>301</v>
      </c>
      <c r="C19" s="17" t="s">
        <v>662</v>
      </c>
      <c r="D19" s="101" t="s">
        <v>663</v>
      </c>
      <c r="E19" s="19" t="s">
        <v>105</v>
      </c>
      <c r="F19" s="19" t="s">
        <v>106</v>
      </c>
      <c r="G19" s="19"/>
      <c r="H19" s="86">
        <v>9</v>
      </c>
      <c r="I19" s="151"/>
      <c r="J19" s="25" t="str">
        <f t="shared" si="1"/>
        <v>III A</v>
      </c>
      <c r="K19" s="18" t="s">
        <v>146</v>
      </c>
    </row>
    <row r="20" spans="1:11" ht="18" customHeight="1">
      <c r="A20" s="30">
        <v>13</v>
      </c>
      <c r="B20" s="16" t="s">
        <v>37</v>
      </c>
      <c r="C20" s="17" t="s">
        <v>288</v>
      </c>
      <c r="D20" s="101" t="s">
        <v>289</v>
      </c>
      <c r="E20" s="19" t="s">
        <v>290</v>
      </c>
      <c r="F20" s="19" t="s">
        <v>291</v>
      </c>
      <c r="G20" s="19"/>
      <c r="H20" s="86">
        <v>9</v>
      </c>
      <c r="I20" s="151"/>
      <c r="J20" s="25" t="str">
        <f t="shared" si="1"/>
        <v>III A</v>
      </c>
      <c r="K20" s="18" t="s">
        <v>292</v>
      </c>
    </row>
    <row r="21" spans="1:11" ht="18" customHeight="1">
      <c r="A21" s="30">
        <v>15</v>
      </c>
      <c r="B21" s="16" t="s">
        <v>59</v>
      </c>
      <c r="C21" s="17" t="s">
        <v>597</v>
      </c>
      <c r="D21" s="101" t="s">
        <v>631</v>
      </c>
      <c r="E21" s="19" t="s">
        <v>416</v>
      </c>
      <c r="F21" s="19" t="s">
        <v>623</v>
      </c>
      <c r="G21" s="19"/>
      <c r="H21" s="105">
        <v>9.04</v>
      </c>
      <c r="I21" s="151"/>
      <c r="J21" s="25" t="str">
        <f t="shared" si="1"/>
        <v>III A</v>
      </c>
      <c r="K21" s="18" t="s">
        <v>637</v>
      </c>
    </row>
    <row r="22" spans="1:11" ht="18" customHeight="1">
      <c r="A22" s="30">
        <v>15</v>
      </c>
      <c r="B22" s="16" t="s">
        <v>751</v>
      </c>
      <c r="C22" s="17" t="s">
        <v>752</v>
      </c>
      <c r="D22" s="101">
        <v>36724</v>
      </c>
      <c r="E22" s="19" t="s">
        <v>63</v>
      </c>
      <c r="F22" s="19" t="s">
        <v>64</v>
      </c>
      <c r="G22" s="19"/>
      <c r="H22" s="86">
        <v>9.04</v>
      </c>
      <c r="I22" s="151"/>
      <c r="J22" s="25" t="str">
        <f t="shared" si="1"/>
        <v>III A</v>
      </c>
      <c r="K22" s="18" t="s">
        <v>65</v>
      </c>
    </row>
    <row r="23" spans="1:11" ht="18" customHeight="1">
      <c r="A23" s="30">
        <v>15</v>
      </c>
      <c r="B23" s="16" t="s">
        <v>206</v>
      </c>
      <c r="C23" s="17" t="s">
        <v>207</v>
      </c>
      <c r="D23" s="101" t="s">
        <v>208</v>
      </c>
      <c r="E23" s="19" t="s">
        <v>68</v>
      </c>
      <c r="F23" s="19" t="s">
        <v>69</v>
      </c>
      <c r="G23" s="19"/>
      <c r="H23" s="86">
        <v>9.04</v>
      </c>
      <c r="I23" s="170"/>
      <c r="J23" s="25" t="str">
        <f t="shared" si="1"/>
        <v>III A</v>
      </c>
      <c r="K23" s="18" t="s">
        <v>52</v>
      </c>
    </row>
    <row r="24" spans="1:11" ht="18" customHeight="1">
      <c r="A24" s="30">
        <v>18</v>
      </c>
      <c r="B24" s="16" t="s">
        <v>182</v>
      </c>
      <c r="C24" s="17" t="s">
        <v>183</v>
      </c>
      <c r="D24" s="101">
        <v>36668</v>
      </c>
      <c r="E24" s="19" t="s">
        <v>173</v>
      </c>
      <c r="F24" s="19" t="s">
        <v>171</v>
      </c>
      <c r="G24" s="19"/>
      <c r="H24" s="105">
        <v>9.07</v>
      </c>
      <c r="I24" s="170"/>
      <c r="J24" s="25" t="str">
        <f t="shared" si="1"/>
        <v>I JA</v>
      </c>
      <c r="K24" s="18" t="s">
        <v>172</v>
      </c>
    </row>
    <row r="25" spans="1:11" ht="18" customHeight="1">
      <c r="A25" s="30">
        <v>19</v>
      </c>
      <c r="B25" s="16" t="s">
        <v>130</v>
      </c>
      <c r="C25" s="17" t="s">
        <v>675</v>
      </c>
      <c r="D25" s="101" t="s">
        <v>676</v>
      </c>
      <c r="E25" s="19" t="s">
        <v>105</v>
      </c>
      <c r="F25" s="19" t="s">
        <v>106</v>
      </c>
      <c r="G25" s="19"/>
      <c r="H25" s="105">
        <v>9.12</v>
      </c>
      <c r="I25" s="151"/>
      <c r="J25" s="25" t="str">
        <f t="shared" si="1"/>
        <v>I JA</v>
      </c>
      <c r="K25" s="18" t="s">
        <v>146</v>
      </c>
    </row>
    <row r="26" spans="1:11" ht="18" customHeight="1">
      <c r="A26" s="30">
        <v>20</v>
      </c>
      <c r="B26" s="16" t="s">
        <v>587</v>
      </c>
      <c r="C26" s="17" t="s">
        <v>133</v>
      </c>
      <c r="D26" s="101">
        <v>36574</v>
      </c>
      <c r="E26" s="19" t="s">
        <v>14</v>
      </c>
      <c r="F26" s="19" t="s">
        <v>46</v>
      </c>
      <c r="G26" s="19"/>
      <c r="H26" s="105">
        <v>9.15</v>
      </c>
      <c r="I26" s="151"/>
      <c r="J26" s="25" t="str">
        <f t="shared" si="1"/>
        <v>I JA</v>
      </c>
      <c r="K26" s="18" t="s">
        <v>586</v>
      </c>
    </row>
    <row r="27" spans="1:11" ht="18" customHeight="1">
      <c r="A27" s="30">
        <v>21</v>
      </c>
      <c r="B27" s="16" t="s">
        <v>730</v>
      </c>
      <c r="C27" s="17" t="s">
        <v>731</v>
      </c>
      <c r="D27" s="101" t="s">
        <v>699</v>
      </c>
      <c r="E27" s="19" t="s">
        <v>740</v>
      </c>
      <c r="F27" s="19" t="s">
        <v>732</v>
      </c>
      <c r="G27" s="19"/>
      <c r="H27" s="105">
        <v>9.16</v>
      </c>
      <c r="I27" s="151"/>
      <c r="J27" s="25" t="str">
        <f t="shared" si="1"/>
        <v>I JA</v>
      </c>
      <c r="K27" s="18" t="s">
        <v>738</v>
      </c>
    </row>
    <row r="28" spans="1:11" ht="18" customHeight="1">
      <c r="A28" s="30">
        <v>22</v>
      </c>
      <c r="B28" s="16" t="s">
        <v>520</v>
      </c>
      <c r="C28" s="17" t="s">
        <v>521</v>
      </c>
      <c r="D28" s="101">
        <v>36973</v>
      </c>
      <c r="E28" s="19" t="s">
        <v>549</v>
      </c>
      <c r="F28" s="19" t="s">
        <v>548</v>
      </c>
      <c r="G28" s="19"/>
      <c r="H28" s="105">
        <v>9.19</v>
      </c>
      <c r="I28" s="151"/>
      <c r="J28" s="25" t="str">
        <f t="shared" si="1"/>
        <v>I JA</v>
      </c>
      <c r="K28" s="18" t="s">
        <v>522</v>
      </c>
    </row>
    <row r="29" spans="1:11" ht="18" customHeight="1">
      <c r="A29" s="30">
        <v>23</v>
      </c>
      <c r="B29" s="16" t="s">
        <v>526</v>
      </c>
      <c r="C29" s="17" t="s">
        <v>527</v>
      </c>
      <c r="D29" s="101">
        <v>36582</v>
      </c>
      <c r="E29" s="19" t="s">
        <v>549</v>
      </c>
      <c r="F29" s="19" t="s">
        <v>548</v>
      </c>
      <c r="G29" s="19"/>
      <c r="H29" s="105">
        <v>9.21</v>
      </c>
      <c r="I29" s="151"/>
      <c r="J29" s="25" t="str">
        <f t="shared" si="1"/>
        <v>I JA</v>
      </c>
      <c r="K29" s="18" t="s">
        <v>522</v>
      </c>
    </row>
    <row r="30" spans="1:11" ht="18" customHeight="1">
      <c r="A30" s="30">
        <v>24</v>
      </c>
      <c r="B30" s="16" t="s">
        <v>136</v>
      </c>
      <c r="C30" s="17" t="s">
        <v>555</v>
      </c>
      <c r="D30" s="101" t="s">
        <v>556</v>
      </c>
      <c r="E30" s="19" t="s">
        <v>568</v>
      </c>
      <c r="F30" s="19" t="s">
        <v>552</v>
      </c>
      <c r="G30" s="19" t="s">
        <v>553</v>
      </c>
      <c r="H30" s="105">
        <v>9.22</v>
      </c>
      <c r="I30" s="151"/>
      <c r="J30" s="25" t="str">
        <f t="shared" si="1"/>
        <v>I JA</v>
      </c>
      <c r="K30" s="18" t="s">
        <v>554</v>
      </c>
    </row>
    <row r="31" spans="1:11" ht="18" customHeight="1">
      <c r="A31" s="30">
        <v>25</v>
      </c>
      <c r="B31" s="16" t="s">
        <v>301</v>
      </c>
      <c r="C31" s="17" t="s">
        <v>302</v>
      </c>
      <c r="D31" s="101" t="s">
        <v>303</v>
      </c>
      <c r="E31" s="19" t="s">
        <v>290</v>
      </c>
      <c r="F31" s="19" t="s">
        <v>291</v>
      </c>
      <c r="G31" s="19"/>
      <c r="H31" s="105">
        <v>9.23</v>
      </c>
      <c r="I31" s="151"/>
      <c r="J31" s="25" t="str">
        <f t="shared" si="1"/>
        <v>I JA</v>
      </c>
      <c r="K31" s="18" t="s">
        <v>304</v>
      </c>
    </row>
    <row r="32" spans="1:11" ht="18" customHeight="1">
      <c r="A32" s="30">
        <v>26</v>
      </c>
      <c r="B32" s="16" t="s">
        <v>20</v>
      </c>
      <c r="C32" s="17" t="s">
        <v>679</v>
      </c>
      <c r="D32" s="101" t="s">
        <v>383</v>
      </c>
      <c r="E32" s="19" t="s">
        <v>105</v>
      </c>
      <c r="F32" s="19" t="s">
        <v>106</v>
      </c>
      <c r="G32" s="19"/>
      <c r="H32" s="105">
        <v>9.26</v>
      </c>
      <c r="I32" s="151"/>
      <c r="J32" s="25" t="str">
        <f t="shared" si="1"/>
        <v>I JA</v>
      </c>
      <c r="K32" s="18" t="s">
        <v>146</v>
      </c>
    </row>
    <row r="33" spans="1:11" ht="18" customHeight="1">
      <c r="A33" s="30">
        <v>27</v>
      </c>
      <c r="B33" s="16" t="s">
        <v>326</v>
      </c>
      <c r="C33" s="17" t="s">
        <v>327</v>
      </c>
      <c r="D33" s="101" t="s">
        <v>328</v>
      </c>
      <c r="E33" s="19" t="s">
        <v>290</v>
      </c>
      <c r="F33" s="19" t="s">
        <v>291</v>
      </c>
      <c r="G33" s="19"/>
      <c r="H33" s="105">
        <v>9.28</v>
      </c>
      <c r="I33" s="151"/>
      <c r="J33" s="25" t="str">
        <f t="shared" si="1"/>
        <v>I JA</v>
      </c>
      <c r="K33" s="18" t="s">
        <v>325</v>
      </c>
    </row>
    <row r="34" spans="1:11" ht="18" customHeight="1">
      <c r="A34" s="30">
        <v>28</v>
      </c>
      <c r="B34" s="16" t="s">
        <v>102</v>
      </c>
      <c r="C34" s="17" t="s">
        <v>305</v>
      </c>
      <c r="D34" s="101" t="s">
        <v>306</v>
      </c>
      <c r="E34" s="19" t="s">
        <v>290</v>
      </c>
      <c r="F34" s="19" t="s">
        <v>291</v>
      </c>
      <c r="G34" s="19"/>
      <c r="H34" s="105">
        <v>9.31</v>
      </c>
      <c r="I34" s="151"/>
      <c r="J34" s="25" t="str">
        <f t="shared" si="1"/>
        <v>I JA</v>
      </c>
      <c r="K34" s="18" t="s">
        <v>304</v>
      </c>
    </row>
    <row r="35" spans="1:11" ht="18" customHeight="1">
      <c r="A35" s="30">
        <v>29</v>
      </c>
      <c r="B35" s="16" t="s">
        <v>24</v>
      </c>
      <c r="C35" s="17" t="s">
        <v>307</v>
      </c>
      <c r="D35" s="101" t="s">
        <v>308</v>
      </c>
      <c r="E35" s="19" t="s">
        <v>290</v>
      </c>
      <c r="F35" s="19" t="s">
        <v>291</v>
      </c>
      <c r="G35" s="19"/>
      <c r="H35" s="105">
        <v>9.32</v>
      </c>
      <c r="I35" s="151"/>
      <c r="J35" s="25" t="str">
        <f t="shared" si="1"/>
        <v>I JA</v>
      </c>
      <c r="K35" s="18" t="s">
        <v>304</v>
      </c>
    </row>
    <row r="36" spans="1:10" s="60" customFormat="1" ht="15.75">
      <c r="A36" s="60" t="s">
        <v>569</v>
      </c>
      <c r="C36" s="61"/>
      <c r="D36" s="74"/>
      <c r="E36" s="74"/>
      <c r="F36" s="74"/>
      <c r="G36" s="107"/>
      <c r="H36" s="64"/>
      <c r="I36" s="108"/>
      <c r="J36" s="108"/>
    </row>
    <row r="37" spans="1:13" s="60" customFormat="1" ht="15.75">
      <c r="A37" s="60" t="s">
        <v>570</v>
      </c>
      <c r="C37" s="61"/>
      <c r="D37" s="74"/>
      <c r="E37" s="74"/>
      <c r="F37" s="107"/>
      <c r="G37" s="107"/>
      <c r="H37" s="64"/>
      <c r="I37" s="63"/>
      <c r="J37" s="63"/>
      <c r="K37" s="64"/>
      <c r="L37" s="64"/>
      <c r="M37" s="109"/>
    </row>
    <row r="38" spans="1:11" s="35" customFormat="1" ht="12" customHeight="1">
      <c r="A38" s="43"/>
      <c r="B38" s="43"/>
      <c r="C38" s="48"/>
      <c r="D38" s="54"/>
      <c r="E38" s="49"/>
      <c r="F38" s="49"/>
      <c r="G38" s="49"/>
      <c r="H38" s="50"/>
      <c r="I38" s="50"/>
      <c r="J38" s="50"/>
      <c r="K38" s="55"/>
    </row>
    <row r="39" spans="2:11" s="59" customFormat="1" ht="15.75">
      <c r="B39" s="60" t="s">
        <v>571</v>
      </c>
      <c r="C39" s="60"/>
      <c r="D39" s="54"/>
      <c r="E39" s="117"/>
      <c r="F39" s="117"/>
      <c r="G39" s="57"/>
      <c r="H39" s="52"/>
      <c r="I39" s="50"/>
      <c r="J39" s="50"/>
      <c r="K39" s="35"/>
    </row>
    <row r="40" spans="2:6" ht="16.5" thickBot="1">
      <c r="B40" s="60"/>
      <c r="C40" s="60"/>
      <c r="D40" s="54"/>
      <c r="E40" s="117"/>
      <c r="F40" s="117"/>
    </row>
    <row r="41" spans="1:11" s="51" customFormat="1" ht="18" customHeight="1" thickBot="1">
      <c r="A41" s="111" t="s">
        <v>165</v>
      </c>
      <c r="B41" s="66" t="s">
        <v>0</v>
      </c>
      <c r="C41" s="67" t="s">
        <v>1</v>
      </c>
      <c r="D41" s="69" t="s">
        <v>10</v>
      </c>
      <c r="E41" s="68" t="s">
        <v>2</v>
      </c>
      <c r="F41" s="68" t="s">
        <v>3</v>
      </c>
      <c r="G41" s="68" t="s">
        <v>73</v>
      </c>
      <c r="H41" s="69" t="s">
        <v>6</v>
      </c>
      <c r="I41" s="69" t="s">
        <v>7</v>
      </c>
      <c r="J41" s="79" t="s">
        <v>53</v>
      </c>
      <c r="K41" s="70" t="s">
        <v>5</v>
      </c>
    </row>
    <row r="42" spans="1:11" ht="18" customHeight="1">
      <c r="A42" s="30">
        <v>30</v>
      </c>
      <c r="B42" s="16" t="s">
        <v>484</v>
      </c>
      <c r="C42" s="17" t="s">
        <v>585</v>
      </c>
      <c r="D42" s="101">
        <v>37041</v>
      </c>
      <c r="E42" s="19" t="s">
        <v>14</v>
      </c>
      <c r="F42" s="19" t="s">
        <v>46</v>
      </c>
      <c r="G42" s="19" t="s">
        <v>48</v>
      </c>
      <c r="H42" s="105">
        <v>9.33</v>
      </c>
      <c r="I42" s="151"/>
      <c r="J42" s="25" t="str">
        <f t="shared" si="1"/>
        <v>I JA</v>
      </c>
      <c r="K42" s="18" t="s">
        <v>79</v>
      </c>
    </row>
    <row r="43" spans="1:11" ht="18" customHeight="1">
      <c r="A43" s="30">
        <v>31</v>
      </c>
      <c r="B43" s="16" t="s">
        <v>216</v>
      </c>
      <c r="C43" s="17" t="s">
        <v>217</v>
      </c>
      <c r="D43" s="101" t="s">
        <v>218</v>
      </c>
      <c r="E43" s="19" t="s">
        <v>68</v>
      </c>
      <c r="F43" s="19" t="s">
        <v>69</v>
      </c>
      <c r="G43" s="19"/>
      <c r="H43" s="105">
        <v>9.36</v>
      </c>
      <c r="I43" s="151"/>
      <c r="J43" s="25" t="str">
        <f t="shared" si="1"/>
        <v>I JA</v>
      </c>
      <c r="K43" s="18" t="s">
        <v>52</v>
      </c>
    </row>
    <row r="44" spans="1:11" ht="18" customHeight="1">
      <c r="A44" s="30">
        <v>32</v>
      </c>
      <c r="B44" s="16" t="s">
        <v>56</v>
      </c>
      <c r="C44" s="17" t="s">
        <v>844</v>
      </c>
      <c r="D44" s="101" t="s">
        <v>845</v>
      </c>
      <c r="E44" s="19" t="s">
        <v>848</v>
      </c>
      <c r="F44" s="19" t="s">
        <v>825</v>
      </c>
      <c r="G44" s="19" t="s">
        <v>826</v>
      </c>
      <c r="H44" s="86">
        <v>9.37</v>
      </c>
      <c r="I44" s="151"/>
      <c r="J44" s="25" t="str">
        <f t="shared" si="1"/>
        <v>I JA</v>
      </c>
      <c r="K44" s="18" t="s">
        <v>827</v>
      </c>
    </row>
    <row r="45" spans="1:11" ht="18" customHeight="1">
      <c r="A45" s="30">
        <v>32</v>
      </c>
      <c r="B45" s="16" t="s">
        <v>632</v>
      </c>
      <c r="C45" s="17" t="s">
        <v>633</v>
      </c>
      <c r="D45" s="101" t="s">
        <v>634</v>
      </c>
      <c r="E45" s="19" t="s">
        <v>416</v>
      </c>
      <c r="F45" s="19" t="s">
        <v>623</v>
      </c>
      <c r="G45" s="19"/>
      <c r="H45" s="105">
        <v>9.37</v>
      </c>
      <c r="I45" s="151"/>
      <c r="J45" s="25" t="str">
        <f t="shared" si="1"/>
        <v>I JA</v>
      </c>
      <c r="K45" s="18" t="s">
        <v>637</v>
      </c>
    </row>
    <row r="46" spans="1:11" ht="18" customHeight="1">
      <c r="A46" s="30">
        <v>34</v>
      </c>
      <c r="B46" s="16" t="s">
        <v>125</v>
      </c>
      <c r="C46" s="17" t="s">
        <v>719</v>
      </c>
      <c r="D46" s="101" t="s">
        <v>720</v>
      </c>
      <c r="E46" s="19" t="s">
        <v>47</v>
      </c>
      <c r="F46" s="19" t="s">
        <v>120</v>
      </c>
      <c r="G46" s="19" t="s">
        <v>716</v>
      </c>
      <c r="H46" s="86">
        <v>9.38</v>
      </c>
      <c r="I46" s="151"/>
      <c r="J46" s="25" t="str">
        <f t="shared" si="1"/>
        <v>I JA</v>
      </c>
      <c r="K46" s="18" t="s">
        <v>121</v>
      </c>
    </row>
    <row r="47" spans="1:11" ht="18" customHeight="1">
      <c r="A47" s="30">
        <v>35</v>
      </c>
      <c r="B47" s="16" t="s">
        <v>125</v>
      </c>
      <c r="C47" s="17" t="s">
        <v>652</v>
      </c>
      <c r="D47" s="101">
        <v>36815</v>
      </c>
      <c r="E47" s="19" t="s">
        <v>639</v>
      </c>
      <c r="F47" s="19" t="s">
        <v>640</v>
      </c>
      <c r="G47" s="19"/>
      <c r="H47" s="105">
        <v>9.41</v>
      </c>
      <c r="I47" s="151"/>
      <c r="J47" s="25" t="str">
        <f t="shared" si="1"/>
        <v>I JA</v>
      </c>
      <c r="K47" s="18" t="s">
        <v>641</v>
      </c>
    </row>
    <row r="48" spans="1:11" ht="18" customHeight="1">
      <c r="A48" s="30">
        <v>36</v>
      </c>
      <c r="B48" s="16" t="s">
        <v>127</v>
      </c>
      <c r="C48" s="17" t="s">
        <v>691</v>
      </c>
      <c r="D48" s="101" t="s">
        <v>692</v>
      </c>
      <c r="E48" s="19" t="s">
        <v>47</v>
      </c>
      <c r="F48" s="19" t="s">
        <v>120</v>
      </c>
      <c r="G48" s="19"/>
      <c r="H48" s="105">
        <v>9.51</v>
      </c>
      <c r="I48" s="151"/>
      <c r="J48" s="25" t="str">
        <f t="shared" si="1"/>
        <v>I JA</v>
      </c>
      <c r="K48" s="18" t="s">
        <v>90</v>
      </c>
    </row>
    <row r="49" spans="1:11" ht="18" customHeight="1">
      <c r="A49" s="30">
        <v>37</v>
      </c>
      <c r="B49" s="16" t="s">
        <v>190</v>
      </c>
      <c r="C49" s="17" t="s">
        <v>360</v>
      </c>
      <c r="D49" s="101" t="s">
        <v>380</v>
      </c>
      <c r="E49" s="19" t="s">
        <v>376</v>
      </c>
      <c r="F49" s="19" t="s">
        <v>375</v>
      </c>
      <c r="G49" s="19"/>
      <c r="H49" s="105">
        <v>9.52</v>
      </c>
      <c r="I49" s="151"/>
      <c r="J49" s="25" t="str">
        <f t="shared" si="1"/>
        <v>I JA</v>
      </c>
      <c r="K49" s="18" t="s">
        <v>373</v>
      </c>
    </row>
    <row r="50" spans="1:11" ht="18" customHeight="1">
      <c r="A50" s="30">
        <v>38</v>
      </c>
      <c r="B50" s="16" t="s">
        <v>309</v>
      </c>
      <c r="C50" s="17" t="s">
        <v>310</v>
      </c>
      <c r="D50" s="101" t="s">
        <v>311</v>
      </c>
      <c r="E50" s="19" t="s">
        <v>290</v>
      </c>
      <c r="F50" s="19" t="s">
        <v>291</v>
      </c>
      <c r="G50" s="19"/>
      <c r="H50" s="105">
        <v>9.55</v>
      </c>
      <c r="I50" s="151"/>
      <c r="J50" s="25" t="str">
        <f t="shared" si="1"/>
        <v>I JA</v>
      </c>
      <c r="K50" s="18" t="s">
        <v>304</v>
      </c>
    </row>
    <row r="51" spans="1:11" ht="18" customHeight="1">
      <c r="A51" s="30">
        <v>39</v>
      </c>
      <c r="B51" s="16" t="s">
        <v>495</v>
      </c>
      <c r="C51" s="17" t="s">
        <v>672</v>
      </c>
      <c r="D51" s="101" t="s">
        <v>673</v>
      </c>
      <c r="E51" s="19" t="s">
        <v>105</v>
      </c>
      <c r="F51" s="19" t="s">
        <v>106</v>
      </c>
      <c r="G51" s="19"/>
      <c r="H51" s="86">
        <v>9.57</v>
      </c>
      <c r="I51" s="151"/>
      <c r="J51" s="25" t="str">
        <f t="shared" si="1"/>
        <v>I JA</v>
      </c>
      <c r="K51" s="18" t="s">
        <v>146</v>
      </c>
    </row>
    <row r="52" spans="1:11" ht="18" customHeight="1">
      <c r="A52" s="30">
        <v>40</v>
      </c>
      <c r="B52" s="16" t="s">
        <v>700</v>
      </c>
      <c r="C52" s="17" t="s">
        <v>701</v>
      </c>
      <c r="D52" s="101" t="s">
        <v>702</v>
      </c>
      <c r="E52" s="19" t="s">
        <v>47</v>
      </c>
      <c r="F52" s="19" t="s">
        <v>120</v>
      </c>
      <c r="G52" s="19"/>
      <c r="H52" s="105">
        <v>9.59</v>
      </c>
      <c r="I52" s="151"/>
      <c r="J52" s="25" t="str">
        <f t="shared" si="1"/>
        <v>I JA</v>
      </c>
      <c r="K52" s="18" t="s">
        <v>727</v>
      </c>
    </row>
    <row r="53" spans="1:11" ht="18" customHeight="1">
      <c r="A53" s="30">
        <v>41</v>
      </c>
      <c r="B53" s="16" t="s">
        <v>179</v>
      </c>
      <c r="C53" s="17" t="s">
        <v>180</v>
      </c>
      <c r="D53" s="101">
        <v>36949</v>
      </c>
      <c r="E53" s="19" t="s">
        <v>173</v>
      </c>
      <c r="F53" s="19" t="s">
        <v>171</v>
      </c>
      <c r="G53" s="19"/>
      <c r="H53" s="105">
        <v>9.65</v>
      </c>
      <c r="I53" s="170"/>
      <c r="J53" s="25" t="str">
        <f t="shared" si="1"/>
        <v>II JA</v>
      </c>
      <c r="K53" s="18" t="s">
        <v>174</v>
      </c>
    </row>
    <row r="54" spans="1:11" ht="18" customHeight="1">
      <c r="A54" s="30">
        <v>42</v>
      </c>
      <c r="B54" s="16" t="s">
        <v>109</v>
      </c>
      <c r="C54" s="17" t="s">
        <v>75</v>
      </c>
      <c r="D54" s="101" t="s">
        <v>321</v>
      </c>
      <c r="E54" s="19" t="s">
        <v>290</v>
      </c>
      <c r="F54" s="19" t="s">
        <v>291</v>
      </c>
      <c r="G54" s="19"/>
      <c r="H54" s="105">
        <v>9.67</v>
      </c>
      <c r="I54" s="151"/>
      <c r="J54" s="25" t="str">
        <f t="shared" si="1"/>
        <v>II JA</v>
      </c>
      <c r="K54" s="18" t="s">
        <v>322</v>
      </c>
    </row>
    <row r="55" spans="1:11" ht="18" customHeight="1">
      <c r="A55" s="30">
        <v>42</v>
      </c>
      <c r="B55" s="16" t="s">
        <v>769</v>
      </c>
      <c r="C55" s="17" t="s">
        <v>770</v>
      </c>
      <c r="D55" s="101">
        <v>37270</v>
      </c>
      <c r="E55" s="19" t="s">
        <v>765</v>
      </c>
      <c r="F55" s="19" t="s">
        <v>766</v>
      </c>
      <c r="G55" s="19"/>
      <c r="H55" s="105">
        <v>9.67</v>
      </c>
      <c r="I55" s="151"/>
      <c r="J55" s="25" t="str">
        <f t="shared" si="1"/>
        <v>II JA</v>
      </c>
      <c r="K55" s="18" t="s">
        <v>767</v>
      </c>
    </row>
    <row r="56" spans="1:11" ht="18" customHeight="1">
      <c r="A56" s="30">
        <v>42</v>
      </c>
      <c r="B56" s="16" t="s">
        <v>27</v>
      </c>
      <c r="C56" s="17" t="s">
        <v>597</v>
      </c>
      <c r="D56" s="101">
        <v>36755</v>
      </c>
      <c r="E56" s="19" t="s">
        <v>14</v>
      </c>
      <c r="F56" s="19" t="s">
        <v>46</v>
      </c>
      <c r="G56" s="19"/>
      <c r="H56" s="86">
        <v>9.67</v>
      </c>
      <c r="I56" s="151"/>
      <c r="J56" s="25" t="str">
        <f t="shared" si="1"/>
        <v>II JA</v>
      </c>
      <c r="K56" s="18" t="s">
        <v>123</v>
      </c>
    </row>
    <row r="57" spans="1:11" ht="18" customHeight="1">
      <c r="A57" s="30">
        <v>45</v>
      </c>
      <c r="B57" s="16" t="s">
        <v>190</v>
      </c>
      <c r="C57" s="17" t="s">
        <v>92</v>
      </c>
      <c r="D57" s="101">
        <v>36680</v>
      </c>
      <c r="E57" s="19" t="s">
        <v>639</v>
      </c>
      <c r="F57" s="19" t="s">
        <v>640</v>
      </c>
      <c r="G57" s="19"/>
      <c r="H57" s="86">
        <v>9.73</v>
      </c>
      <c r="I57" s="151"/>
      <c r="J57" s="25" t="str">
        <f t="shared" si="1"/>
        <v>II JA</v>
      </c>
      <c r="K57" s="18" t="s">
        <v>641</v>
      </c>
    </row>
    <row r="58" spans="1:11" ht="18" customHeight="1">
      <c r="A58" s="30">
        <v>46</v>
      </c>
      <c r="B58" s="16" t="s">
        <v>153</v>
      </c>
      <c r="C58" s="17" t="s">
        <v>671</v>
      </c>
      <c r="D58" s="101" t="s">
        <v>256</v>
      </c>
      <c r="E58" s="19" t="s">
        <v>105</v>
      </c>
      <c r="F58" s="19" t="s">
        <v>106</v>
      </c>
      <c r="G58" s="19"/>
      <c r="H58" s="86">
        <v>9.74</v>
      </c>
      <c r="I58" s="151"/>
      <c r="J58" s="25" t="str">
        <f t="shared" si="1"/>
        <v>II JA</v>
      </c>
      <c r="K58" s="18" t="s">
        <v>146</v>
      </c>
    </row>
    <row r="59" spans="1:11" ht="18" customHeight="1">
      <c r="A59" s="30">
        <v>47</v>
      </c>
      <c r="B59" s="16" t="s">
        <v>536</v>
      </c>
      <c r="C59" s="17" t="s">
        <v>537</v>
      </c>
      <c r="D59" s="101">
        <v>37389</v>
      </c>
      <c r="E59" s="19" t="s">
        <v>549</v>
      </c>
      <c r="F59" s="19" t="s">
        <v>548</v>
      </c>
      <c r="G59" s="19"/>
      <c r="H59" s="105">
        <v>9.76</v>
      </c>
      <c r="I59" s="151"/>
      <c r="J59" s="25" t="str">
        <f t="shared" si="1"/>
        <v>II JA</v>
      </c>
      <c r="K59" s="18" t="s">
        <v>534</v>
      </c>
    </row>
    <row r="60" spans="1:11" ht="18" customHeight="1">
      <c r="A60" s="30">
        <v>47</v>
      </c>
      <c r="B60" s="16" t="s">
        <v>38</v>
      </c>
      <c r="C60" s="17" t="s">
        <v>285</v>
      </c>
      <c r="D60" s="101" t="s">
        <v>277</v>
      </c>
      <c r="E60" s="19" t="s">
        <v>281</v>
      </c>
      <c r="F60" s="19" t="s">
        <v>276</v>
      </c>
      <c r="G60" s="19"/>
      <c r="H60" s="105">
        <v>9.76</v>
      </c>
      <c r="I60" s="151"/>
      <c r="J60" s="25" t="str">
        <f t="shared" si="1"/>
        <v>II JA</v>
      </c>
      <c r="K60" s="18" t="s">
        <v>891</v>
      </c>
    </row>
    <row r="61" spans="1:11" ht="18" customHeight="1">
      <c r="A61" s="30">
        <v>49</v>
      </c>
      <c r="B61" s="16" t="s">
        <v>24</v>
      </c>
      <c r="C61" s="17" t="s">
        <v>213</v>
      </c>
      <c r="D61" s="101" t="s">
        <v>214</v>
      </c>
      <c r="E61" s="19" t="s">
        <v>68</v>
      </c>
      <c r="F61" s="19" t="s">
        <v>69</v>
      </c>
      <c r="G61" s="19"/>
      <c r="H61" s="86">
        <v>9.77</v>
      </c>
      <c r="I61" s="151"/>
      <c r="J61" s="25" t="str">
        <f t="shared" si="1"/>
        <v>II JA</v>
      </c>
      <c r="K61" s="18" t="s">
        <v>52</v>
      </c>
    </row>
    <row r="62" spans="1:11" ht="18" customHeight="1">
      <c r="A62" s="30">
        <v>50</v>
      </c>
      <c r="B62" s="16" t="s">
        <v>495</v>
      </c>
      <c r="C62" s="17" t="s">
        <v>496</v>
      </c>
      <c r="D62" s="101" t="s">
        <v>497</v>
      </c>
      <c r="E62" s="19" t="s">
        <v>515</v>
      </c>
      <c r="F62" s="19" t="s">
        <v>516</v>
      </c>
      <c r="G62" s="19"/>
      <c r="H62" s="105">
        <v>9.84</v>
      </c>
      <c r="I62" s="151"/>
      <c r="J62" s="25" t="str">
        <f t="shared" si="1"/>
        <v>II JA</v>
      </c>
      <c r="K62" s="18" t="s">
        <v>519</v>
      </c>
    </row>
    <row r="63" spans="1:11" ht="18" customHeight="1">
      <c r="A63" s="30">
        <v>51</v>
      </c>
      <c r="B63" s="16" t="s">
        <v>152</v>
      </c>
      <c r="C63" s="17" t="s">
        <v>189</v>
      </c>
      <c r="D63" s="101">
        <v>36882</v>
      </c>
      <c r="E63" s="19" t="s">
        <v>173</v>
      </c>
      <c r="F63" s="19" t="s">
        <v>171</v>
      </c>
      <c r="G63" s="19"/>
      <c r="H63" s="105">
        <v>9.85</v>
      </c>
      <c r="I63" s="170"/>
      <c r="J63" s="25" t="str">
        <f t="shared" si="1"/>
        <v>II JA</v>
      </c>
      <c r="K63" s="18" t="s">
        <v>172</v>
      </c>
    </row>
    <row r="64" spans="1:11" ht="18" customHeight="1">
      <c r="A64" s="30">
        <v>52</v>
      </c>
      <c r="B64" s="16" t="s">
        <v>530</v>
      </c>
      <c r="C64" s="17" t="s">
        <v>531</v>
      </c>
      <c r="D64" s="101">
        <v>37051</v>
      </c>
      <c r="E64" s="19" t="s">
        <v>549</v>
      </c>
      <c r="F64" s="19" t="s">
        <v>548</v>
      </c>
      <c r="G64" s="19"/>
      <c r="H64" s="105">
        <v>9.91</v>
      </c>
      <c r="I64" s="151"/>
      <c r="J64" s="25" t="str">
        <f t="shared" si="1"/>
        <v>II JA</v>
      </c>
      <c r="K64" s="18" t="s">
        <v>522</v>
      </c>
    </row>
    <row r="65" spans="1:11" ht="18" customHeight="1">
      <c r="A65" s="30">
        <v>53</v>
      </c>
      <c r="B65" s="16" t="s">
        <v>94</v>
      </c>
      <c r="C65" s="17" t="s">
        <v>271</v>
      </c>
      <c r="D65" s="101">
        <v>37154</v>
      </c>
      <c r="E65" s="19" t="s">
        <v>97</v>
      </c>
      <c r="F65" s="19" t="s">
        <v>272</v>
      </c>
      <c r="G65" s="19"/>
      <c r="H65" s="105">
        <v>9.96</v>
      </c>
      <c r="I65" s="151"/>
      <c r="J65" s="25" t="str">
        <f t="shared" si="1"/>
        <v>II JA</v>
      </c>
      <c r="K65" s="18" t="s">
        <v>115</v>
      </c>
    </row>
    <row r="66" spans="1:11" ht="18" customHeight="1">
      <c r="A66" s="30">
        <v>54</v>
      </c>
      <c r="B66" s="16" t="s">
        <v>506</v>
      </c>
      <c r="C66" s="17" t="s">
        <v>507</v>
      </c>
      <c r="D66" s="101" t="s">
        <v>508</v>
      </c>
      <c r="E66" s="19" t="s">
        <v>515</v>
      </c>
      <c r="F66" s="19" t="s">
        <v>516</v>
      </c>
      <c r="G66" s="19"/>
      <c r="H66" s="105">
        <v>9.97</v>
      </c>
      <c r="I66" s="151"/>
      <c r="J66" s="25" t="str">
        <f t="shared" si="1"/>
        <v>II JA</v>
      </c>
      <c r="K66" s="18" t="s">
        <v>519</v>
      </c>
    </row>
    <row r="67" spans="1:11" ht="18" customHeight="1">
      <c r="A67" s="30">
        <v>55</v>
      </c>
      <c r="B67" s="16" t="s">
        <v>93</v>
      </c>
      <c r="C67" s="17" t="s">
        <v>329</v>
      </c>
      <c r="D67" s="101" t="s">
        <v>330</v>
      </c>
      <c r="E67" s="19" t="s">
        <v>290</v>
      </c>
      <c r="F67" s="19" t="s">
        <v>291</v>
      </c>
      <c r="G67" s="19"/>
      <c r="H67" s="105">
        <v>10.03</v>
      </c>
      <c r="I67" s="151"/>
      <c r="J67" s="25" t="str">
        <f t="shared" si="1"/>
        <v>II JA</v>
      </c>
      <c r="K67" s="18" t="s">
        <v>304</v>
      </c>
    </row>
    <row r="68" spans="1:11" ht="18" customHeight="1">
      <c r="A68" s="30">
        <v>56</v>
      </c>
      <c r="B68" s="16" t="s">
        <v>56</v>
      </c>
      <c r="C68" s="17" t="s">
        <v>525</v>
      </c>
      <c r="D68" s="101">
        <v>37212</v>
      </c>
      <c r="E68" s="19" t="s">
        <v>549</v>
      </c>
      <c r="F68" s="19" t="s">
        <v>548</v>
      </c>
      <c r="G68" s="19"/>
      <c r="H68" s="105">
        <v>10.04</v>
      </c>
      <c r="I68" s="151"/>
      <c r="J68" s="25" t="str">
        <f t="shared" si="1"/>
        <v>II JA</v>
      </c>
      <c r="K68" s="18" t="s">
        <v>522</v>
      </c>
    </row>
    <row r="69" spans="1:11" ht="18" customHeight="1">
      <c r="A69" s="30">
        <v>56</v>
      </c>
      <c r="B69" s="16" t="s">
        <v>546</v>
      </c>
      <c r="C69" s="17" t="s">
        <v>771</v>
      </c>
      <c r="D69" s="101">
        <v>37145</v>
      </c>
      <c r="E69" s="19" t="s">
        <v>765</v>
      </c>
      <c r="F69" s="19" t="s">
        <v>766</v>
      </c>
      <c r="G69" s="19"/>
      <c r="H69" s="105">
        <v>10.04</v>
      </c>
      <c r="I69" s="151"/>
      <c r="J69" s="25" t="str">
        <f t="shared" si="1"/>
        <v>II JA</v>
      </c>
      <c r="K69" s="18" t="s">
        <v>767</v>
      </c>
    </row>
    <row r="70" spans="1:11" ht="18" customHeight="1">
      <c r="A70" s="30">
        <v>56</v>
      </c>
      <c r="B70" s="16" t="s">
        <v>729</v>
      </c>
      <c r="C70" s="17" t="s">
        <v>722</v>
      </c>
      <c r="D70" s="101" t="s">
        <v>723</v>
      </c>
      <c r="E70" s="19" t="s">
        <v>47</v>
      </c>
      <c r="F70" s="19" t="s">
        <v>120</v>
      </c>
      <c r="G70" s="19" t="s">
        <v>716</v>
      </c>
      <c r="H70" s="105">
        <v>10.04</v>
      </c>
      <c r="I70" s="151"/>
      <c r="J70" s="25" t="str">
        <f t="shared" si="1"/>
        <v>II JA</v>
      </c>
      <c r="K70" s="18" t="s">
        <v>121</v>
      </c>
    </row>
    <row r="71" spans="1:10" s="60" customFormat="1" ht="15.75">
      <c r="A71" s="60" t="s">
        <v>569</v>
      </c>
      <c r="C71" s="61"/>
      <c r="D71" s="74"/>
      <c r="E71" s="74"/>
      <c r="F71" s="74"/>
      <c r="G71" s="107"/>
      <c r="H71" s="64"/>
      <c r="I71" s="108"/>
      <c r="J71" s="108"/>
    </row>
    <row r="72" spans="1:13" s="60" customFormat="1" ht="15.75">
      <c r="A72" s="60" t="s">
        <v>570</v>
      </c>
      <c r="C72" s="61"/>
      <c r="D72" s="74"/>
      <c r="E72" s="74"/>
      <c r="F72" s="107"/>
      <c r="G72" s="107"/>
      <c r="H72" s="64"/>
      <c r="I72" s="63"/>
      <c r="J72" s="63"/>
      <c r="K72" s="64"/>
      <c r="L72" s="64"/>
      <c r="M72" s="109"/>
    </row>
    <row r="73" spans="1:11" s="35" customFormat="1" ht="12" customHeight="1">
      <c r="A73" s="43"/>
      <c r="B73" s="43"/>
      <c r="C73" s="48"/>
      <c r="D73" s="54"/>
      <c r="E73" s="49"/>
      <c r="F73" s="49"/>
      <c r="G73" s="49"/>
      <c r="H73" s="50"/>
      <c r="I73" s="50"/>
      <c r="J73" s="50"/>
      <c r="K73" s="55"/>
    </row>
    <row r="74" spans="2:11" s="59" customFormat="1" ht="15.75">
      <c r="B74" s="60" t="s">
        <v>571</v>
      </c>
      <c r="C74" s="60"/>
      <c r="D74" s="54"/>
      <c r="E74" s="117"/>
      <c r="F74" s="117"/>
      <c r="G74" s="57"/>
      <c r="H74" s="52"/>
      <c r="I74" s="50"/>
      <c r="J74" s="50"/>
      <c r="K74" s="35"/>
    </row>
    <row r="75" spans="2:6" ht="16.5" thickBot="1">
      <c r="B75" s="60"/>
      <c r="C75" s="60"/>
      <c r="D75" s="54"/>
      <c r="E75" s="117"/>
      <c r="F75" s="117"/>
    </row>
    <row r="76" spans="1:11" s="51" customFormat="1" ht="18" customHeight="1" thickBot="1">
      <c r="A76" s="111" t="s">
        <v>165</v>
      </c>
      <c r="B76" s="66" t="s">
        <v>0</v>
      </c>
      <c r="C76" s="67" t="s">
        <v>1</v>
      </c>
      <c r="D76" s="69" t="s">
        <v>10</v>
      </c>
      <c r="E76" s="68" t="s">
        <v>2</v>
      </c>
      <c r="F76" s="68" t="s">
        <v>3</v>
      </c>
      <c r="G76" s="68" t="s">
        <v>73</v>
      </c>
      <c r="H76" s="69" t="s">
        <v>6</v>
      </c>
      <c r="I76" s="69" t="s">
        <v>7</v>
      </c>
      <c r="J76" s="79" t="s">
        <v>53</v>
      </c>
      <c r="K76" s="70" t="s">
        <v>5</v>
      </c>
    </row>
    <row r="77" spans="1:11" ht="18" customHeight="1">
      <c r="A77" s="30">
        <v>59</v>
      </c>
      <c r="B77" s="16" t="s">
        <v>24</v>
      </c>
      <c r="C77" s="17" t="s">
        <v>768</v>
      </c>
      <c r="D77" s="101">
        <v>37355</v>
      </c>
      <c r="E77" s="19" t="s">
        <v>765</v>
      </c>
      <c r="F77" s="19" t="s">
        <v>766</v>
      </c>
      <c r="G77" s="19"/>
      <c r="H77" s="105">
        <v>10.05</v>
      </c>
      <c r="I77" s="151"/>
      <c r="J77" s="25" t="str">
        <f t="shared" si="1"/>
        <v>III JA</v>
      </c>
      <c r="K77" s="18" t="s">
        <v>767</v>
      </c>
    </row>
    <row r="78" spans="1:11" ht="18" customHeight="1">
      <c r="A78" s="30">
        <v>60</v>
      </c>
      <c r="B78" s="16" t="s">
        <v>102</v>
      </c>
      <c r="C78" s="17" t="s">
        <v>680</v>
      </c>
      <c r="D78" s="101" t="s">
        <v>681</v>
      </c>
      <c r="E78" s="19" t="s">
        <v>105</v>
      </c>
      <c r="F78" s="19" t="s">
        <v>106</v>
      </c>
      <c r="G78" s="19"/>
      <c r="H78" s="105">
        <v>10.07</v>
      </c>
      <c r="I78" s="151"/>
      <c r="J78" s="25" t="str">
        <f t="shared" si="1"/>
        <v>III JA</v>
      </c>
      <c r="K78" s="18" t="s">
        <v>146</v>
      </c>
    </row>
    <row r="79" spans="1:11" ht="18" customHeight="1">
      <c r="A79" s="30">
        <v>61</v>
      </c>
      <c r="B79" s="16" t="s">
        <v>535</v>
      </c>
      <c r="C79" s="17" t="s">
        <v>103</v>
      </c>
      <c r="D79" s="101">
        <v>37286</v>
      </c>
      <c r="E79" s="19" t="s">
        <v>549</v>
      </c>
      <c r="F79" s="19" t="s">
        <v>548</v>
      </c>
      <c r="G79" s="19"/>
      <c r="H79" s="105">
        <v>10.14</v>
      </c>
      <c r="I79" s="151"/>
      <c r="J79" s="25" t="str">
        <f t="shared" si="1"/>
        <v>III JA</v>
      </c>
      <c r="K79" s="18" t="s">
        <v>534</v>
      </c>
    </row>
    <row r="80" spans="1:11" ht="18" customHeight="1">
      <c r="A80" s="30">
        <v>62</v>
      </c>
      <c r="B80" s="16" t="s">
        <v>528</v>
      </c>
      <c r="C80" s="17" t="s">
        <v>529</v>
      </c>
      <c r="D80" s="101">
        <v>37483</v>
      </c>
      <c r="E80" s="19" t="s">
        <v>549</v>
      </c>
      <c r="F80" s="19" t="s">
        <v>548</v>
      </c>
      <c r="G80" s="19"/>
      <c r="H80" s="105">
        <v>10.37</v>
      </c>
      <c r="I80" s="151"/>
      <c r="J80" s="25"/>
      <c r="K80" s="18" t="s">
        <v>522</v>
      </c>
    </row>
    <row r="81" spans="1:11" ht="18" customHeight="1">
      <c r="A81" s="30">
        <v>63</v>
      </c>
      <c r="B81" s="16" t="s">
        <v>498</v>
      </c>
      <c r="C81" s="17" t="s">
        <v>499</v>
      </c>
      <c r="D81" s="101" t="s">
        <v>500</v>
      </c>
      <c r="E81" s="19" t="s">
        <v>515</v>
      </c>
      <c r="F81" s="19" t="s">
        <v>516</v>
      </c>
      <c r="G81" s="19"/>
      <c r="H81" s="105">
        <v>10.41</v>
      </c>
      <c r="I81" s="151"/>
      <c r="J81" s="25"/>
      <c r="K81" s="18" t="s">
        <v>519</v>
      </c>
    </row>
    <row r="82" spans="1:11" ht="18" customHeight="1">
      <c r="A82" s="30">
        <v>64</v>
      </c>
      <c r="B82" s="16" t="s">
        <v>44</v>
      </c>
      <c r="C82" s="17" t="s">
        <v>662</v>
      </c>
      <c r="D82" s="101" t="s">
        <v>683</v>
      </c>
      <c r="E82" s="19" t="s">
        <v>105</v>
      </c>
      <c r="F82" s="19" t="s">
        <v>106</v>
      </c>
      <c r="G82" s="19"/>
      <c r="H82" s="105">
        <v>10.53</v>
      </c>
      <c r="I82" s="151"/>
      <c r="J82" s="25"/>
      <c r="K82" s="18" t="s">
        <v>146</v>
      </c>
    </row>
    <row r="83" spans="1:11" ht="18" customHeight="1">
      <c r="A83" s="30">
        <v>65</v>
      </c>
      <c r="B83" s="16" t="s">
        <v>437</v>
      </c>
      <c r="C83" s="17" t="s">
        <v>545</v>
      </c>
      <c r="D83" s="101">
        <v>38055</v>
      </c>
      <c r="E83" s="19" t="s">
        <v>549</v>
      </c>
      <c r="F83" s="19" t="s">
        <v>548</v>
      </c>
      <c r="G83" s="19"/>
      <c r="H83" s="105">
        <v>10.55</v>
      </c>
      <c r="I83" s="151"/>
      <c r="J83" s="25"/>
      <c r="K83" s="18" t="s">
        <v>534</v>
      </c>
    </row>
    <row r="84" spans="1:11" ht="18" customHeight="1">
      <c r="A84" s="30">
        <v>66</v>
      </c>
      <c r="B84" s="16" t="s">
        <v>644</v>
      </c>
      <c r="C84" s="17" t="s">
        <v>651</v>
      </c>
      <c r="D84" s="101">
        <v>37544</v>
      </c>
      <c r="E84" s="19" t="s">
        <v>639</v>
      </c>
      <c r="F84" s="19" t="s">
        <v>640</v>
      </c>
      <c r="G84" s="19"/>
      <c r="H84" s="105">
        <v>10.58</v>
      </c>
      <c r="I84" s="151"/>
      <c r="J84" s="25"/>
      <c r="K84" s="18" t="s">
        <v>641</v>
      </c>
    </row>
    <row r="85" spans="1:11" ht="18" customHeight="1">
      <c r="A85" s="30">
        <v>67</v>
      </c>
      <c r="B85" s="16" t="s">
        <v>501</v>
      </c>
      <c r="C85" s="17" t="s">
        <v>502</v>
      </c>
      <c r="D85" s="101" t="s">
        <v>503</v>
      </c>
      <c r="E85" s="19" t="s">
        <v>515</v>
      </c>
      <c r="F85" s="19" t="s">
        <v>516</v>
      </c>
      <c r="G85" s="19"/>
      <c r="H85" s="105">
        <v>11.02</v>
      </c>
      <c r="I85" s="151"/>
      <c r="J85" s="25"/>
      <c r="K85" s="18" t="s">
        <v>519</v>
      </c>
    </row>
    <row r="86" spans="1:11" ht="18" customHeight="1">
      <c r="A86" s="30">
        <v>68</v>
      </c>
      <c r="B86" s="16" t="s">
        <v>546</v>
      </c>
      <c r="C86" s="17" t="s">
        <v>547</v>
      </c>
      <c r="D86" s="101">
        <v>37791</v>
      </c>
      <c r="E86" s="19" t="s">
        <v>549</v>
      </c>
      <c r="F86" s="19" t="s">
        <v>548</v>
      </c>
      <c r="G86" s="19"/>
      <c r="H86" s="105">
        <v>11.03</v>
      </c>
      <c r="I86" s="151"/>
      <c r="J86" s="25"/>
      <c r="K86" s="18" t="s">
        <v>534</v>
      </c>
    </row>
    <row r="87" spans="1:11" ht="18" customHeight="1">
      <c r="A87" s="30">
        <v>69</v>
      </c>
      <c r="B87" s="16" t="s">
        <v>38</v>
      </c>
      <c r="C87" s="17" t="s">
        <v>680</v>
      </c>
      <c r="D87" s="101" t="s">
        <v>686</v>
      </c>
      <c r="E87" s="19" t="s">
        <v>105</v>
      </c>
      <c r="F87" s="19" t="s">
        <v>106</v>
      </c>
      <c r="G87" s="19"/>
      <c r="H87" s="105">
        <v>11.66</v>
      </c>
      <c r="I87" s="151"/>
      <c r="J87" s="25"/>
      <c r="K87" s="18" t="s">
        <v>146</v>
      </c>
    </row>
    <row r="88" spans="1:11" ht="18" customHeight="1">
      <c r="A88" s="30">
        <v>70</v>
      </c>
      <c r="B88" s="16" t="s">
        <v>102</v>
      </c>
      <c r="C88" s="17" t="s">
        <v>684</v>
      </c>
      <c r="D88" s="101" t="s">
        <v>685</v>
      </c>
      <c r="E88" s="19" t="s">
        <v>105</v>
      </c>
      <c r="F88" s="19" t="s">
        <v>106</v>
      </c>
      <c r="G88" s="19"/>
      <c r="H88" s="105">
        <v>11.73</v>
      </c>
      <c r="I88" s="151"/>
      <c r="J88" s="25"/>
      <c r="K88" s="18" t="s">
        <v>146</v>
      </c>
    </row>
    <row r="89" spans="1:11" ht="18" customHeight="1">
      <c r="A89" s="30" t="s">
        <v>215</v>
      </c>
      <c r="B89" s="16" t="s">
        <v>67</v>
      </c>
      <c r="C89" s="17" t="s">
        <v>98</v>
      </c>
      <c r="D89" s="101" t="s">
        <v>99</v>
      </c>
      <c r="E89" s="19" t="s">
        <v>68</v>
      </c>
      <c r="F89" s="19" t="s">
        <v>69</v>
      </c>
      <c r="G89" s="19"/>
      <c r="H89" s="105">
        <v>8.38</v>
      </c>
      <c r="I89" s="170"/>
      <c r="J89" s="25" t="str">
        <f>IF(ISBLANK(H89),"",IF(H89&lt;=8.44,"II A",IF(H89&lt;=9.04,"III A",IF(H89&lt;=9.64,"I JA",IF(H89&lt;=10.04,"II JA",IF(H89&lt;=10.34,"III JA"))))))</f>
        <v>II A</v>
      </c>
      <c r="K89" s="18" t="s">
        <v>52</v>
      </c>
    </row>
    <row r="90" spans="1:11" ht="18" customHeight="1">
      <c r="A90" s="30" t="s">
        <v>215</v>
      </c>
      <c r="B90" s="16" t="s">
        <v>96</v>
      </c>
      <c r="C90" s="17" t="s">
        <v>100</v>
      </c>
      <c r="D90" s="101" t="s">
        <v>101</v>
      </c>
      <c r="E90" s="19" t="s">
        <v>68</v>
      </c>
      <c r="F90" s="19" t="s">
        <v>69</v>
      </c>
      <c r="G90" s="19"/>
      <c r="H90" s="105">
        <v>8.61</v>
      </c>
      <c r="I90" s="170"/>
      <c r="J90" s="25" t="str">
        <f>IF(ISBLANK(H90),"",IF(H90&lt;=8.44,"II A",IF(H90&lt;=9.04,"III A",IF(H90&lt;=9.64,"I JA",IF(H90&lt;=10.04,"II JA",IF(H90&lt;=10.34,"III JA"))))))</f>
        <v>III A</v>
      </c>
      <c r="K90" s="18" t="s">
        <v>52</v>
      </c>
    </row>
    <row r="91" spans="1:11" ht="18" customHeight="1">
      <c r="A91" s="30"/>
      <c r="B91" s="16" t="s">
        <v>158</v>
      </c>
      <c r="C91" s="17" t="s">
        <v>211</v>
      </c>
      <c r="D91" s="101" t="s">
        <v>212</v>
      </c>
      <c r="E91" s="19" t="s">
        <v>68</v>
      </c>
      <c r="F91" s="19" t="s">
        <v>69</v>
      </c>
      <c r="G91" s="19"/>
      <c r="H91" s="86" t="s">
        <v>161</v>
      </c>
      <c r="I91" s="151"/>
      <c r="J91" s="25"/>
      <c r="K91" s="18" t="s">
        <v>52</v>
      </c>
    </row>
    <row r="92" spans="1:11" ht="18" customHeight="1">
      <c r="A92" s="30"/>
      <c r="B92" s="16" t="s">
        <v>56</v>
      </c>
      <c r="C92" s="17" t="s">
        <v>713</v>
      </c>
      <c r="D92" s="101" t="s">
        <v>477</v>
      </c>
      <c r="E92" s="19" t="s">
        <v>47</v>
      </c>
      <c r="F92" s="19" t="s">
        <v>120</v>
      </c>
      <c r="G92" s="19"/>
      <c r="H92" s="105" t="s">
        <v>161</v>
      </c>
      <c r="I92" s="151"/>
      <c r="J92" s="25"/>
      <c r="K92" s="18" t="s">
        <v>727</v>
      </c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2">
      <selection activeCell="A5" sqref="A5"/>
    </sheetView>
  </sheetViews>
  <sheetFormatPr defaultColWidth="9.140625" defaultRowHeight="12.75"/>
  <cols>
    <col min="1" max="1" width="5.28125" style="20" customWidth="1"/>
    <col min="2" max="2" width="10.421875" style="20" customWidth="1"/>
    <col min="3" max="3" width="14.421875" style="20" customWidth="1"/>
    <col min="4" max="4" width="10.7109375" style="42" customWidth="1"/>
    <col min="5" max="5" width="12.00390625" style="44" bestFit="1" customWidth="1"/>
    <col min="6" max="6" width="20.7109375" style="44" bestFit="1" customWidth="1"/>
    <col min="7" max="7" width="11.28125" style="24" bestFit="1" customWidth="1"/>
    <col min="8" max="13" width="4.7109375" style="90" customWidth="1"/>
    <col min="14" max="14" width="8.140625" style="97" customWidth="1"/>
    <col min="15" max="15" width="5.28125" style="50" bestFit="1" customWidth="1"/>
    <col min="16" max="16" width="10.7109375" style="22" bestFit="1" customWidth="1"/>
    <col min="17" max="16384" width="9.140625" style="20" customWidth="1"/>
  </cols>
  <sheetData>
    <row r="1" spans="1:10" s="60" customFormat="1" ht="15.75">
      <c r="A1" s="60" t="s">
        <v>569</v>
      </c>
      <c r="C1" s="61"/>
      <c r="D1" s="74"/>
      <c r="E1" s="74"/>
      <c r="F1" s="74"/>
      <c r="G1" s="107"/>
      <c r="H1" s="64"/>
      <c r="I1" s="108"/>
      <c r="J1" s="108"/>
    </row>
    <row r="2" spans="1:13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3"/>
      <c r="K2" s="64"/>
      <c r="L2" s="64"/>
      <c r="M2" s="109"/>
    </row>
    <row r="3" spans="1:15" s="22" customFormat="1" ht="12" customHeight="1">
      <c r="A3" s="20"/>
      <c r="B3" s="20"/>
      <c r="C3" s="21"/>
      <c r="D3" s="34"/>
      <c r="E3" s="31"/>
      <c r="F3" s="31"/>
      <c r="G3" s="24"/>
      <c r="H3" s="88"/>
      <c r="I3" s="88"/>
      <c r="J3" s="88"/>
      <c r="K3" s="88"/>
      <c r="L3" s="88"/>
      <c r="M3" s="88"/>
      <c r="N3" s="97"/>
      <c r="O3" s="50"/>
    </row>
    <row r="4" spans="2:15" s="36" customFormat="1" ht="16.5" thickBot="1">
      <c r="B4" s="37" t="s">
        <v>581</v>
      </c>
      <c r="D4" s="38"/>
      <c r="E4" s="39"/>
      <c r="F4" s="39"/>
      <c r="G4" s="40"/>
      <c r="H4" s="89"/>
      <c r="I4" s="89"/>
      <c r="J4" s="89"/>
      <c r="K4" s="89"/>
      <c r="L4" s="89"/>
      <c r="M4" s="89"/>
      <c r="N4" s="171"/>
      <c r="O4" s="64"/>
    </row>
    <row r="5" spans="5:15" ht="13.5" thickBot="1">
      <c r="E5" s="77"/>
      <c r="F5" s="77"/>
      <c r="G5" s="77"/>
      <c r="H5" s="208" t="s">
        <v>9</v>
      </c>
      <c r="I5" s="209"/>
      <c r="J5" s="209"/>
      <c r="K5" s="209"/>
      <c r="L5" s="209"/>
      <c r="M5" s="210"/>
      <c r="N5" s="172"/>
      <c r="O5" s="174"/>
    </row>
    <row r="6" spans="1:16" s="142" customFormat="1" ht="11.25" thickBot="1">
      <c r="A6" s="131" t="s">
        <v>165</v>
      </c>
      <c r="B6" s="132" t="s">
        <v>0</v>
      </c>
      <c r="C6" s="133" t="s">
        <v>1</v>
      </c>
      <c r="D6" s="134" t="s">
        <v>10</v>
      </c>
      <c r="E6" s="135" t="s">
        <v>2</v>
      </c>
      <c r="F6" s="136" t="s">
        <v>3</v>
      </c>
      <c r="G6" s="136" t="s">
        <v>73</v>
      </c>
      <c r="H6" s="137">
        <v>1</v>
      </c>
      <c r="I6" s="138">
        <v>2</v>
      </c>
      <c r="J6" s="138">
        <v>3</v>
      </c>
      <c r="K6" s="139">
        <v>4</v>
      </c>
      <c r="L6" s="138">
        <v>5</v>
      </c>
      <c r="M6" s="140">
        <v>6</v>
      </c>
      <c r="N6" s="173" t="s">
        <v>4</v>
      </c>
      <c r="O6" s="175" t="s">
        <v>53</v>
      </c>
      <c r="P6" s="141" t="s">
        <v>5</v>
      </c>
    </row>
    <row r="7" spans="1:16" s="145" customFormat="1" ht="18" customHeight="1">
      <c r="A7" s="143">
        <v>1</v>
      </c>
      <c r="B7" s="16" t="s">
        <v>78</v>
      </c>
      <c r="C7" s="17" t="s">
        <v>187</v>
      </c>
      <c r="D7" s="101">
        <v>36546</v>
      </c>
      <c r="E7" s="19" t="s">
        <v>173</v>
      </c>
      <c r="F7" s="19" t="s">
        <v>171</v>
      </c>
      <c r="G7" s="19"/>
      <c r="H7" s="144">
        <v>10.8</v>
      </c>
      <c r="I7" s="144">
        <v>11.81</v>
      </c>
      <c r="J7" s="144">
        <v>11.09</v>
      </c>
      <c r="K7" s="144">
        <v>11.26</v>
      </c>
      <c r="L7" s="144">
        <v>11.58</v>
      </c>
      <c r="M7" s="144">
        <v>11.19</v>
      </c>
      <c r="N7" s="202">
        <f aca="true" t="shared" si="0" ref="N7:N20">MAX(H7:M7)</f>
        <v>11.81</v>
      </c>
      <c r="O7" s="181" t="str">
        <f aca="true" t="shared" si="1" ref="O7:O13">IF(ISBLANK(N7),"",IF(N7&lt;9,"",IF(N7&gt;=14.3,"III A",IF(N7&gt;=12.2,"I JA",IF(N7&gt;=10.5,"II JA",IF(N7&gt;=9.5,"III JA"))))))</f>
        <v>II JA</v>
      </c>
      <c r="P7" s="18" t="s">
        <v>172</v>
      </c>
    </row>
    <row r="8" spans="1:16" s="145" customFormat="1" ht="18" customHeight="1">
      <c r="A8" s="143">
        <v>2</v>
      </c>
      <c r="B8" s="16" t="s">
        <v>184</v>
      </c>
      <c r="C8" s="17" t="s">
        <v>185</v>
      </c>
      <c r="D8" s="101">
        <v>36599</v>
      </c>
      <c r="E8" s="19" t="s">
        <v>173</v>
      </c>
      <c r="F8" s="19" t="s">
        <v>171</v>
      </c>
      <c r="G8" s="19"/>
      <c r="H8" s="144" t="s">
        <v>918</v>
      </c>
      <c r="I8" s="144">
        <v>10.82</v>
      </c>
      <c r="J8" s="144">
        <v>11.75</v>
      </c>
      <c r="K8" s="144">
        <v>10.59</v>
      </c>
      <c r="L8" s="144">
        <v>10.61</v>
      </c>
      <c r="M8" s="144">
        <v>10.1</v>
      </c>
      <c r="N8" s="202">
        <f t="shared" si="0"/>
        <v>11.75</v>
      </c>
      <c r="O8" s="181" t="str">
        <f t="shared" si="1"/>
        <v>II JA</v>
      </c>
      <c r="P8" s="18" t="s">
        <v>172</v>
      </c>
    </row>
    <row r="9" spans="1:16" s="145" customFormat="1" ht="18" customHeight="1">
      <c r="A9" s="143">
        <v>3</v>
      </c>
      <c r="B9" s="16" t="s">
        <v>397</v>
      </c>
      <c r="C9" s="17" t="s">
        <v>398</v>
      </c>
      <c r="D9" s="101">
        <v>36549</v>
      </c>
      <c r="E9" s="19" t="s">
        <v>391</v>
      </c>
      <c r="F9" s="19" t="s">
        <v>392</v>
      </c>
      <c r="G9" s="19"/>
      <c r="H9" s="144">
        <v>9.66</v>
      </c>
      <c r="I9" s="144">
        <v>10.22</v>
      </c>
      <c r="J9" s="144">
        <v>11.41</v>
      </c>
      <c r="K9" s="144">
        <v>11.51</v>
      </c>
      <c r="L9" s="144">
        <v>10.91</v>
      </c>
      <c r="M9" s="144">
        <v>11.46</v>
      </c>
      <c r="N9" s="202">
        <f t="shared" si="0"/>
        <v>11.51</v>
      </c>
      <c r="O9" s="181" t="str">
        <f t="shared" si="1"/>
        <v>II JA</v>
      </c>
      <c r="P9" s="18" t="s">
        <v>413</v>
      </c>
    </row>
    <row r="10" spans="1:16" s="145" customFormat="1" ht="18" customHeight="1">
      <c r="A10" s="143">
        <v>4</v>
      </c>
      <c r="B10" s="16" t="s">
        <v>66</v>
      </c>
      <c r="C10" s="17" t="s">
        <v>478</v>
      </c>
      <c r="D10" s="101" t="s">
        <v>735</v>
      </c>
      <c r="E10" s="19" t="s">
        <v>740</v>
      </c>
      <c r="F10" s="19" t="s">
        <v>732</v>
      </c>
      <c r="G10" s="19"/>
      <c r="H10" s="144">
        <v>10.7</v>
      </c>
      <c r="I10" s="144">
        <v>10.27</v>
      </c>
      <c r="J10" s="144">
        <v>10.75</v>
      </c>
      <c r="K10" s="144">
        <v>11.18</v>
      </c>
      <c r="L10" s="144">
        <v>10.8</v>
      </c>
      <c r="M10" s="144">
        <v>11.45</v>
      </c>
      <c r="N10" s="202">
        <f t="shared" si="0"/>
        <v>11.45</v>
      </c>
      <c r="O10" s="181" t="str">
        <f t="shared" si="1"/>
        <v>II JA</v>
      </c>
      <c r="P10" s="18" t="s">
        <v>738</v>
      </c>
    </row>
    <row r="11" spans="1:16" s="145" customFormat="1" ht="18" customHeight="1">
      <c r="A11" s="143">
        <v>5</v>
      </c>
      <c r="B11" s="16" t="s">
        <v>77</v>
      </c>
      <c r="C11" s="17" t="s">
        <v>186</v>
      </c>
      <c r="D11" s="101">
        <v>36716</v>
      </c>
      <c r="E11" s="19" t="s">
        <v>173</v>
      </c>
      <c r="F11" s="19" t="s">
        <v>171</v>
      </c>
      <c r="G11" s="19"/>
      <c r="H11" s="144">
        <v>10.33</v>
      </c>
      <c r="I11" s="144">
        <v>10.44</v>
      </c>
      <c r="J11" s="144">
        <v>10.52</v>
      </c>
      <c r="K11" s="144">
        <v>9.86</v>
      </c>
      <c r="L11" s="144">
        <v>9.84</v>
      </c>
      <c r="M11" s="144">
        <v>10.67</v>
      </c>
      <c r="N11" s="202">
        <f t="shared" si="0"/>
        <v>10.67</v>
      </c>
      <c r="O11" s="181" t="str">
        <f t="shared" si="1"/>
        <v>II JA</v>
      </c>
      <c r="P11" s="18" t="s">
        <v>172</v>
      </c>
    </row>
    <row r="12" spans="1:16" s="145" customFormat="1" ht="18" customHeight="1">
      <c r="A12" s="143">
        <v>6</v>
      </c>
      <c r="B12" s="16" t="s">
        <v>40</v>
      </c>
      <c r="C12" s="17" t="s">
        <v>711</v>
      </c>
      <c r="D12" s="101" t="s">
        <v>712</v>
      </c>
      <c r="E12" s="19" t="s">
        <v>47</v>
      </c>
      <c r="F12" s="19" t="s">
        <v>120</v>
      </c>
      <c r="G12" s="19"/>
      <c r="H12" s="144">
        <v>9.49</v>
      </c>
      <c r="I12" s="144">
        <v>9.84</v>
      </c>
      <c r="J12" s="144">
        <v>9.83</v>
      </c>
      <c r="K12" s="144" t="s">
        <v>918</v>
      </c>
      <c r="L12" s="144">
        <v>9.23</v>
      </c>
      <c r="M12" s="144">
        <v>8.47</v>
      </c>
      <c r="N12" s="202">
        <f t="shared" si="0"/>
        <v>9.84</v>
      </c>
      <c r="O12" s="181" t="str">
        <f t="shared" si="1"/>
        <v>III JA</v>
      </c>
      <c r="P12" s="18" t="s">
        <v>727</v>
      </c>
    </row>
    <row r="13" spans="1:16" s="145" customFormat="1" ht="18" customHeight="1">
      <c r="A13" s="143">
        <v>7</v>
      </c>
      <c r="B13" s="16" t="s">
        <v>30</v>
      </c>
      <c r="C13" s="17" t="s">
        <v>736</v>
      </c>
      <c r="D13" s="101" t="s">
        <v>692</v>
      </c>
      <c r="E13" s="19" t="s">
        <v>740</v>
      </c>
      <c r="F13" s="19" t="s">
        <v>732</v>
      </c>
      <c r="G13" s="19"/>
      <c r="H13" s="144">
        <v>9.47</v>
      </c>
      <c r="I13" s="144">
        <v>8.9</v>
      </c>
      <c r="J13" s="144">
        <v>8.43</v>
      </c>
      <c r="K13" s="144">
        <v>9.47</v>
      </c>
      <c r="L13" s="144">
        <v>9.2</v>
      </c>
      <c r="M13" s="144">
        <v>9.57</v>
      </c>
      <c r="N13" s="202">
        <f t="shared" si="0"/>
        <v>9.57</v>
      </c>
      <c r="O13" s="181" t="str">
        <f t="shared" si="1"/>
        <v>III JA</v>
      </c>
      <c r="P13" s="18" t="s">
        <v>738</v>
      </c>
    </row>
    <row r="14" spans="1:16" s="145" customFormat="1" ht="18" customHeight="1">
      <c r="A14" s="143">
        <v>8</v>
      </c>
      <c r="B14" s="16" t="s">
        <v>122</v>
      </c>
      <c r="C14" s="17" t="s">
        <v>593</v>
      </c>
      <c r="D14" s="101">
        <v>36790</v>
      </c>
      <c r="E14" s="19" t="s">
        <v>14</v>
      </c>
      <c r="F14" s="19" t="s">
        <v>46</v>
      </c>
      <c r="G14" s="19" t="s">
        <v>26</v>
      </c>
      <c r="H14" s="144">
        <v>8.52</v>
      </c>
      <c r="I14" s="144">
        <v>8.8</v>
      </c>
      <c r="J14" s="144">
        <v>8.67</v>
      </c>
      <c r="K14" s="144">
        <v>9.09</v>
      </c>
      <c r="L14" s="144">
        <v>8.42</v>
      </c>
      <c r="M14" s="144">
        <v>9.13</v>
      </c>
      <c r="N14" s="202">
        <f t="shared" si="0"/>
        <v>9.13</v>
      </c>
      <c r="O14" s="181"/>
      <c r="P14" s="18" t="s">
        <v>42</v>
      </c>
    </row>
    <row r="15" spans="1:17" s="145" customFormat="1" ht="18" customHeight="1">
      <c r="A15" s="143">
        <v>9</v>
      </c>
      <c r="B15" s="16" t="s">
        <v>394</v>
      </c>
      <c r="C15" s="17" t="s">
        <v>395</v>
      </c>
      <c r="D15" s="101">
        <v>36553</v>
      </c>
      <c r="E15" s="19" t="s">
        <v>391</v>
      </c>
      <c r="F15" s="19" t="s">
        <v>392</v>
      </c>
      <c r="G15" s="19"/>
      <c r="H15" s="144">
        <v>8.78</v>
      </c>
      <c r="I15" s="144">
        <v>8.56</v>
      </c>
      <c r="J15" s="144">
        <v>8.73</v>
      </c>
      <c r="K15" s="144"/>
      <c r="L15" s="144"/>
      <c r="M15" s="144"/>
      <c r="N15" s="202">
        <f t="shared" si="0"/>
        <v>8.78</v>
      </c>
      <c r="O15" s="181">
        <f aca="true" t="shared" si="2" ref="O15:O20">IF(ISBLANK(N15),"",IF(N15&lt;9,"",IF(N15&gt;=14.3,"III A",IF(N15&gt;=12.2,"I JA",IF(N15&gt;=10.5,"II JA",IF(N15&gt;=9.5,"III JA"))))))</f>
      </c>
      <c r="P15" s="18" t="s">
        <v>411</v>
      </c>
      <c r="Q15" s="90"/>
    </row>
    <row r="16" spans="1:17" s="145" customFormat="1" ht="18" customHeight="1">
      <c r="A16" s="143">
        <v>10</v>
      </c>
      <c r="B16" s="16" t="s">
        <v>40</v>
      </c>
      <c r="C16" s="17" t="s">
        <v>333</v>
      </c>
      <c r="D16" s="101">
        <v>37452</v>
      </c>
      <c r="E16" s="19" t="s">
        <v>68</v>
      </c>
      <c r="F16" s="19" t="s">
        <v>331</v>
      </c>
      <c r="G16" s="19"/>
      <c r="H16" s="144">
        <v>8.72</v>
      </c>
      <c r="I16" s="144">
        <v>8.64</v>
      </c>
      <c r="J16" s="144">
        <v>8.3</v>
      </c>
      <c r="K16" s="144"/>
      <c r="L16" s="144"/>
      <c r="M16" s="144"/>
      <c r="N16" s="202">
        <f t="shared" si="0"/>
        <v>8.72</v>
      </c>
      <c r="O16" s="181">
        <f t="shared" si="2"/>
      </c>
      <c r="P16" s="18" t="s">
        <v>49</v>
      </c>
      <c r="Q16" s="90"/>
    </row>
    <row r="17" spans="1:17" s="145" customFormat="1" ht="18" customHeight="1">
      <c r="A17" s="143">
        <v>11</v>
      </c>
      <c r="B17" s="16" t="s">
        <v>116</v>
      </c>
      <c r="C17" s="17" t="s">
        <v>396</v>
      </c>
      <c r="D17" s="101">
        <v>36551</v>
      </c>
      <c r="E17" s="19" t="s">
        <v>391</v>
      </c>
      <c r="F17" s="19" t="s">
        <v>392</v>
      </c>
      <c r="G17" s="19"/>
      <c r="H17" s="144">
        <v>8.47</v>
      </c>
      <c r="I17" s="144">
        <v>8.65</v>
      </c>
      <c r="J17" s="144">
        <v>8.22</v>
      </c>
      <c r="K17" s="144"/>
      <c r="L17" s="144"/>
      <c r="M17" s="144"/>
      <c r="N17" s="202">
        <f t="shared" si="0"/>
        <v>8.65</v>
      </c>
      <c r="O17" s="181">
        <f t="shared" si="2"/>
      </c>
      <c r="P17" s="18" t="s">
        <v>412</v>
      </c>
      <c r="Q17" s="90"/>
    </row>
    <row r="18" spans="1:17" s="145" customFormat="1" ht="18" customHeight="1">
      <c r="A18" s="143">
        <v>12</v>
      </c>
      <c r="B18" s="16" t="s">
        <v>23</v>
      </c>
      <c r="C18" s="17" t="s">
        <v>717</v>
      </c>
      <c r="D18" s="101" t="s">
        <v>718</v>
      </c>
      <c r="E18" s="19" t="s">
        <v>47</v>
      </c>
      <c r="F18" s="19" t="s">
        <v>120</v>
      </c>
      <c r="G18" s="19" t="s">
        <v>716</v>
      </c>
      <c r="H18" s="144">
        <v>7.63</v>
      </c>
      <c r="I18" s="144">
        <v>8.08</v>
      </c>
      <c r="J18" s="144">
        <v>7.85</v>
      </c>
      <c r="K18" s="144"/>
      <c r="L18" s="144"/>
      <c r="M18" s="144"/>
      <c r="N18" s="202">
        <f t="shared" si="0"/>
        <v>8.08</v>
      </c>
      <c r="O18" s="181">
        <f t="shared" si="2"/>
      </c>
      <c r="P18" s="18" t="s">
        <v>121</v>
      </c>
      <c r="Q18" s="90"/>
    </row>
    <row r="19" spans="1:17" s="145" customFormat="1" ht="18" customHeight="1">
      <c r="A19" s="143">
        <v>13</v>
      </c>
      <c r="B19" s="16" t="s">
        <v>793</v>
      </c>
      <c r="C19" s="17" t="s">
        <v>794</v>
      </c>
      <c r="D19" s="101" t="s">
        <v>795</v>
      </c>
      <c r="E19" s="19" t="s">
        <v>797</v>
      </c>
      <c r="F19" s="19" t="s">
        <v>776</v>
      </c>
      <c r="G19" s="19"/>
      <c r="H19" s="144">
        <v>7.79</v>
      </c>
      <c r="I19" s="144">
        <v>7.42</v>
      </c>
      <c r="J19" s="144">
        <v>7.29</v>
      </c>
      <c r="K19" s="144"/>
      <c r="L19" s="144"/>
      <c r="M19" s="144"/>
      <c r="N19" s="202">
        <f t="shared" si="0"/>
        <v>7.79</v>
      </c>
      <c r="O19" s="181">
        <f t="shared" si="2"/>
      </c>
      <c r="P19" s="18" t="s">
        <v>777</v>
      </c>
      <c r="Q19" s="90"/>
    </row>
    <row r="20" spans="1:17" s="145" customFormat="1" ht="18" customHeight="1">
      <c r="A20" s="143">
        <v>14</v>
      </c>
      <c r="B20" s="16" t="s">
        <v>70</v>
      </c>
      <c r="C20" s="17" t="s">
        <v>724</v>
      </c>
      <c r="D20" s="101" t="s">
        <v>725</v>
      </c>
      <c r="E20" s="19" t="s">
        <v>47</v>
      </c>
      <c r="F20" s="19" t="s">
        <v>120</v>
      </c>
      <c r="G20" s="19" t="s">
        <v>716</v>
      </c>
      <c r="H20" s="144">
        <v>6</v>
      </c>
      <c r="I20" s="144">
        <v>6.1</v>
      </c>
      <c r="J20" s="144">
        <v>7.1</v>
      </c>
      <c r="K20" s="144"/>
      <c r="L20" s="144"/>
      <c r="M20" s="144"/>
      <c r="N20" s="202">
        <f t="shared" si="0"/>
        <v>7.1</v>
      </c>
      <c r="O20" s="181">
        <f t="shared" si="2"/>
      </c>
      <c r="P20" s="18" t="s">
        <v>121</v>
      </c>
      <c r="Q20" s="90"/>
    </row>
    <row r="21" spans="1:17" s="145" customFormat="1" ht="18" customHeight="1">
      <c r="A21" s="143"/>
      <c r="B21" s="16" t="s">
        <v>122</v>
      </c>
      <c r="C21" s="17" t="s">
        <v>635</v>
      </c>
      <c r="D21" s="101" t="s">
        <v>636</v>
      </c>
      <c r="E21" s="19" t="s">
        <v>416</v>
      </c>
      <c r="F21" s="19" t="s">
        <v>623</v>
      </c>
      <c r="G21" s="19"/>
      <c r="H21" s="144" t="s">
        <v>918</v>
      </c>
      <c r="I21" s="144" t="s">
        <v>918</v>
      </c>
      <c r="J21" s="144" t="s">
        <v>918</v>
      </c>
      <c r="K21" s="144"/>
      <c r="L21" s="144"/>
      <c r="M21" s="144"/>
      <c r="N21" s="202" t="s">
        <v>936</v>
      </c>
      <c r="O21" s="181"/>
      <c r="P21" s="18" t="s">
        <v>638</v>
      </c>
      <c r="Q21" s="90"/>
    </row>
  </sheetData>
  <sheetProtection/>
  <mergeCells count="1">
    <mergeCell ref="H5:M5"/>
  </mergeCells>
  <printOptions horizontalCentered="1"/>
  <pageMargins left="0.16" right="0.17" top="0.41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3" customWidth="1"/>
    <col min="2" max="2" width="11.140625" style="43" customWidth="1"/>
    <col min="3" max="3" width="15.421875" style="43" bestFit="1" customWidth="1"/>
    <col min="4" max="4" width="10.7109375" style="56" customWidth="1"/>
    <col min="5" max="5" width="15.00390625" style="57" customWidth="1"/>
    <col min="6" max="6" width="17.57421875" style="57" bestFit="1" customWidth="1"/>
    <col min="7" max="7" width="16.8515625" style="57" bestFit="1" customWidth="1"/>
    <col min="8" max="8" width="8.140625" style="52" customWidth="1"/>
    <col min="9" max="9" width="26.7109375" style="35" customWidth="1"/>
    <col min="10" max="16384" width="9.140625" style="58" customWidth="1"/>
  </cols>
  <sheetData>
    <row r="1" spans="1:8" s="60" customFormat="1" ht="15.75">
      <c r="A1" s="60" t="s">
        <v>569</v>
      </c>
      <c r="C1" s="61"/>
      <c r="D1" s="74"/>
      <c r="E1" s="74"/>
      <c r="F1" s="74"/>
      <c r="G1" s="107"/>
      <c r="H1" s="64"/>
    </row>
    <row r="2" spans="1:10" s="60" customFormat="1" ht="15.75">
      <c r="A2" s="60" t="s">
        <v>570</v>
      </c>
      <c r="C2" s="61"/>
      <c r="D2" s="74"/>
      <c r="E2" s="74"/>
      <c r="F2" s="107"/>
      <c r="G2" s="107"/>
      <c r="H2" s="64"/>
      <c r="I2" s="64"/>
      <c r="J2" s="109"/>
    </row>
    <row r="3" ht="12.75">
      <c r="B3" s="48"/>
    </row>
    <row r="4" spans="1:9" s="65" customFormat="1" ht="15.75">
      <c r="A4" s="59"/>
      <c r="B4" s="60" t="s">
        <v>576</v>
      </c>
      <c r="C4" s="60"/>
      <c r="D4" s="61"/>
      <c r="E4" s="61"/>
      <c r="F4" s="61"/>
      <c r="G4" s="62"/>
      <c r="H4" s="63"/>
      <c r="I4" s="59"/>
    </row>
    <row r="5" spans="1:9" s="65" customFormat="1" ht="16.5" thickBot="1">
      <c r="A5" s="59"/>
      <c r="B5" s="60">
        <v>1</v>
      </c>
      <c r="C5" s="60" t="s">
        <v>905</v>
      </c>
      <c r="D5" s="61"/>
      <c r="E5" s="61"/>
      <c r="F5" s="61"/>
      <c r="G5" s="62"/>
      <c r="H5" s="63"/>
      <c r="I5" s="59"/>
    </row>
    <row r="6" spans="1:9" s="71" customFormat="1" ht="18" customHeight="1" thickBot="1">
      <c r="A6" s="111" t="s">
        <v>904</v>
      </c>
      <c r="B6" s="66" t="s">
        <v>0</v>
      </c>
      <c r="C6" s="67" t="s">
        <v>1</v>
      </c>
      <c r="D6" s="69" t="s">
        <v>10</v>
      </c>
      <c r="E6" s="68" t="s">
        <v>2</v>
      </c>
      <c r="F6" s="68" t="s">
        <v>3</v>
      </c>
      <c r="G6" s="68" t="s">
        <v>73</v>
      </c>
      <c r="H6" s="69" t="s">
        <v>6</v>
      </c>
      <c r="I6" s="70" t="s">
        <v>5</v>
      </c>
    </row>
    <row r="7" spans="1:9" ht="18" customHeight="1">
      <c r="A7" s="30">
        <v>1</v>
      </c>
      <c r="B7" s="16" t="s">
        <v>274</v>
      </c>
      <c r="C7" s="17" t="s">
        <v>269</v>
      </c>
      <c r="D7" s="101">
        <v>38067</v>
      </c>
      <c r="E7" s="19" t="s">
        <v>97</v>
      </c>
      <c r="F7" s="19" t="s">
        <v>272</v>
      </c>
      <c r="G7" s="19"/>
      <c r="H7" s="176">
        <v>10.35</v>
      </c>
      <c r="I7" s="18" t="s">
        <v>115</v>
      </c>
    </row>
    <row r="8" spans="1:9" ht="18" customHeight="1">
      <c r="A8" s="30">
        <v>2</v>
      </c>
      <c r="B8" s="16" t="s">
        <v>129</v>
      </c>
      <c r="C8" s="17" t="s">
        <v>159</v>
      </c>
      <c r="D8" s="101">
        <v>37990</v>
      </c>
      <c r="E8" s="19" t="s">
        <v>97</v>
      </c>
      <c r="F8" s="19" t="s">
        <v>272</v>
      </c>
      <c r="G8" s="19"/>
      <c r="H8" s="182">
        <v>9.48</v>
      </c>
      <c r="I8" s="18" t="s">
        <v>115</v>
      </c>
    </row>
    <row r="9" spans="1:9" ht="18" customHeight="1">
      <c r="A9" s="30">
        <v>3</v>
      </c>
      <c r="B9" s="16" t="s">
        <v>28</v>
      </c>
      <c r="C9" s="17" t="s">
        <v>368</v>
      </c>
      <c r="D9" s="101" t="s">
        <v>388</v>
      </c>
      <c r="E9" s="19" t="s">
        <v>376</v>
      </c>
      <c r="F9" s="19" t="s">
        <v>375</v>
      </c>
      <c r="G9" s="19" t="s">
        <v>370</v>
      </c>
      <c r="H9" s="176">
        <v>9.95</v>
      </c>
      <c r="I9" s="18" t="s">
        <v>371</v>
      </c>
    </row>
    <row r="10" spans="1:9" ht="18" customHeight="1">
      <c r="A10" s="30">
        <v>4</v>
      </c>
      <c r="B10" s="16" t="s">
        <v>26</v>
      </c>
      <c r="C10" s="17" t="s">
        <v>270</v>
      </c>
      <c r="D10" s="101">
        <v>37675</v>
      </c>
      <c r="E10" s="19" t="s">
        <v>97</v>
      </c>
      <c r="F10" s="19" t="s">
        <v>272</v>
      </c>
      <c r="G10" s="19"/>
      <c r="H10" s="182">
        <v>10.03</v>
      </c>
      <c r="I10" s="18" t="s">
        <v>115</v>
      </c>
    </row>
    <row r="11" spans="1:9" ht="18" customHeight="1">
      <c r="A11" s="30">
        <v>5</v>
      </c>
      <c r="B11" s="16" t="s">
        <v>175</v>
      </c>
      <c r="C11" s="17" t="s">
        <v>655</v>
      </c>
      <c r="D11" s="101">
        <v>37483</v>
      </c>
      <c r="E11" s="19" t="s">
        <v>639</v>
      </c>
      <c r="F11" s="19" t="s">
        <v>640</v>
      </c>
      <c r="G11" s="19"/>
      <c r="H11" s="182">
        <v>10.14</v>
      </c>
      <c r="I11" s="18" t="s">
        <v>641</v>
      </c>
    </row>
    <row r="12" spans="1:9" ht="18" customHeight="1">
      <c r="A12" s="30">
        <v>6</v>
      </c>
      <c r="B12" s="16" t="s">
        <v>122</v>
      </c>
      <c r="C12" s="17" t="s">
        <v>229</v>
      </c>
      <c r="D12" s="101">
        <v>37403</v>
      </c>
      <c r="E12" s="19" t="s">
        <v>225</v>
      </c>
      <c r="F12" s="19" t="s">
        <v>226</v>
      </c>
      <c r="G12" s="19"/>
      <c r="H12" s="176">
        <v>9.25</v>
      </c>
      <c r="I12" s="18" t="s">
        <v>220</v>
      </c>
    </row>
    <row r="13" spans="1:9" s="65" customFormat="1" ht="16.5" thickBot="1">
      <c r="A13" s="59"/>
      <c r="B13" s="60">
        <v>2</v>
      </c>
      <c r="C13" s="60" t="s">
        <v>905</v>
      </c>
      <c r="D13" s="61"/>
      <c r="E13" s="61"/>
      <c r="F13" s="61"/>
      <c r="G13" s="62"/>
      <c r="H13" s="63"/>
      <c r="I13" s="59"/>
    </row>
    <row r="14" spans="1:9" s="71" customFormat="1" ht="18" customHeight="1" thickBot="1">
      <c r="A14" s="111" t="s">
        <v>904</v>
      </c>
      <c r="B14" s="66" t="s">
        <v>0</v>
      </c>
      <c r="C14" s="67" t="s">
        <v>1</v>
      </c>
      <c r="D14" s="69" t="s">
        <v>10</v>
      </c>
      <c r="E14" s="68" t="s">
        <v>2</v>
      </c>
      <c r="F14" s="68" t="s">
        <v>3</v>
      </c>
      <c r="G14" s="68" t="s">
        <v>73</v>
      </c>
      <c r="H14" s="69" t="s">
        <v>6</v>
      </c>
      <c r="I14" s="70" t="s">
        <v>5</v>
      </c>
    </row>
    <row r="15" spans="1:9" ht="18" customHeight="1">
      <c r="A15" s="30">
        <v>1</v>
      </c>
      <c r="B15" s="16" t="s">
        <v>397</v>
      </c>
      <c r="C15" s="17" t="s">
        <v>622</v>
      </c>
      <c r="D15" s="101">
        <v>37296</v>
      </c>
      <c r="E15" s="19" t="s">
        <v>616</v>
      </c>
      <c r="F15" s="19" t="s">
        <v>617</v>
      </c>
      <c r="G15" s="19"/>
      <c r="H15" s="182">
        <v>9.52</v>
      </c>
      <c r="I15" s="18" t="s">
        <v>618</v>
      </c>
    </row>
    <row r="16" spans="1:9" ht="18" customHeight="1">
      <c r="A16" s="30">
        <v>2</v>
      </c>
      <c r="B16" s="16" t="s">
        <v>298</v>
      </c>
      <c r="C16" s="17" t="s">
        <v>299</v>
      </c>
      <c r="D16" s="101" t="s">
        <v>300</v>
      </c>
      <c r="E16" s="19" t="s">
        <v>290</v>
      </c>
      <c r="F16" s="19" t="s">
        <v>291</v>
      </c>
      <c r="G16" s="19"/>
      <c r="H16" s="182">
        <v>9.6</v>
      </c>
      <c r="I16" s="18" t="s">
        <v>292</v>
      </c>
    </row>
    <row r="17" spans="1:9" ht="18" customHeight="1">
      <c r="A17" s="30">
        <v>3</v>
      </c>
      <c r="B17" s="16" t="s">
        <v>647</v>
      </c>
      <c r="C17" s="17" t="s">
        <v>656</v>
      </c>
      <c r="D17" s="101">
        <v>37202</v>
      </c>
      <c r="E17" s="19" t="s">
        <v>639</v>
      </c>
      <c r="F17" s="19" t="s">
        <v>640</v>
      </c>
      <c r="G17" s="19"/>
      <c r="H17" s="182">
        <v>9.46</v>
      </c>
      <c r="I17" s="18" t="s">
        <v>641</v>
      </c>
    </row>
    <row r="18" spans="1:9" ht="18" customHeight="1">
      <c r="A18" s="30">
        <v>4</v>
      </c>
      <c r="B18" s="16" t="s">
        <v>111</v>
      </c>
      <c r="C18" s="17" t="s">
        <v>532</v>
      </c>
      <c r="D18" s="101">
        <v>37195</v>
      </c>
      <c r="E18" s="19" t="s">
        <v>549</v>
      </c>
      <c r="F18" s="19" t="s">
        <v>548</v>
      </c>
      <c r="G18" s="19"/>
      <c r="H18" s="182">
        <v>9.04</v>
      </c>
      <c r="I18" s="18" t="s">
        <v>522</v>
      </c>
    </row>
    <row r="19" spans="1:9" ht="18" customHeight="1">
      <c r="A19" s="30">
        <v>5</v>
      </c>
      <c r="B19" s="16" t="s">
        <v>145</v>
      </c>
      <c r="C19" s="17" t="s">
        <v>287</v>
      </c>
      <c r="D19" s="101" t="s">
        <v>279</v>
      </c>
      <c r="E19" s="19" t="s">
        <v>281</v>
      </c>
      <c r="F19" s="19" t="s">
        <v>276</v>
      </c>
      <c r="G19" s="19"/>
      <c r="H19" s="182">
        <v>8.95</v>
      </c>
      <c r="I19" s="18" t="s">
        <v>891</v>
      </c>
    </row>
    <row r="20" spans="1:9" ht="18" customHeight="1">
      <c r="A20" s="30">
        <v>6</v>
      </c>
      <c r="B20" s="16" t="s">
        <v>203</v>
      </c>
      <c r="C20" s="17" t="s">
        <v>544</v>
      </c>
      <c r="D20" s="101">
        <v>37092</v>
      </c>
      <c r="E20" s="19" t="s">
        <v>549</v>
      </c>
      <c r="F20" s="19" t="s">
        <v>548</v>
      </c>
      <c r="G20" s="19"/>
      <c r="H20" s="182">
        <v>8.49</v>
      </c>
      <c r="I20" s="18" t="s">
        <v>534</v>
      </c>
    </row>
    <row r="21" spans="1:9" s="65" customFormat="1" ht="16.5" thickBot="1">
      <c r="A21" s="59"/>
      <c r="B21" s="60">
        <v>3</v>
      </c>
      <c r="C21" s="60" t="s">
        <v>905</v>
      </c>
      <c r="D21" s="61"/>
      <c r="E21" s="61"/>
      <c r="F21" s="61"/>
      <c r="G21" s="62"/>
      <c r="H21" s="63"/>
      <c r="I21" s="59"/>
    </row>
    <row r="22" spans="1:9" s="71" customFormat="1" ht="18" customHeight="1" thickBot="1">
      <c r="A22" s="111" t="s">
        <v>904</v>
      </c>
      <c r="B22" s="66" t="s">
        <v>0</v>
      </c>
      <c r="C22" s="67" t="s">
        <v>1</v>
      </c>
      <c r="D22" s="69" t="s">
        <v>10</v>
      </c>
      <c r="E22" s="68" t="s">
        <v>2</v>
      </c>
      <c r="F22" s="68" t="s">
        <v>3</v>
      </c>
      <c r="G22" s="68" t="s">
        <v>73</v>
      </c>
      <c r="H22" s="69" t="s">
        <v>6</v>
      </c>
      <c r="I22" s="70" t="s">
        <v>5</v>
      </c>
    </row>
    <row r="23" spans="1:9" ht="18" customHeight="1">
      <c r="A23" s="30">
        <v>1</v>
      </c>
      <c r="B23" s="16" t="s">
        <v>122</v>
      </c>
      <c r="C23" s="17" t="s">
        <v>209</v>
      </c>
      <c r="D23" s="101" t="s">
        <v>210</v>
      </c>
      <c r="E23" s="19" t="s">
        <v>68</v>
      </c>
      <c r="F23" s="19" t="s">
        <v>69</v>
      </c>
      <c r="G23" s="19"/>
      <c r="H23" s="86">
        <v>9.35</v>
      </c>
      <c r="I23" s="18" t="s">
        <v>52</v>
      </c>
    </row>
    <row r="24" spans="1:9" ht="18" customHeight="1">
      <c r="A24" s="30">
        <v>2</v>
      </c>
      <c r="B24" s="16" t="s">
        <v>540</v>
      </c>
      <c r="C24" s="17" t="s">
        <v>541</v>
      </c>
      <c r="D24" s="101">
        <v>37020</v>
      </c>
      <c r="E24" s="19" t="s">
        <v>549</v>
      </c>
      <c r="F24" s="19" t="s">
        <v>548</v>
      </c>
      <c r="G24" s="19"/>
      <c r="H24" s="176">
        <v>9.36</v>
      </c>
      <c r="I24" s="18" t="s">
        <v>534</v>
      </c>
    </row>
    <row r="25" spans="1:9" ht="18" customHeight="1">
      <c r="A25" s="30">
        <v>3</v>
      </c>
      <c r="B25" s="16" t="s">
        <v>542</v>
      </c>
      <c r="C25" s="17" t="s">
        <v>543</v>
      </c>
      <c r="D25" s="101">
        <v>37020</v>
      </c>
      <c r="E25" s="19" t="s">
        <v>549</v>
      </c>
      <c r="F25" s="19" t="s">
        <v>548</v>
      </c>
      <c r="G25" s="19"/>
      <c r="H25" s="176">
        <v>9.54</v>
      </c>
      <c r="I25" s="18" t="s">
        <v>534</v>
      </c>
    </row>
    <row r="26" spans="1:9" ht="17.25" customHeight="1">
      <c r="A26" s="30">
        <v>4</v>
      </c>
      <c r="B26" s="16" t="s">
        <v>345</v>
      </c>
      <c r="C26" s="17" t="s">
        <v>348</v>
      </c>
      <c r="D26" s="101" t="s">
        <v>338</v>
      </c>
      <c r="E26" s="19" t="s">
        <v>336</v>
      </c>
      <c r="F26" s="19" t="s">
        <v>356</v>
      </c>
      <c r="G26" s="19"/>
      <c r="H26" s="86">
        <v>8.46</v>
      </c>
      <c r="I26" s="18" t="s">
        <v>337</v>
      </c>
    </row>
    <row r="27" spans="1:9" ht="17.25" customHeight="1">
      <c r="A27" s="30">
        <v>5</v>
      </c>
      <c r="B27" s="16" t="s">
        <v>703</v>
      </c>
      <c r="C27" s="17" t="s">
        <v>704</v>
      </c>
      <c r="D27" s="101" t="s">
        <v>705</v>
      </c>
      <c r="E27" s="19" t="s">
        <v>47</v>
      </c>
      <c r="F27" s="19" t="s">
        <v>120</v>
      </c>
      <c r="G27" s="19"/>
      <c r="H27" s="86">
        <v>9.07</v>
      </c>
      <c r="I27" s="18" t="s">
        <v>727</v>
      </c>
    </row>
    <row r="28" spans="1:9" ht="17.25" customHeight="1">
      <c r="A28" s="30">
        <v>6</v>
      </c>
      <c r="B28" s="16" t="s">
        <v>85</v>
      </c>
      <c r="C28" s="17" t="s">
        <v>807</v>
      </c>
      <c r="D28" s="101" t="s">
        <v>792</v>
      </c>
      <c r="E28" s="19" t="s">
        <v>82</v>
      </c>
      <c r="F28" s="19" t="s">
        <v>800</v>
      </c>
      <c r="G28" s="19"/>
      <c r="H28" s="176">
        <v>9.15</v>
      </c>
      <c r="I28" s="18" t="s">
        <v>150</v>
      </c>
    </row>
    <row r="29" spans="1:9" ht="17.25" customHeight="1">
      <c r="A29" s="72"/>
      <c r="B29" s="27"/>
      <c r="C29" s="28"/>
      <c r="D29" s="168"/>
      <c r="E29" s="26"/>
      <c r="F29" s="26"/>
      <c r="G29" s="26"/>
      <c r="H29" s="197"/>
      <c r="I29" s="29"/>
    </row>
    <row r="30" spans="1:9" ht="17.25" customHeight="1">
      <c r="A30" s="72"/>
      <c r="B30" s="27"/>
      <c r="C30" s="28"/>
      <c r="D30" s="168"/>
      <c r="E30" s="26"/>
      <c r="F30" s="26"/>
      <c r="G30" s="26"/>
      <c r="H30" s="197"/>
      <c r="I30" s="29"/>
    </row>
    <row r="31" spans="1:9" ht="17.25" customHeight="1">
      <c r="A31" s="72"/>
      <c r="B31" s="27"/>
      <c r="C31" s="28"/>
      <c r="D31" s="168"/>
      <c r="E31" s="26"/>
      <c r="F31" s="26"/>
      <c r="G31" s="26"/>
      <c r="H31" s="197"/>
      <c r="I31" s="29"/>
    </row>
    <row r="32" spans="1:9" ht="17.25" customHeight="1">
      <c r="A32" s="72"/>
      <c r="B32" s="27"/>
      <c r="C32" s="28"/>
      <c r="D32" s="168"/>
      <c r="E32" s="26"/>
      <c r="F32" s="26"/>
      <c r="G32" s="26"/>
      <c r="H32" s="197"/>
      <c r="I32" s="29"/>
    </row>
    <row r="33" spans="1:9" ht="17.25" customHeight="1">
      <c r="A33" s="72"/>
      <c r="B33" s="27"/>
      <c r="C33" s="28"/>
      <c r="D33" s="168"/>
      <c r="E33" s="26"/>
      <c r="F33" s="26"/>
      <c r="G33" s="26"/>
      <c r="H33" s="197"/>
      <c r="I33" s="29"/>
    </row>
    <row r="34" spans="1:9" s="65" customFormat="1" ht="16.5" thickBot="1">
      <c r="A34" s="59"/>
      <c r="B34" s="60">
        <v>4</v>
      </c>
      <c r="C34" s="60" t="s">
        <v>905</v>
      </c>
      <c r="D34" s="61"/>
      <c r="E34" s="61"/>
      <c r="F34" s="61"/>
      <c r="G34" s="62"/>
      <c r="H34" s="63"/>
      <c r="I34" s="59"/>
    </row>
    <row r="35" spans="1:9" s="71" customFormat="1" ht="18" customHeight="1" thickBot="1">
      <c r="A35" s="111" t="s">
        <v>904</v>
      </c>
      <c r="B35" s="66" t="s">
        <v>0</v>
      </c>
      <c r="C35" s="67" t="s">
        <v>1</v>
      </c>
      <c r="D35" s="69" t="s">
        <v>10</v>
      </c>
      <c r="E35" s="68" t="s">
        <v>2</v>
      </c>
      <c r="F35" s="68" t="s">
        <v>3</v>
      </c>
      <c r="G35" s="68" t="s">
        <v>73</v>
      </c>
      <c r="H35" s="69" t="s">
        <v>6</v>
      </c>
      <c r="I35" s="70" t="s">
        <v>5</v>
      </c>
    </row>
    <row r="36" spans="1:9" ht="17.25" customHeight="1">
      <c r="A36" s="30">
        <v>1</v>
      </c>
      <c r="B36" s="16" t="s">
        <v>144</v>
      </c>
      <c r="C36" s="17" t="s">
        <v>349</v>
      </c>
      <c r="D36" s="101" t="s">
        <v>339</v>
      </c>
      <c r="E36" s="19" t="s">
        <v>336</v>
      </c>
      <c r="F36" s="19" t="s">
        <v>356</v>
      </c>
      <c r="G36" s="19"/>
      <c r="H36" s="86">
        <v>9.01</v>
      </c>
      <c r="I36" s="18" t="s">
        <v>337</v>
      </c>
    </row>
    <row r="37" spans="1:9" ht="17.25" customHeight="1">
      <c r="A37" s="30">
        <v>2</v>
      </c>
      <c r="B37" s="16" t="s">
        <v>879</v>
      </c>
      <c r="C37" s="17" t="s">
        <v>880</v>
      </c>
      <c r="D37" s="101">
        <v>36951</v>
      </c>
      <c r="E37" s="19" t="s">
        <v>887</v>
      </c>
      <c r="F37" s="19" t="s">
        <v>862</v>
      </c>
      <c r="G37" s="19"/>
      <c r="H37" s="182">
        <v>8.46</v>
      </c>
      <c r="I37" s="18" t="s">
        <v>889</v>
      </c>
    </row>
    <row r="38" spans="1:9" ht="17.25" customHeight="1">
      <c r="A38" s="30">
        <v>3</v>
      </c>
      <c r="B38" s="16" t="s">
        <v>222</v>
      </c>
      <c r="C38" s="17" t="s">
        <v>228</v>
      </c>
      <c r="D38" s="101">
        <v>36934</v>
      </c>
      <c r="E38" s="19" t="s">
        <v>225</v>
      </c>
      <c r="F38" s="19" t="s">
        <v>226</v>
      </c>
      <c r="G38" s="19"/>
      <c r="H38" s="182">
        <v>8.68</v>
      </c>
      <c r="I38" s="18" t="s">
        <v>219</v>
      </c>
    </row>
    <row r="39" spans="1:9" ht="17.25" customHeight="1">
      <c r="A39" s="30">
        <v>4</v>
      </c>
      <c r="B39" s="16" t="s">
        <v>283</v>
      </c>
      <c r="C39" s="17" t="s">
        <v>286</v>
      </c>
      <c r="D39" s="101" t="s">
        <v>278</v>
      </c>
      <c r="E39" s="19" t="s">
        <v>281</v>
      </c>
      <c r="F39" s="19" t="s">
        <v>276</v>
      </c>
      <c r="G39" s="19"/>
      <c r="H39" s="182">
        <v>9.3</v>
      </c>
      <c r="I39" s="18" t="s">
        <v>891</v>
      </c>
    </row>
    <row r="40" spans="1:9" ht="17.25" customHeight="1">
      <c r="A40" s="30">
        <v>5</v>
      </c>
      <c r="B40" s="16" t="s">
        <v>19</v>
      </c>
      <c r="C40" s="17" t="s">
        <v>440</v>
      </c>
      <c r="D40" s="101" t="s">
        <v>441</v>
      </c>
      <c r="E40" s="19" t="s">
        <v>448</v>
      </c>
      <c r="F40" s="19" t="s">
        <v>428</v>
      </c>
      <c r="G40" s="19"/>
      <c r="H40" s="182">
        <v>9.14</v>
      </c>
      <c r="I40" s="18" t="s">
        <v>447</v>
      </c>
    </row>
    <row r="41" spans="1:9" ht="17.25" customHeight="1">
      <c r="A41" s="30">
        <v>6</v>
      </c>
      <c r="B41" s="16" t="s">
        <v>746</v>
      </c>
      <c r="C41" s="17" t="s">
        <v>747</v>
      </c>
      <c r="D41" s="101">
        <v>36901</v>
      </c>
      <c r="E41" s="19" t="s">
        <v>63</v>
      </c>
      <c r="F41" s="19" t="s">
        <v>64</v>
      </c>
      <c r="G41" s="19"/>
      <c r="H41" s="182">
        <v>8.26</v>
      </c>
      <c r="I41" s="18" t="s">
        <v>748</v>
      </c>
    </row>
    <row r="42" spans="1:9" s="65" customFormat="1" ht="16.5" thickBot="1">
      <c r="A42" s="59"/>
      <c r="B42" s="60">
        <v>5</v>
      </c>
      <c r="C42" s="60" t="s">
        <v>905</v>
      </c>
      <c r="D42" s="61"/>
      <c r="E42" s="61"/>
      <c r="F42" s="61"/>
      <c r="G42" s="62"/>
      <c r="H42" s="63"/>
      <c r="I42" s="59"/>
    </row>
    <row r="43" spans="1:9" s="71" customFormat="1" ht="18" customHeight="1" thickBot="1">
      <c r="A43" s="111" t="s">
        <v>904</v>
      </c>
      <c r="B43" s="66" t="s">
        <v>0</v>
      </c>
      <c r="C43" s="67" t="s">
        <v>1</v>
      </c>
      <c r="D43" s="69" t="s">
        <v>10</v>
      </c>
      <c r="E43" s="68" t="s">
        <v>2</v>
      </c>
      <c r="F43" s="68" t="s">
        <v>3</v>
      </c>
      <c r="G43" s="68" t="s">
        <v>73</v>
      </c>
      <c r="H43" s="69" t="s">
        <v>6</v>
      </c>
      <c r="I43" s="70" t="s">
        <v>5</v>
      </c>
    </row>
    <row r="44" spans="1:9" ht="17.25" customHeight="1">
      <c r="A44" s="30">
        <v>1</v>
      </c>
      <c r="B44" s="16" t="s">
        <v>203</v>
      </c>
      <c r="C44" s="17" t="s">
        <v>658</v>
      </c>
      <c r="D44" s="101">
        <v>36879</v>
      </c>
      <c r="E44" s="19" t="s">
        <v>639</v>
      </c>
      <c r="F44" s="19" t="s">
        <v>640</v>
      </c>
      <c r="G44" s="19"/>
      <c r="H44" s="182">
        <v>8.25</v>
      </c>
      <c r="I44" s="18" t="s">
        <v>642</v>
      </c>
    </row>
    <row r="45" spans="1:9" ht="17.25" customHeight="1">
      <c r="A45" s="30">
        <v>2</v>
      </c>
      <c r="B45" s="16" t="s">
        <v>33</v>
      </c>
      <c r="C45" s="17" t="s">
        <v>857</v>
      </c>
      <c r="D45" s="101">
        <v>36861</v>
      </c>
      <c r="E45" s="19" t="s">
        <v>859</v>
      </c>
      <c r="F45" s="19" t="s">
        <v>850</v>
      </c>
      <c r="G45" s="19"/>
      <c r="H45" s="176" t="s">
        <v>161</v>
      </c>
      <c r="I45" s="18" t="s">
        <v>860</v>
      </c>
    </row>
    <row r="46" spans="1:9" ht="17.25" customHeight="1">
      <c r="A46" s="30">
        <v>3</v>
      </c>
      <c r="B46" s="16" t="s">
        <v>147</v>
      </c>
      <c r="C46" s="17" t="s">
        <v>714</v>
      </c>
      <c r="D46" s="101" t="s">
        <v>715</v>
      </c>
      <c r="E46" s="19" t="s">
        <v>47</v>
      </c>
      <c r="F46" s="19" t="s">
        <v>120</v>
      </c>
      <c r="G46" s="19" t="s">
        <v>716</v>
      </c>
      <c r="H46" s="176">
        <v>9.23</v>
      </c>
      <c r="I46" s="18" t="s">
        <v>121</v>
      </c>
    </row>
    <row r="47" spans="1:9" ht="17.25" customHeight="1">
      <c r="A47" s="30">
        <v>4</v>
      </c>
      <c r="B47" s="16" t="s">
        <v>184</v>
      </c>
      <c r="C47" s="17" t="s">
        <v>721</v>
      </c>
      <c r="D47" s="101" t="s">
        <v>488</v>
      </c>
      <c r="E47" s="19" t="s">
        <v>47</v>
      </c>
      <c r="F47" s="19" t="s">
        <v>120</v>
      </c>
      <c r="G47" s="19" t="s">
        <v>716</v>
      </c>
      <c r="H47" s="176">
        <v>9.43</v>
      </c>
      <c r="I47" s="18" t="s">
        <v>121</v>
      </c>
    </row>
    <row r="48" spans="1:9" ht="17.25" customHeight="1">
      <c r="A48" s="30">
        <v>5</v>
      </c>
      <c r="B48" s="16" t="s">
        <v>29</v>
      </c>
      <c r="C48" s="17" t="s">
        <v>478</v>
      </c>
      <c r="D48" s="101" t="s">
        <v>383</v>
      </c>
      <c r="E48" s="19" t="s">
        <v>515</v>
      </c>
      <c r="F48" s="19" t="s">
        <v>516</v>
      </c>
      <c r="G48" s="19"/>
      <c r="H48" s="176">
        <v>9.06</v>
      </c>
      <c r="I48" s="18" t="s">
        <v>517</v>
      </c>
    </row>
    <row r="49" spans="1:9" ht="17.25" customHeight="1">
      <c r="A49" s="30">
        <v>6</v>
      </c>
      <c r="B49" s="16" t="s">
        <v>78</v>
      </c>
      <c r="C49" s="17" t="s">
        <v>177</v>
      </c>
      <c r="D49" s="101">
        <v>36739</v>
      </c>
      <c r="E49" s="19" t="s">
        <v>173</v>
      </c>
      <c r="F49" s="19" t="s">
        <v>171</v>
      </c>
      <c r="G49" s="19"/>
      <c r="H49" s="182">
        <v>8.38</v>
      </c>
      <c r="I49" s="18" t="s">
        <v>174</v>
      </c>
    </row>
    <row r="50" spans="1:9" s="65" customFormat="1" ht="16.5" thickBot="1">
      <c r="A50" s="59"/>
      <c r="B50" s="60">
        <v>6</v>
      </c>
      <c r="C50" s="60" t="s">
        <v>905</v>
      </c>
      <c r="D50" s="61"/>
      <c r="E50" s="61"/>
      <c r="F50" s="61"/>
      <c r="G50" s="62"/>
      <c r="H50" s="63"/>
      <c r="I50" s="59"/>
    </row>
    <row r="51" spans="1:9" s="71" customFormat="1" ht="18" customHeight="1" thickBot="1">
      <c r="A51" s="111" t="s">
        <v>904</v>
      </c>
      <c r="B51" s="66" t="s">
        <v>0</v>
      </c>
      <c r="C51" s="67" t="s">
        <v>1</v>
      </c>
      <c r="D51" s="69" t="s">
        <v>10</v>
      </c>
      <c r="E51" s="68" t="s">
        <v>2</v>
      </c>
      <c r="F51" s="68" t="s">
        <v>3</v>
      </c>
      <c r="G51" s="68" t="s">
        <v>73</v>
      </c>
      <c r="H51" s="69" t="s">
        <v>6</v>
      </c>
      <c r="I51" s="70" t="s">
        <v>5</v>
      </c>
    </row>
    <row r="52" spans="1:9" ht="17.25" customHeight="1">
      <c r="A52" s="30">
        <v>1</v>
      </c>
      <c r="B52" s="16" t="s">
        <v>293</v>
      </c>
      <c r="C52" s="17" t="s">
        <v>407</v>
      </c>
      <c r="D52" s="101">
        <v>36736</v>
      </c>
      <c r="E52" s="19" t="s">
        <v>391</v>
      </c>
      <c r="F52" s="19" t="s">
        <v>392</v>
      </c>
      <c r="G52" s="19"/>
      <c r="H52" s="176">
        <v>8.79</v>
      </c>
      <c r="I52" s="18" t="s">
        <v>415</v>
      </c>
    </row>
    <row r="53" spans="1:9" ht="17.25" customHeight="1">
      <c r="A53" s="30">
        <v>2</v>
      </c>
      <c r="B53" s="16" t="s">
        <v>30</v>
      </c>
      <c r="C53" s="17" t="s">
        <v>855</v>
      </c>
      <c r="D53" s="101" t="s">
        <v>856</v>
      </c>
      <c r="E53" s="19" t="s">
        <v>859</v>
      </c>
      <c r="F53" s="19" t="s">
        <v>850</v>
      </c>
      <c r="G53" s="19"/>
      <c r="H53" s="176" t="s">
        <v>161</v>
      </c>
      <c r="I53" s="18" t="s">
        <v>860</v>
      </c>
    </row>
    <row r="54" spans="1:9" ht="17.25" customHeight="1">
      <c r="A54" s="30">
        <v>3</v>
      </c>
      <c r="B54" s="16" t="s">
        <v>16</v>
      </c>
      <c r="C54" s="17" t="s">
        <v>406</v>
      </c>
      <c r="D54" s="101">
        <v>36712</v>
      </c>
      <c r="E54" s="19" t="s">
        <v>391</v>
      </c>
      <c r="F54" s="19" t="s">
        <v>392</v>
      </c>
      <c r="G54" s="19"/>
      <c r="H54" s="176">
        <v>8.04</v>
      </c>
      <c r="I54" s="18" t="s">
        <v>415</v>
      </c>
    </row>
    <row r="55" spans="1:9" ht="17.25" customHeight="1">
      <c r="A55" s="30">
        <v>4</v>
      </c>
      <c r="B55" s="16" t="s">
        <v>85</v>
      </c>
      <c r="C55" s="17" t="s">
        <v>227</v>
      </c>
      <c r="D55" s="101">
        <v>36700</v>
      </c>
      <c r="E55" s="19" t="s">
        <v>225</v>
      </c>
      <c r="F55" s="19" t="s">
        <v>226</v>
      </c>
      <c r="G55" s="19"/>
      <c r="H55" s="86">
        <v>7.92</v>
      </c>
      <c r="I55" s="18" t="s">
        <v>219</v>
      </c>
    </row>
    <row r="56" spans="1:9" ht="17.25" customHeight="1">
      <c r="A56" s="30">
        <v>5</v>
      </c>
      <c r="B56" s="16" t="s">
        <v>61</v>
      </c>
      <c r="C56" s="17" t="s">
        <v>749</v>
      </c>
      <c r="D56" s="101">
        <v>36678</v>
      </c>
      <c r="E56" s="19" t="s">
        <v>63</v>
      </c>
      <c r="F56" s="19" t="s">
        <v>64</v>
      </c>
      <c r="G56" s="19"/>
      <c r="H56" s="182">
        <v>8.17</v>
      </c>
      <c r="I56" s="18" t="s">
        <v>65</v>
      </c>
    </row>
    <row r="57" spans="1:9" ht="17.25" customHeight="1">
      <c r="A57" s="30">
        <v>6</v>
      </c>
      <c r="B57" s="16" t="s">
        <v>28</v>
      </c>
      <c r="C57" s="17" t="s">
        <v>88</v>
      </c>
      <c r="D57" s="101">
        <v>36676</v>
      </c>
      <c r="E57" s="19" t="s">
        <v>391</v>
      </c>
      <c r="F57" s="19" t="s">
        <v>392</v>
      </c>
      <c r="G57" s="19"/>
      <c r="H57" s="176">
        <v>8.72</v>
      </c>
      <c r="I57" s="18" t="s">
        <v>412</v>
      </c>
    </row>
    <row r="58" spans="1:9" s="65" customFormat="1" ht="16.5" thickBot="1">
      <c r="A58" s="59"/>
      <c r="B58" s="60">
        <v>7</v>
      </c>
      <c r="C58" s="60" t="s">
        <v>905</v>
      </c>
      <c r="D58" s="61"/>
      <c r="E58" s="61"/>
      <c r="F58" s="61"/>
      <c r="G58" s="62"/>
      <c r="H58" s="63"/>
      <c r="I58" s="59"/>
    </row>
    <row r="59" spans="1:9" s="71" customFormat="1" ht="18" customHeight="1" thickBot="1">
      <c r="A59" s="111" t="s">
        <v>904</v>
      </c>
      <c r="B59" s="66" t="s">
        <v>0</v>
      </c>
      <c r="C59" s="67" t="s">
        <v>1</v>
      </c>
      <c r="D59" s="69" t="s">
        <v>10</v>
      </c>
      <c r="E59" s="68" t="s">
        <v>2</v>
      </c>
      <c r="F59" s="68" t="s">
        <v>3</v>
      </c>
      <c r="G59" s="68" t="s">
        <v>73</v>
      </c>
      <c r="H59" s="69" t="s">
        <v>6</v>
      </c>
      <c r="I59" s="70" t="s">
        <v>5</v>
      </c>
    </row>
    <row r="60" spans="1:9" ht="17.25" customHeight="1">
      <c r="A60" s="30">
        <v>1</v>
      </c>
      <c r="B60" s="16"/>
      <c r="C60" s="17"/>
      <c r="D60" s="101"/>
      <c r="E60" s="19"/>
      <c r="F60" s="19"/>
      <c r="G60" s="19"/>
      <c r="H60" s="182"/>
      <c r="I60" s="18"/>
    </row>
    <row r="61" spans="1:9" ht="17.25" customHeight="1">
      <c r="A61" s="30">
        <v>2</v>
      </c>
      <c r="B61" s="16" t="s">
        <v>124</v>
      </c>
      <c r="C61" s="17" t="s">
        <v>666</v>
      </c>
      <c r="D61" s="101" t="s">
        <v>667</v>
      </c>
      <c r="E61" s="19" t="s">
        <v>105</v>
      </c>
      <c r="F61" s="19" t="s">
        <v>106</v>
      </c>
      <c r="G61" s="19"/>
      <c r="H61" s="182">
        <v>8.34</v>
      </c>
      <c r="I61" s="18" t="s">
        <v>146</v>
      </c>
    </row>
    <row r="62" spans="1:9" ht="17.25" customHeight="1">
      <c r="A62" s="30">
        <v>3</v>
      </c>
      <c r="B62" s="16" t="s">
        <v>154</v>
      </c>
      <c r="C62" s="17" t="s">
        <v>853</v>
      </c>
      <c r="D62" s="101" t="s">
        <v>854</v>
      </c>
      <c r="E62" s="19" t="s">
        <v>859</v>
      </c>
      <c r="F62" s="19" t="s">
        <v>850</v>
      </c>
      <c r="G62" s="19"/>
      <c r="H62" s="182" t="s">
        <v>161</v>
      </c>
      <c r="I62" s="18" t="s">
        <v>860</v>
      </c>
    </row>
    <row r="63" spans="1:9" ht="17.25" customHeight="1">
      <c r="A63" s="30">
        <v>4</v>
      </c>
      <c r="B63" s="16" t="s">
        <v>603</v>
      </c>
      <c r="C63" s="17" t="s">
        <v>764</v>
      </c>
      <c r="D63" s="101">
        <v>36640</v>
      </c>
      <c r="E63" s="19" t="s">
        <v>765</v>
      </c>
      <c r="F63" s="19" t="s">
        <v>766</v>
      </c>
      <c r="G63" s="19"/>
      <c r="H63" s="176">
        <v>8.48</v>
      </c>
      <c r="I63" s="18" t="s">
        <v>767</v>
      </c>
    </row>
    <row r="64" spans="1:9" ht="17.25" customHeight="1">
      <c r="A64" s="30">
        <v>5</v>
      </c>
      <c r="B64" s="16" t="s">
        <v>16</v>
      </c>
      <c r="C64" s="17" t="s">
        <v>557</v>
      </c>
      <c r="D64" s="101" t="s">
        <v>558</v>
      </c>
      <c r="E64" s="19" t="s">
        <v>568</v>
      </c>
      <c r="F64" s="19" t="s">
        <v>552</v>
      </c>
      <c r="G64" s="19" t="s">
        <v>553</v>
      </c>
      <c r="H64" s="176">
        <v>8.47</v>
      </c>
      <c r="I64" s="18" t="s">
        <v>554</v>
      </c>
    </row>
    <row r="65" spans="1:9" ht="17.25" customHeight="1">
      <c r="A65" s="30">
        <v>6</v>
      </c>
      <c r="B65" s="16" t="s">
        <v>118</v>
      </c>
      <c r="C65" s="17" t="s">
        <v>352</v>
      </c>
      <c r="D65" s="101" t="s">
        <v>342</v>
      </c>
      <c r="E65" s="19" t="s">
        <v>336</v>
      </c>
      <c r="F65" s="19" t="s">
        <v>356</v>
      </c>
      <c r="G65" s="19"/>
      <c r="H65" s="182">
        <v>8.96</v>
      </c>
      <c r="I65" s="18" t="s">
        <v>343</v>
      </c>
    </row>
    <row r="66" spans="1:9" ht="17.25" customHeight="1">
      <c r="A66" s="72"/>
      <c r="B66" s="27"/>
      <c r="C66" s="28"/>
      <c r="D66" s="168"/>
      <c r="E66" s="26"/>
      <c r="F66" s="26"/>
      <c r="G66" s="26"/>
      <c r="H66" s="198"/>
      <c r="I66" s="29"/>
    </row>
    <row r="67" spans="1:9" s="65" customFormat="1" ht="16.5" thickBot="1">
      <c r="A67" s="59"/>
      <c r="B67" s="60">
        <v>8</v>
      </c>
      <c r="C67" s="60" t="s">
        <v>905</v>
      </c>
      <c r="D67" s="61"/>
      <c r="E67" s="61"/>
      <c r="F67" s="61"/>
      <c r="G67" s="62"/>
      <c r="H67" s="63"/>
      <c r="I67" s="59"/>
    </row>
    <row r="68" spans="1:9" s="71" customFormat="1" ht="18" customHeight="1" thickBot="1">
      <c r="A68" s="111" t="s">
        <v>904</v>
      </c>
      <c r="B68" s="66" t="s">
        <v>0</v>
      </c>
      <c r="C68" s="67" t="s">
        <v>1</v>
      </c>
      <c r="D68" s="69" t="s">
        <v>10</v>
      </c>
      <c r="E68" s="68" t="s">
        <v>2</v>
      </c>
      <c r="F68" s="68" t="s">
        <v>3</v>
      </c>
      <c r="G68" s="68" t="s">
        <v>73</v>
      </c>
      <c r="H68" s="69" t="s">
        <v>6</v>
      </c>
      <c r="I68" s="70" t="s">
        <v>5</v>
      </c>
    </row>
    <row r="69" spans="1:9" ht="17.25" customHeight="1">
      <c r="A69" s="30">
        <v>1</v>
      </c>
      <c r="B69" s="16"/>
      <c r="C69" s="17"/>
      <c r="D69" s="101"/>
      <c r="E69" s="19"/>
      <c r="F69" s="19"/>
      <c r="G69" s="19"/>
      <c r="H69" s="182"/>
      <c r="I69" s="18"/>
    </row>
    <row r="70" spans="1:9" ht="17.25" customHeight="1">
      <c r="A70" s="30">
        <v>2</v>
      </c>
      <c r="B70" s="16" t="s">
        <v>40</v>
      </c>
      <c r="C70" s="17" t="s">
        <v>711</v>
      </c>
      <c r="D70" s="101" t="s">
        <v>712</v>
      </c>
      <c r="E70" s="19" t="s">
        <v>47</v>
      </c>
      <c r="F70" s="19" t="s">
        <v>120</v>
      </c>
      <c r="G70" s="19"/>
      <c r="H70" s="86">
        <v>9.43</v>
      </c>
      <c r="I70" s="18" t="s">
        <v>727</v>
      </c>
    </row>
    <row r="71" spans="1:9" ht="17.25" customHeight="1">
      <c r="A71" s="30">
        <v>3</v>
      </c>
      <c r="B71" s="16" t="s">
        <v>203</v>
      </c>
      <c r="C71" s="17" t="s">
        <v>204</v>
      </c>
      <c r="D71" s="101" t="s">
        <v>205</v>
      </c>
      <c r="E71" s="19" t="s">
        <v>68</v>
      </c>
      <c r="F71" s="19" t="s">
        <v>69</v>
      </c>
      <c r="G71" s="19"/>
      <c r="H71" s="86">
        <v>8.76</v>
      </c>
      <c r="I71" s="18" t="s">
        <v>52</v>
      </c>
    </row>
    <row r="72" spans="1:9" ht="17.25" customHeight="1">
      <c r="A72" s="30">
        <v>4</v>
      </c>
      <c r="B72" s="16" t="s">
        <v>772</v>
      </c>
      <c r="C72" s="17" t="s">
        <v>773</v>
      </c>
      <c r="D72" s="101">
        <v>36594</v>
      </c>
      <c r="E72" s="19" t="s">
        <v>765</v>
      </c>
      <c r="F72" s="19" t="s">
        <v>766</v>
      </c>
      <c r="G72" s="19"/>
      <c r="H72" s="176">
        <v>10.51</v>
      </c>
      <c r="I72" s="18" t="s">
        <v>767</v>
      </c>
    </row>
    <row r="73" spans="1:9" ht="17.25" customHeight="1">
      <c r="A73" s="30">
        <v>5</v>
      </c>
      <c r="B73" s="16" t="s">
        <v>138</v>
      </c>
      <c r="C73" s="17" t="s">
        <v>355</v>
      </c>
      <c r="D73" s="101">
        <v>36576</v>
      </c>
      <c r="E73" s="19" t="s">
        <v>336</v>
      </c>
      <c r="F73" s="19" t="s">
        <v>356</v>
      </c>
      <c r="G73" s="19"/>
      <c r="H73" s="182" t="s">
        <v>161</v>
      </c>
      <c r="I73" s="18" t="s">
        <v>343</v>
      </c>
    </row>
    <row r="74" spans="1:9" ht="17.25" customHeight="1">
      <c r="A74" s="30">
        <v>6</v>
      </c>
      <c r="B74" s="16" t="s">
        <v>138</v>
      </c>
      <c r="C74" s="17" t="s">
        <v>599</v>
      </c>
      <c r="D74" s="101">
        <v>36575</v>
      </c>
      <c r="E74" s="19" t="s">
        <v>14</v>
      </c>
      <c r="F74" s="19" t="s">
        <v>46</v>
      </c>
      <c r="G74" s="19"/>
      <c r="H74" s="176">
        <v>8.51</v>
      </c>
      <c r="I74" s="18" t="s">
        <v>123</v>
      </c>
    </row>
    <row r="75" spans="1:9" s="65" customFormat="1" ht="16.5" thickBot="1">
      <c r="A75" s="59"/>
      <c r="B75" s="60">
        <v>9</v>
      </c>
      <c r="C75" s="60" t="s">
        <v>905</v>
      </c>
      <c r="D75" s="61"/>
      <c r="E75" s="61"/>
      <c r="F75" s="61"/>
      <c r="G75" s="62"/>
      <c r="H75" s="63"/>
      <c r="I75" s="59"/>
    </row>
    <row r="76" spans="1:9" s="71" customFormat="1" ht="18" customHeight="1" thickBot="1">
      <c r="A76" s="111" t="s">
        <v>904</v>
      </c>
      <c r="B76" s="66" t="s">
        <v>0</v>
      </c>
      <c r="C76" s="67" t="s">
        <v>1</v>
      </c>
      <c r="D76" s="69" t="s">
        <v>10</v>
      </c>
      <c r="E76" s="68" t="s">
        <v>2</v>
      </c>
      <c r="F76" s="68" t="s">
        <v>3</v>
      </c>
      <c r="G76" s="68" t="s">
        <v>73</v>
      </c>
      <c r="H76" s="69" t="s">
        <v>6</v>
      </c>
      <c r="I76" s="70" t="s">
        <v>5</v>
      </c>
    </row>
    <row r="77" spans="1:9" ht="17.25" customHeight="1">
      <c r="A77" s="30">
        <v>1</v>
      </c>
      <c r="B77" s="16"/>
      <c r="C77" s="17"/>
      <c r="D77" s="101"/>
      <c r="E77" s="19"/>
      <c r="F77" s="19"/>
      <c r="G77" s="19"/>
      <c r="H77" s="182"/>
      <c r="I77" s="18"/>
    </row>
    <row r="78" spans="1:9" ht="17.25" customHeight="1">
      <c r="A78" s="30">
        <v>2</v>
      </c>
      <c r="B78" s="16" t="s">
        <v>31</v>
      </c>
      <c r="C78" s="17" t="s">
        <v>263</v>
      </c>
      <c r="D78" s="101" t="s">
        <v>264</v>
      </c>
      <c r="E78" s="19" t="s">
        <v>242</v>
      </c>
      <c r="F78" s="19" t="s">
        <v>243</v>
      </c>
      <c r="G78" s="19"/>
      <c r="H78" s="176">
        <v>8.39</v>
      </c>
      <c r="I78" s="18" t="s">
        <v>260</v>
      </c>
    </row>
    <row r="79" spans="1:9" ht="17.25" customHeight="1">
      <c r="A79" s="30">
        <v>3</v>
      </c>
      <c r="B79" s="16" t="s">
        <v>17</v>
      </c>
      <c r="C79" s="17" t="s">
        <v>677</v>
      </c>
      <c r="D79" s="101" t="s">
        <v>678</v>
      </c>
      <c r="E79" s="19" t="s">
        <v>105</v>
      </c>
      <c r="F79" s="19" t="s">
        <v>106</v>
      </c>
      <c r="G79" s="19"/>
      <c r="H79" s="176">
        <v>9.32</v>
      </c>
      <c r="I79" s="18" t="s">
        <v>146</v>
      </c>
    </row>
    <row r="80" spans="1:9" ht="17.25" customHeight="1">
      <c r="A80" s="30">
        <v>4</v>
      </c>
      <c r="B80" s="16" t="s">
        <v>26</v>
      </c>
      <c r="C80" s="17" t="s">
        <v>84</v>
      </c>
      <c r="D80" s="101">
        <v>36555</v>
      </c>
      <c r="E80" s="19" t="s">
        <v>63</v>
      </c>
      <c r="F80" s="19" t="s">
        <v>64</v>
      </c>
      <c r="G80" s="19"/>
      <c r="H80" s="182">
        <v>8.61</v>
      </c>
      <c r="I80" s="18" t="s">
        <v>65</v>
      </c>
    </row>
    <row r="81" spans="1:9" ht="17.25" customHeight="1">
      <c r="A81" s="30">
        <v>5</v>
      </c>
      <c r="B81" s="16" t="s">
        <v>58</v>
      </c>
      <c r="C81" s="17" t="s">
        <v>367</v>
      </c>
      <c r="D81" s="101" t="s">
        <v>387</v>
      </c>
      <c r="E81" s="19" t="s">
        <v>376</v>
      </c>
      <c r="F81" s="19" t="s">
        <v>375</v>
      </c>
      <c r="G81" s="19" t="s">
        <v>370</v>
      </c>
      <c r="H81" s="176">
        <v>9.04</v>
      </c>
      <c r="I81" s="18" t="s">
        <v>371</v>
      </c>
    </row>
    <row r="82" spans="1:9" ht="17.25" customHeight="1">
      <c r="A82" s="30">
        <v>6</v>
      </c>
      <c r="B82" s="16" t="s">
        <v>154</v>
      </c>
      <c r="C82" s="17" t="s">
        <v>612</v>
      </c>
      <c r="D82" s="101">
        <v>36527</v>
      </c>
      <c r="E82" s="19" t="s">
        <v>609</v>
      </c>
      <c r="F82" s="19" t="s">
        <v>610</v>
      </c>
      <c r="G82" s="19"/>
      <c r="H82" s="176">
        <v>8.04</v>
      </c>
      <c r="I82" s="18" t="s">
        <v>611</v>
      </c>
    </row>
  </sheetData>
  <sheetProtection/>
  <printOptions horizontalCentered="1"/>
  <pageMargins left="0.3937007874015748" right="0.3937007874015748" top="0.5118110236220472" bottom="0.31496062992125984" header="0.3937007874015748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3" customWidth="1"/>
    <col min="2" max="2" width="11.140625" style="43" customWidth="1"/>
    <col min="3" max="3" width="15.421875" style="43" bestFit="1" customWidth="1"/>
    <col min="4" max="4" width="10.7109375" style="56" customWidth="1"/>
    <col min="5" max="5" width="15.00390625" style="57" customWidth="1"/>
    <col min="6" max="6" width="17.57421875" style="57" bestFit="1" customWidth="1"/>
    <col min="7" max="7" width="16.8515625" style="57" bestFit="1" customWidth="1"/>
    <col min="8" max="8" width="8.140625" style="52" customWidth="1"/>
    <col min="9" max="9" width="7.57421875" style="50" customWidth="1"/>
    <col min="10" max="10" width="5.28125" style="50" bestFit="1" customWidth="1"/>
    <col min="11" max="11" width="26.7109375" style="35" customWidth="1"/>
    <col min="12" max="16384" width="9.140625" style="58" customWidth="1"/>
  </cols>
  <sheetData>
    <row r="1" spans="1:10" s="60" customFormat="1" ht="15.75">
      <c r="A1" s="60" t="s">
        <v>569</v>
      </c>
      <c r="C1" s="61"/>
      <c r="D1" s="74"/>
      <c r="E1" s="74"/>
      <c r="F1" s="74"/>
      <c r="G1" s="107"/>
      <c r="H1" s="64"/>
      <c r="I1" s="108"/>
      <c r="J1" s="108"/>
    </row>
    <row r="2" spans="1:12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3"/>
      <c r="K2" s="64"/>
      <c r="L2" s="109"/>
    </row>
    <row r="3" ht="12.75">
      <c r="B3" s="48"/>
    </row>
    <row r="4" spans="1:11" s="65" customFormat="1" ht="15.75">
      <c r="A4" s="59"/>
      <c r="B4" s="60" t="s">
        <v>576</v>
      </c>
      <c r="C4" s="60"/>
      <c r="D4" s="61"/>
      <c r="E4" s="61"/>
      <c r="F4" s="61"/>
      <c r="G4" s="62"/>
      <c r="H4" s="63"/>
      <c r="I4" s="64"/>
      <c r="J4" s="64"/>
      <c r="K4" s="59"/>
    </row>
    <row r="5" spans="1:11" s="65" customFormat="1" ht="16.5" thickBot="1">
      <c r="A5" s="59"/>
      <c r="B5" s="60"/>
      <c r="C5" s="60"/>
      <c r="D5" s="61"/>
      <c r="E5" s="61"/>
      <c r="F5" s="61"/>
      <c r="G5" s="62"/>
      <c r="H5" s="63"/>
      <c r="I5" s="64"/>
      <c r="J5" s="64"/>
      <c r="K5" s="59"/>
    </row>
    <row r="6" spans="1:11" s="71" customFormat="1" ht="18" customHeight="1" thickBot="1">
      <c r="A6" s="111" t="s">
        <v>165</v>
      </c>
      <c r="B6" s="66" t="s">
        <v>0</v>
      </c>
      <c r="C6" s="67" t="s">
        <v>1</v>
      </c>
      <c r="D6" s="69" t="s">
        <v>10</v>
      </c>
      <c r="E6" s="68" t="s">
        <v>2</v>
      </c>
      <c r="F6" s="68" t="s">
        <v>3</v>
      </c>
      <c r="G6" s="68" t="s">
        <v>73</v>
      </c>
      <c r="H6" s="69" t="s">
        <v>6</v>
      </c>
      <c r="I6" s="69" t="s">
        <v>7</v>
      </c>
      <c r="J6" s="79" t="s">
        <v>53</v>
      </c>
      <c r="K6" s="70" t="s">
        <v>5</v>
      </c>
    </row>
    <row r="7" spans="1:11" ht="18" customHeight="1">
      <c r="A7" s="30">
        <v>1</v>
      </c>
      <c r="B7" s="16" t="s">
        <v>154</v>
      </c>
      <c r="C7" s="17" t="s">
        <v>612</v>
      </c>
      <c r="D7" s="101">
        <v>36527</v>
      </c>
      <c r="E7" s="19" t="s">
        <v>609</v>
      </c>
      <c r="F7" s="19" t="s">
        <v>610</v>
      </c>
      <c r="G7" s="19"/>
      <c r="H7" s="203">
        <v>8.04</v>
      </c>
      <c r="I7" s="170">
        <v>7.9</v>
      </c>
      <c r="J7" s="25" t="s">
        <v>907</v>
      </c>
      <c r="K7" s="18" t="s">
        <v>611</v>
      </c>
    </row>
    <row r="8" spans="1:11" ht="18" customHeight="1">
      <c r="A8" s="30">
        <v>2</v>
      </c>
      <c r="B8" s="16" t="s">
        <v>85</v>
      </c>
      <c r="C8" s="17" t="s">
        <v>227</v>
      </c>
      <c r="D8" s="101">
        <v>36700</v>
      </c>
      <c r="E8" s="19" t="s">
        <v>225</v>
      </c>
      <c r="F8" s="19" t="s">
        <v>226</v>
      </c>
      <c r="G8" s="19"/>
      <c r="H8" s="86">
        <v>7.92</v>
      </c>
      <c r="I8" s="196">
        <v>7.92</v>
      </c>
      <c r="J8" s="25" t="str">
        <f>IF(ISBLANK(H8),"",IF(H8&lt;=7.54,"II A",IF(H8&lt;=7.94,"III A",IF(H8&lt;=8.44,"I JA",IF(H8&lt;=8.84,"II JA",IF(H8&lt;=9.14,"III JA"))))))</f>
        <v>III A</v>
      </c>
      <c r="K8" s="18" t="s">
        <v>219</v>
      </c>
    </row>
    <row r="9" spans="1:11" ht="18" customHeight="1">
      <c r="A9" s="30">
        <v>3</v>
      </c>
      <c r="B9" s="16" t="s">
        <v>16</v>
      </c>
      <c r="C9" s="17" t="s">
        <v>406</v>
      </c>
      <c r="D9" s="101">
        <v>36712</v>
      </c>
      <c r="E9" s="19" t="s">
        <v>391</v>
      </c>
      <c r="F9" s="19" t="s">
        <v>392</v>
      </c>
      <c r="G9" s="19"/>
      <c r="H9" s="176">
        <v>8.04</v>
      </c>
      <c r="I9" s="196">
        <v>8.04</v>
      </c>
      <c r="J9" s="25" t="str">
        <f>IF(ISBLANK(H9),"",IF(H9&lt;=7.54,"II A",IF(H9&lt;=7.94,"III A",IF(H9&lt;=8.44,"I JA",IF(H9&lt;=8.84,"II JA",IF(H9&lt;=9.14,"III JA"))))))</f>
        <v>I JA</v>
      </c>
      <c r="K9" s="18" t="s">
        <v>415</v>
      </c>
    </row>
    <row r="10" spans="1:11" ht="18" customHeight="1">
      <c r="A10" s="30">
        <v>4</v>
      </c>
      <c r="B10" s="16" t="s">
        <v>61</v>
      </c>
      <c r="C10" s="17" t="s">
        <v>749</v>
      </c>
      <c r="D10" s="101">
        <v>36678</v>
      </c>
      <c r="E10" s="19" t="s">
        <v>63</v>
      </c>
      <c r="F10" s="19" t="s">
        <v>64</v>
      </c>
      <c r="G10" s="19"/>
      <c r="H10" s="204">
        <v>8.17</v>
      </c>
      <c r="I10" s="170">
        <v>8.14</v>
      </c>
      <c r="J10" s="25" t="str">
        <f>IF(ISBLANK(H10),"",IF(H10&lt;=7.54,"II A",IF(H10&lt;=7.94,"III A",IF(H10&lt;=8.44,"I JA",IF(H10&lt;=8.84,"II JA",IF(H10&lt;=9.14,"III JA"))))))</f>
        <v>I JA</v>
      </c>
      <c r="K10" s="18" t="s">
        <v>65</v>
      </c>
    </row>
    <row r="11" spans="1:11" ht="18" customHeight="1">
      <c r="A11" s="30">
        <v>5</v>
      </c>
      <c r="B11" s="16" t="s">
        <v>746</v>
      </c>
      <c r="C11" s="17" t="s">
        <v>747</v>
      </c>
      <c r="D11" s="101">
        <v>36901</v>
      </c>
      <c r="E11" s="19" t="s">
        <v>63</v>
      </c>
      <c r="F11" s="19" t="s">
        <v>64</v>
      </c>
      <c r="G11" s="19"/>
      <c r="H11" s="204">
        <v>8.26</v>
      </c>
      <c r="I11" s="170">
        <v>8.16</v>
      </c>
      <c r="J11" s="25" t="str">
        <f>IF(ISBLANK(H11),"",IF(H11&lt;=7.54,"II A",IF(H11&lt;=7.94,"III A",IF(H11&lt;=8.44,"I JA",IF(H11&lt;=8.84,"II JA",IF(H11&lt;=9.14,"III JA"))))))</f>
        <v>I JA</v>
      </c>
      <c r="K11" s="18" t="s">
        <v>748</v>
      </c>
    </row>
    <row r="12" spans="1:11" ht="18" customHeight="1">
      <c r="A12" s="30">
        <v>6</v>
      </c>
      <c r="B12" s="16" t="s">
        <v>203</v>
      </c>
      <c r="C12" s="17" t="s">
        <v>658</v>
      </c>
      <c r="D12" s="101">
        <v>36879</v>
      </c>
      <c r="E12" s="19" t="s">
        <v>639</v>
      </c>
      <c r="F12" s="19" t="s">
        <v>640</v>
      </c>
      <c r="G12" s="19"/>
      <c r="H12" s="182">
        <v>8.25</v>
      </c>
      <c r="I12" s="196">
        <v>8.26</v>
      </c>
      <c r="J12" s="25" t="str">
        <f>IF(ISBLANK(H12),"",IF(H12&lt;=7.54,"II A",IF(H12&lt;=7.94,"III A",IF(H12&lt;=8.44,"I JA",IF(H12&lt;=8.84,"II JA",IF(H12&lt;=9.14,"III JA"))))))</f>
        <v>I JA</v>
      </c>
      <c r="K12" s="18" t="s">
        <v>642</v>
      </c>
    </row>
    <row r="13" spans="1:11" ht="18" customHeight="1">
      <c r="A13" s="30">
        <v>7</v>
      </c>
      <c r="B13" s="16" t="s">
        <v>124</v>
      </c>
      <c r="C13" s="17" t="s">
        <v>666</v>
      </c>
      <c r="D13" s="101" t="s">
        <v>667</v>
      </c>
      <c r="E13" s="19" t="s">
        <v>105</v>
      </c>
      <c r="F13" s="19" t="s">
        <v>106</v>
      </c>
      <c r="G13" s="19"/>
      <c r="H13" s="182">
        <v>8.34</v>
      </c>
      <c r="I13" s="151"/>
      <c r="J13" s="25" t="str">
        <f aca="true" t="shared" si="0" ref="J13:J40">IF(ISBLANK(H13),"",IF(H13&lt;=7.54,"II A",IF(H13&lt;=7.94,"III A",IF(H13&lt;=8.44,"I JA",IF(H13&lt;=8.84,"II JA",IF(H13&lt;=9.14,"III JA"))))))</f>
        <v>I JA</v>
      </c>
      <c r="K13" s="18" t="s">
        <v>146</v>
      </c>
    </row>
    <row r="14" spans="1:11" ht="18" customHeight="1">
      <c r="A14" s="30">
        <v>8</v>
      </c>
      <c r="B14" s="16" t="s">
        <v>78</v>
      </c>
      <c r="C14" s="17" t="s">
        <v>177</v>
      </c>
      <c r="D14" s="101">
        <v>36739</v>
      </c>
      <c r="E14" s="19" t="s">
        <v>173</v>
      </c>
      <c r="F14" s="19" t="s">
        <v>171</v>
      </c>
      <c r="G14" s="19"/>
      <c r="H14" s="182">
        <v>8.38</v>
      </c>
      <c r="I14" s="170"/>
      <c r="J14" s="25" t="str">
        <f t="shared" si="0"/>
        <v>I JA</v>
      </c>
      <c r="K14" s="18" t="s">
        <v>174</v>
      </c>
    </row>
    <row r="15" spans="1:11" ht="18" customHeight="1">
      <c r="A15" s="30">
        <v>9</v>
      </c>
      <c r="B15" s="16" t="s">
        <v>31</v>
      </c>
      <c r="C15" s="17" t="s">
        <v>263</v>
      </c>
      <c r="D15" s="101" t="s">
        <v>264</v>
      </c>
      <c r="E15" s="19" t="s">
        <v>242</v>
      </c>
      <c r="F15" s="19" t="s">
        <v>243</v>
      </c>
      <c r="G15" s="19"/>
      <c r="H15" s="176">
        <v>8.39</v>
      </c>
      <c r="I15" s="151"/>
      <c r="J15" s="25" t="str">
        <f t="shared" si="0"/>
        <v>I JA</v>
      </c>
      <c r="K15" s="18" t="s">
        <v>260</v>
      </c>
    </row>
    <row r="16" spans="1:11" ht="18" customHeight="1">
      <c r="A16" s="30">
        <v>10</v>
      </c>
      <c r="B16" s="16" t="s">
        <v>345</v>
      </c>
      <c r="C16" s="17" t="s">
        <v>348</v>
      </c>
      <c r="D16" s="101" t="s">
        <v>338</v>
      </c>
      <c r="E16" s="19" t="s">
        <v>336</v>
      </c>
      <c r="F16" s="19" t="s">
        <v>356</v>
      </c>
      <c r="G16" s="19"/>
      <c r="H16" s="86">
        <v>8.46</v>
      </c>
      <c r="I16" s="151"/>
      <c r="J16" s="25" t="str">
        <f t="shared" si="0"/>
        <v>II JA</v>
      </c>
      <c r="K16" s="18" t="s">
        <v>337</v>
      </c>
    </row>
    <row r="17" spans="1:11" ht="18" customHeight="1">
      <c r="A17" s="30">
        <v>10</v>
      </c>
      <c r="B17" s="16" t="s">
        <v>879</v>
      </c>
      <c r="C17" s="17" t="s">
        <v>880</v>
      </c>
      <c r="D17" s="101">
        <v>36951</v>
      </c>
      <c r="E17" s="19" t="s">
        <v>887</v>
      </c>
      <c r="F17" s="19" t="s">
        <v>862</v>
      </c>
      <c r="G17" s="19"/>
      <c r="H17" s="182">
        <v>8.46</v>
      </c>
      <c r="I17" s="151"/>
      <c r="J17" s="25" t="str">
        <f t="shared" si="0"/>
        <v>II JA</v>
      </c>
      <c r="K17" s="18" t="s">
        <v>889</v>
      </c>
    </row>
    <row r="18" spans="1:11" ht="18" customHeight="1">
      <c r="A18" s="30">
        <v>12</v>
      </c>
      <c r="B18" s="16" t="s">
        <v>16</v>
      </c>
      <c r="C18" s="17" t="s">
        <v>557</v>
      </c>
      <c r="D18" s="101" t="s">
        <v>558</v>
      </c>
      <c r="E18" s="19" t="s">
        <v>568</v>
      </c>
      <c r="F18" s="19" t="s">
        <v>552</v>
      </c>
      <c r="G18" s="19" t="s">
        <v>553</v>
      </c>
      <c r="H18" s="176">
        <v>8.47</v>
      </c>
      <c r="I18" s="151"/>
      <c r="J18" s="25" t="str">
        <f t="shared" si="0"/>
        <v>II JA</v>
      </c>
      <c r="K18" s="18" t="s">
        <v>554</v>
      </c>
    </row>
    <row r="19" spans="1:11" ht="18" customHeight="1">
      <c r="A19" s="30">
        <v>13</v>
      </c>
      <c r="B19" s="16" t="s">
        <v>603</v>
      </c>
      <c r="C19" s="17" t="s">
        <v>764</v>
      </c>
      <c r="D19" s="101">
        <v>36640</v>
      </c>
      <c r="E19" s="19" t="s">
        <v>765</v>
      </c>
      <c r="F19" s="19" t="s">
        <v>766</v>
      </c>
      <c r="G19" s="19"/>
      <c r="H19" s="176">
        <v>8.48</v>
      </c>
      <c r="I19" s="151"/>
      <c r="J19" s="25" t="str">
        <f t="shared" si="0"/>
        <v>II JA</v>
      </c>
      <c r="K19" s="18" t="s">
        <v>767</v>
      </c>
    </row>
    <row r="20" spans="1:11" ht="18" customHeight="1">
      <c r="A20" s="30">
        <v>14</v>
      </c>
      <c r="B20" s="16" t="s">
        <v>203</v>
      </c>
      <c r="C20" s="17" t="s">
        <v>544</v>
      </c>
      <c r="D20" s="101">
        <v>37092</v>
      </c>
      <c r="E20" s="19" t="s">
        <v>549</v>
      </c>
      <c r="F20" s="19" t="s">
        <v>548</v>
      </c>
      <c r="G20" s="19"/>
      <c r="H20" s="182">
        <v>8.49</v>
      </c>
      <c r="I20" s="151"/>
      <c r="J20" s="25" t="str">
        <f t="shared" si="0"/>
        <v>II JA</v>
      </c>
      <c r="K20" s="18" t="s">
        <v>534</v>
      </c>
    </row>
    <row r="21" spans="1:11" ht="18" customHeight="1">
      <c r="A21" s="30">
        <v>15</v>
      </c>
      <c r="B21" s="16" t="s">
        <v>138</v>
      </c>
      <c r="C21" s="17" t="s">
        <v>599</v>
      </c>
      <c r="D21" s="101">
        <v>36575</v>
      </c>
      <c r="E21" s="19" t="s">
        <v>14</v>
      </c>
      <c r="F21" s="19" t="s">
        <v>46</v>
      </c>
      <c r="G21" s="19"/>
      <c r="H21" s="176">
        <v>8.51</v>
      </c>
      <c r="I21" s="151"/>
      <c r="J21" s="25" t="str">
        <f t="shared" si="0"/>
        <v>II JA</v>
      </c>
      <c r="K21" s="18" t="s">
        <v>123</v>
      </c>
    </row>
    <row r="22" spans="1:11" ht="17.25" customHeight="1">
      <c r="A22" s="30">
        <v>16</v>
      </c>
      <c r="B22" s="16" t="s">
        <v>26</v>
      </c>
      <c r="C22" s="17" t="s">
        <v>84</v>
      </c>
      <c r="D22" s="101">
        <v>36555</v>
      </c>
      <c r="E22" s="19" t="s">
        <v>63</v>
      </c>
      <c r="F22" s="19" t="s">
        <v>64</v>
      </c>
      <c r="G22" s="19"/>
      <c r="H22" s="182">
        <v>8.61</v>
      </c>
      <c r="I22" s="151"/>
      <c r="J22" s="25" t="str">
        <f t="shared" si="0"/>
        <v>II JA</v>
      </c>
      <c r="K22" s="18" t="s">
        <v>65</v>
      </c>
    </row>
    <row r="23" spans="1:11" ht="17.25" customHeight="1">
      <c r="A23" s="30">
        <v>17</v>
      </c>
      <c r="B23" s="16" t="s">
        <v>222</v>
      </c>
      <c r="C23" s="17" t="s">
        <v>228</v>
      </c>
      <c r="D23" s="101">
        <v>36934</v>
      </c>
      <c r="E23" s="19" t="s">
        <v>225</v>
      </c>
      <c r="F23" s="19" t="s">
        <v>226</v>
      </c>
      <c r="G23" s="19"/>
      <c r="H23" s="182">
        <v>8.68</v>
      </c>
      <c r="I23" s="170"/>
      <c r="J23" s="25" t="str">
        <f t="shared" si="0"/>
        <v>II JA</v>
      </c>
      <c r="K23" s="18" t="s">
        <v>219</v>
      </c>
    </row>
    <row r="24" spans="1:11" ht="17.25" customHeight="1">
      <c r="A24" s="30">
        <v>18</v>
      </c>
      <c r="B24" s="16" t="s">
        <v>28</v>
      </c>
      <c r="C24" s="17" t="s">
        <v>88</v>
      </c>
      <c r="D24" s="101">
        <v>36676</v>
      </c>
      <c r="E24" s="19" t="s">
        <v>391</v>
      </c>
      <c r="F24" s="19" t="s">
        <v>392</v>
      </c>
      <c r="G24" s="19"/>
      <c r="H24" s="176">
        <v>8.72</v>
      </c>
      <c r="I24" s="151"/>
      <c r="J24" s="25" t="str">
        <f t="shared" si="0"/>
        <v>II JA</v>
      </c>
      <c r="K24" s="18" t="s">
        <v>412</v>
      </c>
    </row>
    <row r="25" spans="1:11" ht="17.25" customHeight="1">
      <c r="A25" s="30">
        <v>19</v>
      </c>
      <c r="B25" s="16" t="s">
        <v>203</v>
      </c>
      <c r="C25" s="17" t="s">
        <v>204</v>
      </c>
      <c r="D25" s="101" t="s">
        <v>205</v>
      </c>
      <c r="E25" s="19" t="s">
        <v>68</v>
      </c>
      <c r="F25" s="19" t="s">
        <v>69</v>
      </c>
      <c r="G25" s="19"/>
      <c r="H25" s="86">
        <v>8.76</v>
      </c>
      <c r="I25" s="170"/>
      <c r="J25" s="25" t="str">
        <f t="shared" si="0"/>
        <v>II JA</v>
      </c>
      <c r="K25" s="18" t="s">
        <v>52</v>
      </c>
    </row>
    <row r="26" spans="1:11" ht="17.25" customHeight="1">
      <c r="A26" s="30">
        <v>20</v>
      </c>
      <c r="B26" s="16" t="s">
        <v>293</v>
      </c>
      <c r="C26" s="17" t="s">
        <v>407</v>
      </c>
      <c r="D26" s="101">
        <v>36736</v>
      </c>
      <c r="E26" s="19" t="s">
        <v>391</v>
      </c>
      <c r="F26" s="19" t="s">
        <v>392</v>
      </c>
      <c r="G26" s="19"/>
      <c r="H26" s="176">
        <v>8.79</v>
      </c>
      <c r="I26" s="151"/>
      <c r="J26" s="25" t="str">
        <f t="shared" si="0"/>
        <v>II JA</v>
      </c>
      <c r="K26" s="18" t="s">
        <v>415</v>
      </c>
    </row>
    <row r="27" spans="1:11" ht="17.25" customHeight="1">
      <c r="A27" s="30">
        <v>21</v>
      </c>
      <c r="B27" s="16" t="s">
        <v>145</v>
      </c>
      <c r="C27" s="17" t="s">
        <v>287</v>
      </c>
      <c r="D27" s="101" t="s">
        <v>279</v>
      </c>
      <c r="E27" s="19" t="s">
        <v>281</v>
      </c>
      <c r="F27" s="19" t="s">
        <v>276</v>
      </c>
      <c r="G27" s="19"/>
      <c r="H27" s="182">
        <v>8.95</v>
      </c>
      <c r="I27" s="151"/>
      <c r="J27" s="25" t="str">
        <f t="shared" si="0"/>
        <v>III JA</v>
      </c>
      <c r="K27" s="18" t="s">
        <v>891</v>
      </c>
    </row>
    <row r="28" spans="1:11" ht="17.25" customHeight="1">
      <c r="A28" s="30">
        <v>22</v>
      </c>
      <c r="B28" s="16" t="s">
        <v>118</v>
      </c>
      <c r="C28" s="17" t="s">
        <v>352</v>
      </c>
      <c r="D28" s="101" t="s">
        <v>342</v>
      </c>
      <c r="E28" s="19" t="s">
        <v>336</v>
      </c>
      <c r="F28" s="19" t="s">
        <v>356</v>
      </c>
      <c r="G28" s="19"/>
      <c r="H28" s="182">
        <v>8.96</v>
      </c>
      <c r="I28" s="151"/>
      <c r="J28" s="25" t="str">
        <f t="shared" si="0"/>
        <v>III JA</v>
      </c>
      <c r="K28" s="18" t="s">
        <v>343</v>
      </c>
    </row>
    <row r="29" spans="1:11" ht="17.25" customHeight="1">
      <c r="A29" s="30">
        <v>23</v>
      </c>
      <c r="B29" s="16" t="s">
        <v>144</v>
      </c>
      <c r="C29" s="17" t="s">
        <v>349</v>
      </c>
      <c r="D29" s="101" t="s">
        <v>339</v>
      </c>
      <c r="E29" s="19" t="s">
        <v>336</v>
      </c>
      <c r="F29" s="19" t="s">
        <v>356</v>
      </c>
      <c r="G29" s="19"/>
      <c r="H29" s="86">
        <v>9.01</v>
      </c>
      <c r="I29" s="151"/>
      <c r="J29" s="25" t="str">
        <f t="shared" si="0"/>
        <v>III JA</v>
      </c>
      <c r="K29" s="18" t="s">
        <v>337</v>
      </c>
    </row>
    <row r="30" spans="1:11" ht="17.25" customHeight="1">
      <c r="A30" s="30">
        <v>24</v>
      </c>
      <c r="B30" s="16" t="s">
        <v>111</v>
      </c>
      <c r="C30" s="17" t="s">
        <v>532</v>
      </c>
      <c r="D30" s="101">
        <v>37195</v>
      </c>
      <c r="E30" s="19" t="s">
        <v>549</v>
      </c>
      <c r="F30" s="19" t="s">
        <v>548</v>
      </c>
      <c r="G30" s="19"/>
      <c r="H30" s="182">
        <v>9.04</v>
      </c>
      <c r="I30" s="151"/>
      <c r="J30" s="25" t="str">
        <f t="shared" si="0"/>
        <v>III JA</v>
      </c>
      <c r="K30" s="18" t="s">
        <v>522</v>
      </c>
    </row>
    <row r="31" spans="1:11" ht="17.25" customHeight="1">
      <c r="A31" s="30">
        <v>24</v>
      </c>
      <c r="B31" s="16" t="s">
        <v>58</v>
      </c>
      <c r="C31" s="17" t="s">
        <v>367</v>
      </c>
      <c r="D31" s="101" t="s">
        <v>387</v>
      </c>
      <c r="E31" s="19" t="s">
        <v>376</v>
      </c>
      <c r="F31" s="19" t="s">
        <v>375</v>
      </c>
      <c r="G31" s="19" t="s">
        <v>370</v>
      </c>
      <c r="H31" s="176">
        <v>9.04</v>
      </c>
      <c r="I31" s="151"/>
      <c r="J31" s="25" t="str">
        <f t="shared" si="0"/>
        <v>III JA</v>
      </c>
      <c r="K31" s="18" t="s">
        <v>371</v>
      </c>
    </row>
    <row r="32" spans="1:11" ht="17.25" customHeight="1">
      <c r="A32" s="30">
        <v>26</v>
      </c>
      <c r="B32" s="16" t="s">
        <v>29</v>
      </c>
      <c r="C32" s="17" t="s">
        <v>478</v>
      </c>
      <c r="D32" s="101" t="s">
        <v>383</v>
      </c>
      <c r="E32" s="19" t="s">
        <v>515</v>
      </c>
      <c r="F32" s="19" t="s">
        <v>516</v>
      </c>
      <c r="G32" s="19"/>
      <c r="H32" s="176">
        <v>9.06</v>
      </c>
      <c r="I32" s="151"/>
      <c r="J32" s="25" t="str">
        <f t="shared" si="0"/>
        <v>III JA</v>
      </c>
      <c r="K32" s="18" t="s">
        <v>517</v>
      </c>
    </row>
    <row r="33" spans="1:11" ht="17.25" customHeight="1">
      <c r="A33" s="30">
        <v>27</v>
      </c>
      <c r="B33" s="16" t="s">
        <v>703</v>
      </c>
      <c r="C33" s="17" t="s">
        <v>704</v>
      </c>
      <c r="D33" s="101" t="s">
        <v>705</v>
      </c>
      <c r="E33" s="19" t="s">
        <v>47</v>
      </c>
      <c r="F33" s="19" t="s">
        <v>120</v>
      </c>
      <c r="G33" s="19"/>
      <c r="H33" s="86">
        <v>9.07</v>
      </c>
      <c r="I33" s="151"/>
      <c r="J33" s="25" t="str">
        <f t="shared" si="0"/>
        <v>III JA</v>
      </c>
      <c r="K33" s="18" t="s">
        <v>727</v>
      </c>
    </row>
    <row r="34" spans="1:10" s="60" customFormat="1" ht="15.75">
      <c r="A34" s="60" t="s">
        <v>569</v>
      </c>
      <c r="C34" s="61"/>
      <c r="D34" s="74"/>
      <c r="E34" s="74"/>
      <c r="F34" s="74"/>
      <c r="G34" s="107"/>
      <c r="H34" s="64"/>
      <c r="I34" s="108"/>
      <c r="J34" s="108"/>
    </row>
    <row r="35" spans="1:12" s="60" customFormat="1" ht="15.75">
      <c r="A35" s="60" t="s">
        <v>570</v>
      </c>
      <c r="C35" s="61"/>
      <c r="D35" s="74"/>
      <c r="E35" s="74"/>
      <c r="F35" s="107"/>
      <c r="G35" s="107"/>
      <c r="H35" s="64"/>
      <c r="I35" s="63"/>
      <c r="J35" s="63"/>
      <c r="K35" s="64"/>
      <c r="L35" s="109"/>
    </row>
    <row r="36" ht="12.75">
      <c r="B36" s="48"/>
    </row>
    <row r="37" spans="1:11" s="65" customFormat="1" ht="15.75">
      <c r="A37" s="59"/>
      <c r="B37" s="60" t="s">
        <v>576</v>
      </c>
      <c r="C37" s="60"/>
      <c r="D37" s="61"/>
      <c r="E37" s="61"/>
      <c r="F37" s="61"/>
      <c r="G37" s="62"/>
      <c r="H37" s="63"/>
      <c r="I37" s="64"/>
      <c r="J37" s="64"/>
      <c r="K37" s="59"/>
    </row>
    <row r="38" spans="1:11" s="65" customFormat="1" ht="16.5" thickBot="1">
      <c r="A38" s="59"/>
      <c r="B38" s="60"/>
      <c r="C38" s="60"/>
      <c r="D38" s="61"/>
      <c r="E38" s="61"/>
      <c r="F38" s="61"/>
      <c r="G38" s="62"/>
      <c r="H38" s="63"/>
      <c r="I38" s="64"/>
      <c r="J38" s="64"/>
      <c r="K38" s="59"/>
    </row>
    <row r="39" spans="1:11" s="71" customFormat="1" ht="18" customHeight="1" thickBot="1">
      <c r="A39" s="111" t="s">
        <v>165</v>
      </c>
      <c r="B39" s="66" t="s">
        <v>0</v>
      </c>
      <c r="C39" s="67" t="s">
        <v>1</v>
      </c>
      <c r="D39" s="69" t="s">
        <v>10</v>
      </c>
      <c r="E39" s="68" t="s">
        <v>2</v>
      </c>
      <c r="F39" s="68" t="s">
        <v>3</v>
      </c>
      <c r="G39" s="68" t="s">
        <v>73</v>
      </c>
      <c r="H39" s="69" t="s">
        <v>6</v>
      </c>
      <c r="I39" s="69" t="s">
        <v>7</v>
      </c>
      <c r="J39" s="79" t="s">
        <v>53</v>
      </c>
      <c r="K39" s="70" t="s">
        <v>5</v>
      </c>
    </row>
    <row r="40" spans="1:11" ht="17.25" customHeight="1">
      <c r="A40" s="30">
        <v>28</v>
      </c>
      <c r="B40" s="16" t="s">
        <v>19</v>
      </c>
      <c r="C40" s="17" t="s">
        <v>440</v>
      </c>
      <c r="D40" s="101" t="s">
        <v>441</v>
      </c>
      <c r="E40" s="19" t="s">
        <v>448</v>
      </c>
      <c r="F40" s="19" t="s">
        <v>428</v>
      </c>
      <c r="G40" s="19"/>
      <c r="H40" s="182">
        <v>9.14</v>
      </c>
      <c r="I40" s="151"/>
      <c r="J40" s="25" t="str">
        <f t="shared" si="0"/>
        <v>III JA</v>
      </c>
      <c r="K40" s="18" t="s">
        <v>447</v>
      </c>
    </row>
    <row r="41" spans="1:11" ht="17.25" customHeight="1">
      <c r="A41" s="30">
        <v>29</v>
      </c>
      <c r="B41" s="16" t="s">
        <v>85</v>
      </c>
      <c r="C41" s="17" t="s">
        <v>807</v>
      </c>
      <c r="D41" s="101" t="s">
        <v>792</v>
      </c>
      <c r="E41" s="19" t="s">
        <v>82</v>
      </c>
      <c r="F41" s="19" t="s">
        <v>800</v>
      </c>
      <c r="G41" s="19"/>
      <c r="H41" s="176">
        <v>9.15</v>
      </c>
      <c r="I41" s="151"/>
      <c r="J41" s="25"/>
      <c r="K41" s="18" t="s">
        <v>150</v>
      </c>
    </row>
    <row r="42" spans="1:11" ht="17.25" customHeight="1">
      <c r="A42" s="30">
        <v>30</v>
      </c>
      <c r="B42" s="16" t="s">
        <v>147</v>
      </c>
      <c r="C42" s="17" t="s">
        <v>714</v>
      </c>
      <c r="D42" s="101" t="s">
        <v>715</v>
      </c>
      <c r="E42" s="19" t="s">
        <v>47</v>
      </c>
      <c r="F42" s="19" t="s">
        <v>120</v>
      </c>
      <c r="G42" s="19" t="s">
        <v>716</v>
      </c>
      <c r="H42" s="176">
        <v>9.23</v>
      </c>
      <c r="I42" s="151"/>
      <c r="J42" s="25"/>
      <c r="K42" s="18" t="s">
        <v>121</v>
      </c>
    </row>
    <row r="43" spans="1:11" ht="17.25" customHeight="1">
      <c r="A43" s="30">
        <v>31</v>
      </c>
      <c r="B43" s="16" t="s">
        <v>122</v>
      </c>
      <c r="C43" s="17" t="s">
        <v>229</v>
      </c>
      <c r="D43" s="101">
        <v>37403</v>
      </c>
      <c r="E43" s="19" t="s">
        <v>225</v>
      </c>
      <c r="F43" s="19" t="s">
        <v>226</v>
      </c>
      <c r="G43" s="19"/>
      <c r="H43" s="176">
        <v>9.25</v>
      </c>
      <c r="I43" s="170"/>
      <c r="J43" s="25"/>
      <c r="K43" s="18" t="s">
        <v>220</v>
      </c>
    </row>
    <row r="44" spans="1:11" ht="17.25" customHeight="1">
      <c r="A44" s="30">
        <v>32</v>
      </c>
      <c r="B44" s="16" t="s">
        <v>283</v>
      </c>
      <c r="C44" s="17" t="s">
        <v>286</v>
      </c>
      <c r="D44" s="101" t="s">
        <v>278</v>
      </c>
      <c r="E44" s="19" t="s">
        <v>281</v>
      </c>
      <c r="F44" s="19" t="s">
        <v>276</v>
      </c>
      <c r="G44" s="19"/>
      <c r="H44" s="182">
        <v>9.3</v>
      </c>
      <c r="I44" s="151"/>
      <c r="J44" s="25"/>
      <c r="K44" s="18" t="s">
        <v>891</v>
      </c>
    </row>
    <row r="45" spans="1:11" ht="17.25" customHeight="1">
      <c r="A45" s="30">
        <v>33</v>
      </c>
      <c r="B45" s="16" t="s">
        <v>17</v>
      </c>
      <c r="C45" s="17" t="s">
        <v>677</v>
      </c>
      <c r="D45" s="101" t="s">
        <v>678</v>
      </c>
      <c r="E45" s="19" t="s">
        <v>105</v>
      </c>
      <c r="F45" s="19" t="s">
        <v>106</v>
      </c>
      <c r="G45" s="19"/>
      <c r="H45" s="176">
        <v>9.32</v>
      </c>
      <c r="I45" s="151"/>
      <c r="J45" s="25"/>
      <c r="K45" s="18" t="s">
        <v>146</v>
      </c>
    </row>
    <row r="46" spans="1:11" ht="17.25" customHeight="1">
      <c r="A46" s="30">
        <v>34</v>
      </c>
      <c r="B46" s="16" t="s">
        <v>122</v>
      </c>
      <c r="C46" s="17" t="s">
        <v>209</v>
      </c>
      <c r="D46" s="101" t="s">
        <v>210</v>
      </c>
      <c r="E46" s="19" t="s">
        <v>68</v>
      </c>
      <c r="F46" s="19" t="s">
        <v>69</v>
      </c>
      <c r="G46" s="19"/>
      <c r="H46" s="86">
        <v>9.35</v>
      </c>
      <c r="I46" s="170"/>
      <c r="J46" s="25"/>
      <c r="K46" s="18" t="s">
        <v>52</v>
      </c>
    </row>
    <row r="47" spans="1:11" ht="17.25" customHeight="1">
      <c r="A47" s="30">
        <v>35</v>
      </c>
      <c r="B47" s="16" t="s">
        <v>540</v>
      </c>
      <c r="C47" s="17" t="s">
        <v>541</v>
      </c>
      <c r="D47" s="101">
        <v>37020</v>
      </c>
      <c r="E47" s="19" t="s">
        <v>549</v>
      </c>
      <c r="F47" s="19" t="s">
        <v>548</v>
      </c>
      <c r="G47" s="19"/>
      <c r="H47" s="176">
        <v>9.36</v>
      </c>
      <c r="I47" s="151"/>
      <c r="J47" s="25"/>
      <c r="K47" s="18" t="s">
        <v>534</v>
      </c>
    </row>
    <row r="48" spans="1:11" ht="17.25" customHeight="1">
      <c r="A48" s="30">
        <v>36</v>
      </c>
      <c r="B48" s="16" t="s">
        <v>184</v>
      </c>
      <c r="C48" s="17" t="s">
        <v>721</v>
      </c>
      <c r="D48" s="101" t="s">
        <v>488</v>
      </c>
      <c r="E48" s="19" t="s">
        <v>47</v>
      </c>
      <c r="F48" s="19" t="s">
        <v>120</v>
      </c>
      <c r="G48" s="19" t="s">
        <v>716</v>
      </c>
      <c r="H48" s="176">
        <v>9.43</v>
      </c>
      <c r="I48" s="151"/>
      <c r="J48" s="25"/>
      <c r="K48" s="18" t="s">
        <v>121</v>
      </c>
    </row>
    <row r="49" spans="1:11" ht="17.25" customHeight="1">
      <c r="A49" s="30">
        <v>36</v>
      </c>
      <c r="B49" s="16" t="s">
        <v>40</v>
      </c>
      <c r="C49" s="17" t="s">
        <v>711</v>
      </c>
      <c r="D49" s="101" t="s">
        <v>712</v>
      </c>
      <c r="E49" s="19" t="s">
        <v>47</v>
      </c>
      <c r="F49" s="19" t="s">
        <v>120</v>
      </c>
      <c r="G49" s="19"/>
      <c r="H49" s="86">
        <v>9.43</v>
      </c>
      <c r="I49" s="151"/>
      <c r="J49" s="25"/>
      <c r="K49" s="18" t="s">
        <v>727</v>
      </c>
    </row>
    <row r="50" spans="1:11" ht="17.25" customHeight="1">
      <c r="A50" s="30">
        <v>38</v>
      </c>
      <c r="B50" s="16" t="s">
        <v>647</v>
      </c>
      <c r="C50" s="17" t="s">
        <v>656</v>
      </c>
      <c r="D50" s="101">
        <v>37202</v>
      </c>
      <c r="E50" s="19" t="s">
        <v>639</v>
      </c>
      <c r="F50" s="19" t="s">
        <v>640</v>
      </c>
      <c r="G50" s="19"/>
      <c r="H50" s="182">
        <v>9.46</v>
      </c>
      <c r="I50" s="151"/>
      <c r="J50" s="25"/>
      <c r="K50" s="18" t="s">
        <v>641</v>
      </c>
    </row>
    <row r="51" spans="1:11" ht="17.25" customHeight="1">
      <c r="A51" s="30">
        <v>39</v>
      </c>
      <c r="B51" s="16" t="s">
        <v>129</v>
      </c>
      <c r="C51" s="17" t="s">
        <v>159</v>
      </c>
      <c r="D51" s="101">
        <v>37990</v>
      </c>
      <c r="E51" s="19" t="s">
        <v>97</v>
      </c>
      <c r="F51" s="19" t="s">
        <v>272</v>
      </c>
      <c r="G51" s="19"/>
      <c r="H51" s="182">
        <v>9.48</v>
      </c>
      <c r="I51" s="151"/>
      <c r="J51" s="25"/>
      <c r="K51" s="18" t="s">
        <v>115</v>
      </c>
    </row>
    <row r="52" spans="1:11" ht="17.25" customHeight="1">
      <c r="A52" s="30">
        <v>40</v>
      </c>
      <c r="B52" s="16" t="s">
        <v>397</v>
      </c>
      <c r="C52" s="17" t="s">
        <v>622</v>
      </c>
      <c r="D52" s="101">
        <v>37296</v>
      </c>
      <c r="E52" s="19" t="s">
        <v>616</v>
      </c>
      <c r="F52" s="19" t="s">
        <v>617</v>
      </c>
      <c r="G52" s="19"/>
      <c r="H52" s="182">
        <v>9.52</v>
      </c>
      <c r="I52" s="151"/>
      <c r="J52" s="25"/>
      <c r="K52" s="18" t="s">
        <v>618</v>
      </c>
    </row>
    <row r="53" spans="1:11" ht="17.25" customHeight="1">
      <c r="A53" s="30">
        <v>41</v>
      </c>
      <c r="B53" s="16" t="s">
        <v>542</v>
      </c>
      <c r="C53" s="17" t="s">
        <v>543</v>
      </c>
      <c r="D53" s="101">
        <v>37020</v>
      </c>
      <c r="E53" s="19" t="s">
        <v>549</v>
      </c>
      <c r="F53" s="19" t="s">
        <v>548</v>
      </c>
      <c r="G53" s="19"/>
      <c r="H53" s="176">
        <v>9.54</v>
      </c>
      <c r="I53" s="151"/>
      <c r="J53" s="25"/>
      <c r="K53" s="18" t="s">
        <v>534</v>
      </c>
    </row>
    <row r="54" spans="1:11" ht="17.25" customHeight="1">
      <c r="A54" s="30">
        <v>42</v>
      </c>
      <c r="B54" s="16" t="s">
        <v>298</v>
      </c>
      <c r="C54" s="17" t="s">
        <v>299</v>
      </c>
      <c r="D54" s="101" t="s">
        <v>300</v>
      </c>
      <c r="E54" s="19" t="s">
        <v>290</v>
      </c>
      <c r="F54" s="19" t="s">
        <v>291</v>
      </c>
      <c r="G54" s="19"/>
      <c r="H54" s="182">
        <v>9.6</v>
      </c>
      <c r="I54" s="151"/>
      <c r="J54" s="25"/>
      <c r="K54" s="18" t="s">
        <v>292</v>
      </c>
    </row>
    <row r="55" spans="1:11" ht="17.25" customHeight="1">
      <c r="A55" s="30">
        <v>43</v>
      </c>
      <c r="B55" s="16" t="s">
        <v>28</v>
      </c>
      <c r="C55" s="17" t="s">
        <v>368</v>
      </c>
      <c r="D55" s="101" t="s">
        <v>388</v>
      </c>
      <c r="E55" s="19" t="s">
        <v>376</v>
      </c>
      <c r="F55" s="19" t="s">
        <v>375</v>
      </c>
      <c r="G55" s="19" t="s">
        <v>370</v>
      </c>
      <c r="H55" s="176">
        <v>9.95</v>
      </c>
      <c r="I55" s="151"/>
      <c r="J55" s="25"/>
      <c r="K55" s="18" t="s">
        <v>371</v>
      </c>
    </row>
    <row r="56" spans="1:11" ht="17.25" customHeight="1">
      <c r="A56" s="30">
        <v>44</v>
      </c>
      <c r="B56" s="16" t="s">
        <v>26</v>
      </c>
      <c r="C56" s="17" t="s">
        <v>270</v>
      </c>
      <c r="D56" s="101">
        <v>37675</v>
      </c>
      <c r="E56" s="19" t="s">
        <v>97</v>
      </c>
      <c r="F56" s="19" t="s">
        <v>272</v>
      </c>
      <c r="G56" s="19"/>
      <c r="H56" s="182">
        <v>10.03</v>
      </c>
      <c r="I56" s="151"/>
      <c r="J56" s="25"/>
      <c r="K56" s="18" t="s">
        <v>115</v>
      </c>
    </row>
    <row r="57" spans="1:11" ht="17.25" customHeight="1">
      <c r="A57" s="30">
        <v>45</v>
      </c>
      <c r="B57" s="16" t="s">
        <v>175</v>
      </c>
      <c r="C57" s="17" t="s">
        <v>655</v>
      </c>
      <c r="D57" s="101">
        <v>37483</v>
      </c>
      <c r="E57" s="19" t="s">
        <v>639</v>
      </c>
      <c r="F57" s="19" t="s">
        <v>640</v>
      </c>
      <c r="G57" s="19"/>
      <c r="H57" s="182">
        <v>10.14</v>
      </c>
      <c r="I57" s="151"/>
      <c r="J57" s="25"/>
      <c r="K57" s="18" t="s">
        <v>641</v>
      </c>
    </row>
    <row r="58" spans="1:11" ht="17.25" customHeight="1">
      <c r="A58" s="30">
        <v>46</v>
      </c>
      <c r="B58" s="16" t="s">
        <v>274</v>
      </c>
      <c r="C58" s="17" t="s">
        <v>269</v>
      </c>
      <c r="D58" s="101">
        <v>38067</v>
      </c>
      <c r="E58" s="19" t="s">
        <v>97</v>
      </c>
      <c r="F58" s="19" t="s">
        <v>272</v>
      </c>
      <c r="G58" s="19"/>
      <c r="H58" s="176">
        <v>10.35</v>
      </c>
      <c r="I58" s="151"/>
      <c r="J58" s="25"/>
      <c r="K58" s="18" t="s">
        <v>115</v>
      </c>
    </row>
    <row r="59" spans="1:11" ht="17.25" customHeight="1">
      <c r="A59" s="30">
        <v>47</v>
      </c>
      <c r="B59" s="16" t="s">
        <v>772</v>
      </c>
      <c r="C59" s="17" t="s">
        <v>773</v>
      </c>
      <c r="D59" s="101">
        <v>36594</v>
      </c>
      <c r="E59" s="19" t="s">
        <v>765</v>
      </c>
      <c r="F59" s="19" t="s">
        <v>766</v>
      </c>
      <c r="G59" s="19"/>
      <c r="H59" s="176">
        <v>10.51</v>
      </c>
      <c r="I59" s="151"/>
      <c r="J59" s="25"/>
      <c r="K59" s="18" t="s">
        <v>767</v>
      </c>
    </row>
    <row r="60" spans="1:11" ht="17.25" customHeight="1">
      <c r="A60" s="30"/>
      <c r="B60" s="16" t="s">
        <v>33</v>
      </c>
      <c r="C60" s="17" t="s">
        <v>857</v>
      </c>
      <c r="D60" s="101">
        <v>36861</v>
      </c>
      <c r="E60" s="19" t="s">
        <v>859</v>
      </c>
      <c r="F60" s="19" t="s">
        <v>850</v>
      </c>
      <c r="G60" s="19"/>
      <c r="H60" s="176" t="s">
        <v>161</v>
      </c>
      <c r="I60" s="151"/>
      <c r="J60" s="25"/>
      <c r="K60" s="18" t="s">
        <v>860</v>
      </c>
    </row>
    <row r="61" spans="1:11" ht="17.25" customHeight="1">
      <c r="A61" s="30"/>
      <c r="B61" s="16" t="s">
        <v>30</v>
      </c>
      <c r="C61" s="17" t="s">
        <v>855</v>
      </c>
      <c r="D61" s="101" t="s">
        <v>856</v>
      </c>
      <c r="E61" s="19" t="s">
        <v>859</v>
      </c>
      <c r="F61" s="19" t="s">
        <v>850</v>
      </c>
      <c r="G61" s="19"/>
      <c r="H61" s="176" t="s">
        <v>161</v>
      </c>
      <c r="I61" s="151"/>
      <c r="J61" s="25"/>
      <c r="K61" s="18" t="s">
        <v>860</v>
      </c>
    </row>
    <row r="62" spans="1:11" ht="17.25" customHeight="1">
      <c r="A62" s="30"/>
      <c r="B62" s="16" t="s">
        <v>154</v>
      </c>
      <c r="C62" s="17" t="s">
        <v>853</v>
      </c>
      <c r="D62" s="101" t="s">
        <v>854</v>
      </c>
      <c r="E62" s="19" t="s">
        <v>859</v>
      </c>
      <c r="F62" s="19" t="s">
        <v>850</v>
      </c>
      <c r="G62" s="19"/>
      <c r="H62" s="182" t="s">
        <v>161</v>
      </c>
      <c r="I62" s="151"/>
      <c r="J62" s="25"/>
      <c r="K62" s="18" t="s">
        <v>860</v>
      </c>
    </row>
    <row r="63" spans="1:11" ht="17.25" customHeight="1">
      <c r="A63" s="30"/>
      <c r="B63" s="16" t="s">
        <v>138</v>
      </c>
      <c r="C63" s="17" t="s">
        <v>355</v>
      </c>
      <c r="D63" s="101">
        <v>36576</v>
      </c>
      <c r="E63" s="19" t="s">
        <v>336</v>
      </c>
      <c r="F63" s="19" t="s">
        <v>356</v>
      </c>
      <c r="G63" s="19"/>
      <c r="H63" s="182" t="s">
        <v>161</v>
      </c>
      <c r="I63" s="151"/>
      <c r="J63" s="25"/>
      <c r="K63" s="18" t="s">
        <v>343</v>
      </c>
    </row>
  </sheetData>
  <sheetProtection/>
  <printOptions horizontalCentered="1"/>
  <pageMargins left="0.3937007874015748" right="0.3937007874015748" top="0.5118110236220472" bottom="0.31496062992125984" header="0.3937007874015748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3" customWidth="1"/>
    <col min="2" max="2" width="11.140625" style="43" customWidth="1"/>
    <col min="3" max="3" width="13.28125" style="43" customWidth="1"/>
    <col min="4" max="4" width="10.7109375" style="56" customWidth="1"/>
    <col min="5" max="5" width="13.00390625" style="57" customWidth="1"/>
    <col min="6" max="6" width="17.57421875" style="57" bestFit="1" customWidth="1"/>
    <col min="7" max="7" width="16.8515625" style="57" bestFit="1" customWidth="1"/>
    <col min="8" max="8" width="9.140625" style="98" customWidth="1"/>
    <col min="9" max="9" width="26.00390625" style="35" bestFit="1" customWidth="1"/>
    <col min="10" max="16384" width="9.140625" style="43" customWidth="1"/>
  </cols>
  <sheetData>
    <row r="1" spans="1:9" s="60" customFormat="1" ht="15.75">
      <c r="A1" s="60" t="s">
        <v>569</v>
      </c>
      <c r="C1" s="61"/>
      <c r="D1" s="74"/>
      <c r="E1" s="74"/>
      <c r="F1" s="74"/>
      <c r="G1" s="107"/>
      <c r="H1" s="171"/>
      <c r="I1" s="108"/>
    </row>
    <row r="2" spans="1:12" s="60" customFormat="1" ht="15.75">
      <c r="A2" s="60" t="s">
        <v>570</v>
      </c>
      <c r="C2" s="61"/>
      <c r="D2" s="74"/>
      <c r="E2" s="74"/>
      <c r="F2" s="107"/>
      <c r="G2" s="107"/>
      <c r="H2" s="171"/>
      <c r="I2" s="63"/>
      <c r="J2" s="64"/>
      <c r="K2" s="64"/>
      <c r="L2" s="109"/>
    </row>
    <row r="3" spans="1:9" s="35" customFormat="1" ht="12" customHeight="1">
      <c r="A3" s="43"/>
      <c r="B3" s="43"/>
      <c r="C3" s="48"/>
      <c r="D3" s="54"/>
      <c r="E3" s="49"/>
      <c r="F3" s="49"/>
      <c r="G3" s="49"/>
      <c r="H3" s="97"/>
      <c r="I3" s="55"/>
    </row>
    <row r="4" spans="2:8" s="59" customFormat="1" ht="15.75">
      <c r="B4" s="60" t="s">
        <v>893</v>
      </c>
      <c r="C4" s="60"/>
      <c r="D4" s="61"/>
      <c r="E4" s="61"/>
      <c r="F4" s="61"/>
      <c r="G4" s="62"/>
      <c r="H4" s="99"/>
    </row>
    <row r="5" spans="2:8" s="59" customFormat="1" ht="16.5" thickBot="1">
      <c r="B5" s="60">
        <v>1</v>
      </c>
      <c r="C5" s="60" t="s">
        <v>905</v>
      </c>
      <c r="D5" s="61"/>
      <c r="E5" s="61"/>
      <c r="F5" s="61"/>
      <c r="G5" s="62"/>
      <c r="H5" s="99"/>
    </row>
    <row r="6" spans="1:9" s="51" customFormat="1" ht="18" customHeight="1" thickBot="1">
      <c r="A6" s="111" t="s">
        <v>904</v>
      </c>
      <c r="B6" s="66" t="s">
        <v>0</v>
      </c>
      <c r="C6" s="67" t="s">
        <v>1</v>
      </c>
      <c r="D6" s="69" t="s">
        <v>10</v>
      </c>
      <c r="E6" s="68" t="s">
        <v>2</v>
      </c>
      <c r="F6" s="68" t="s">
        <v>3</v>
      </c>
      <c r="G6" s="68" t="s">
        <v>73</v>
      </c>
      <c r="H6" s="100" t="s">
        <v>4</v>
      </c>
      <c r="I6" s="70" t="s">
        <v>5</v>
      </c>
    </row>
    <row r="7" spans="1:9" ht="17.25" customHeight="1">
      <c r="A7" s="30">
        <v>1</v>
      </c>
      <c r="B7" s="16" t="s">
        <v>437</v>
      </c>
      <c r="C7" s="17" t="s">
        <v>545</v>
      </c>
      <c r="D7" s="101">
        <v>38055</v>
      </c>
      <c r="E7" s="19" t="s">
        <v>549</v>
      </c>
      <c r="F7" s="19" t="s">
        <v>548</v>
      </c>
      <c r="G7" s="19"/>
      <c r="H7" s="86">
        <v>37.62</v>
      </c>
      <c r="I7" s="18" t="s">
        <v>534</v>
      </c>
    </row>
    <row r="8" spans="1:9" ht="17.25" customHeight="1">
      <c r="A8" s="30">
        <v>2</v>
      </c>
      <c r="B8" s="16" t="s">
        <v>506</v>
      </c>
      <c r="C8" s="17" t="s">
        <v>507</v>
      </c>
      <c r="D8" s="101" t="s">
        <v>508</v>
      </c>
      <c r="E8" s="19" t="s">
        <v>515</v>
      </c>
      <c r="F8" s="19" t="s">
        <v>516</v>
      </c>
      <c r="G8" s="19"/>
      <c r="H8" s="86" t="s">
        <v>161</v>
      </c>
      <c r="I8" s="18" t="s">
        <v>519</v>
      </c>
    </row>
    <row r="9" spans="1:9" ht="17.25" customHeight="1">
      <c r="A9" s="30">
        <v>3</v>
      </c>
      <c r="B9" s="16" t="s">
        <v>501</v>
      </c>
      <c r="C9" s="17" t="s">
        <v>502</v>
      </c>
      <c r="D9" s="101" t="s">
        <v>503</v>
      </c>
      <c r="E9" s="19" t="s">
        <v>515</v>
      </c>
      <c r="F9" s="19" t="s">
        <v>516</v>
      </c>
      <c r="G9" s="19"/>
      <c r="H9" s="86" t="s">
        <v>161</v>
      </c>
      <c r="I9" s="18" t="s">
        <v>519</v>
      </c>
    </row>
    <row r="10" spans="1:9" ht="17.25" customHeight="1">
      <c r="A10" s="30">
        <v>4</v>
      </c>
      <c r="B10" s="16" t="s">
        <v>546</v>
      </c>
      <c r="C10" s="17" t="s">
        <v>547</v>
      </c>
      <c r="D10" s="101">
        <v>37791</v>
      </c>
      <c r="E10" s="19" t="s">
        <v>549</v>
      </c>
      <c r="F10" s="19" t="s">
        <v>548</v>
      </c>
      <c r="G10" s="19"/>
      <c r="H10" s="86">
        <v>38.69</v>
      </c>
      <c r="I10" s="18" t="s">
        <v>534</v>
      </c>
    </row>
    <row r="11" spans="2:8" s="59" customFormat="1" ht="16.5" thickBot="1">
      <c r="B11" s="60">
        <v>2</v>
      </c>
      <c r="C11" s="60" t="s">
        <v>905</v>
      </c>
      <c r="D11" s="61"/>
      <c r="E11" s="61"/>
      <c r="F11" s="61"/>
      <c r="G11" s="62"/>
      <c r="H11" s="99"/>
    </row>
    <row r="12" spans="1:9" s="51" customFormat="1" ht="18" customHeight="1" thickBot="1">
      <c r="A12" s="111" t="s">
        <v>904</v>
      </c>
      <c r="B12" s="66" t="s">
        <v>0</v>
      </c>
      <c r="C12" s="67" t="s">
        <v>1</v>
      </c>
      <c r="D12" s="69" t="s">
        <v>10</v>
      </c>
      <c r="E12" s="68" t="s">
        <v>2</v>
      </c>
      <c r="F12" s="68" t="s">
        <v>3</v>
      </c>
      <c r="G12" s="68" t="s">
        <v>73</v>
      </c>
      <c r="H12" s="100" t="s">
        <v>4</v>
      </c>
      <c r="I12" s="70" t="s">
        <v>5</v>
      </c>
    </row>
    <row r="13" spans="1:9" ht="17.25" customHeight="1">
      <c r="A13" s="30">
        <v>1</v>
      </c>
      <c r="B13" s="16"/>
      <c r="C13" s="17"/>
      <c r="D13" s="101"/>
      <c r="E13" s="19"/>
      <c r="F13" s="19"/>
      <c r="G13" s="19"/>
      <c r="H13" s="86"/>
      <c r="I13" s="18"/>
    </row>
    <row r="14" spans="1:9" ht="17.25" customHeight="1">
      <c r="A14" s="30">
        <v>2</v>
      </c>
      <c r="B14" s="16" t="s">
        <v>495</v>
      </c>
      <c r="C14" s="17" t="s">
        <v>496</v>
      </c>
      <c r="D14" s="101" t="s">
        <v>497</v>
      </c>
      <c r="E14" s="19" t="s">
        <v>515</v>
      </c>
      <c r="F14" s="19" t="s">
        <v>516</v>
      </c>
      <c r="G14" s="19"/>
      <c r="H14" s="86" t="s">
        <v>161</v>
      </c>
      <c r="I14" s="18" t="s">
        <v>519</v>
      </c>
    </row>
    <row r="15" spans="1:9" ht="17.25" customHeight="1">
      <c r="A15" s="30">
        <v>3</v>
      </c>
      <c r="B15" s="16" t="s">
        <v>94</v>
      </c>
      <c r="C15" s="17" t="s">
        <v>196</v>
      </c>
      <c r="D15" s="101" t="s">
        <v>796</v>
      </c>
      <c r="E15" s="19" t="s">
        <v>797</v>
      </c>
      <c r="F15" s="19" t="s">
        <v>776</v>
      </c>
      <c r="G15" s="19"/>
      <c r="H15" s="86" t="s">
        <v>161</v>
      </c>
      <c r="I15" s="18" t="s">
        <v>777</v>
      </c>
    </row>
    <row r="16" spans="1:9" ht="17.25" customHeight="1">
      <c r="A16" s="30">
        <v>4</v>
      </c>
      <c r="B16" s="16" t="s">
        <v>93</v>
      </c>
      <c r="C16" s="17" t="s">
        <v>329</v>
      </c>
      <c r="D16" s="101" t="s">
        <v>330</v>
      </c>
      <c r="E16" s="19" t="s">
        <v>290</v>
      </c>
      <c r="F16" s="19" t="s">
        <v>291</v>
      </c>
      <c r="G16" s="19"/>
      <c r="H16" s="86">
        <v>34.17</v>
      </c>
      <c r="I16" s="18" t="s">
        <v>304</v>
      </c>
    </row>
    <row r="17" spans="2:8" s="59" customFormat="1" ht="16.5" thickBot="1">
      <c r="B17" s="60">
        <v>3</v>
      </c>
      <c r="C17" s="60" t="s">
        <v>905</v>
      </c>
      <c r="D17" s="61"/>
      <c r="E17" s="61"/>
      <c r="F17" s="61"/>
      <c r="G17" s="62"/>
      <c r="H17" s="99"/>
    </row>
    <row r="18" spans="1:9" s="51" customFormat="1" ht="18" customHeight="1" thickBot="1">
      <c r="A18" s="111" t="s">
        <v>904</v>
      </c>
      <c r="B18" s="66" t="s">
        <v>0</v>
      </c>
      <c r="C18" s="67" t="s">
        <v>1</v>
      </c>
      <c r="D18" s="69" t="s">
        <v>10</v>
      </c>
      <c r="E18" s="68" t="s">
        <v>2</v>
      </c>
      <c r="F18" s="68" t="s">
        <v>3</v>
      </c>
      <c r="G18" s="68" t="s">
        <v>73</v>
      </c>
      <c r="H18" s="100" t="s">
        <v>4</v>
      </c>
      <c r="I18" s="70" t="s">
        <v>5</v>
      </c>
    </row>
    <row r="19" spans="1:9" ht="17.25" customHeight="1">
      <c r="A19" s="30">
        <v>1</v>
      </c>
      <c r="B19" s="16" t="s">
        <v>24</v>
      </c>
      <c r="C19" s="17" t="s">
        <v>307</v>
      </c>
      <c r="D19" s="101" t="s">
        <v>308</v>
      </c>
      <c r="E19" s="19" t="s">
        <v>290</v>
      </c>
      <c r="F19" s="19" t="s">
        <v>291</v>
      </c>
      <c r="G19" s="19"/>
      <c r="H19" s="86">
        <v>32.62</v>
      </c>
      <c r="I19" s="18" t="s">
        <v>304</v>
      </c>
    </row>
    <row r="20" spans="1:9" ht="17.25" customHeight="1">
      <c r="A20" s="30">
        <v>2</v>
      </c>
      <c r="B20" s="16" t="s">
        <v>528</v>
      </c>
      <c r="C20" s="17" t="s">
        <v>529</v>
      </c>
      <c r="D20" s="101">
        <v>37483</v>
      </c>
      <c r="E20" s="19" t="s">
        <v>549</v>
      </c>
      <c r="F20" s="19" t="s">
        <v>548</v>
      </c>
      <c r="G20" s="19"/>
      <c r="H20" s="86">
        <v>35.18</v>
      </c>
      <c r="I20" s="18" t="s">
        <v>522</v>
      </c>
    </row>
    <row r="21" spans="1:9" ht="17.25" customHeight="1">
      <c r="A21" s="30">
        <v>3</v>
      </c>
      <c r="B21" s="16" t="s">
        <v>125</v>
      </c>
      <c r="C21" s="17" t="s">
        <v>81</v>
      </c>
      <c r="D21" s="101">
        <v>37476</v>
      </c>
      <c r="E21" s="19" t="s">
        <v>448</v>
      </c>
      <c r="F21" s="19" t="s">
        <v>428</v>
      </c>
      <c r="G21" s="19"/>
      <c r="H21" s="86">
        <v>36.04</v>
      </c>
      <c r="I21" s="18" t="s">
        <v>447</v>
      </c>
    </row>
    <row r="22" spans="1:9" ht="17.25" customHeight="1">
      <c r="A22" s="30">
        <v>4</v>
      </c>
      <c r="B22" s="16" t="s">
        <v>778</v>
      </c>
      <c r="C22" s="17" t="s">
        <v>779</v>
      </c>
      <c r="D22" s="101" t="s">
        <v>780</v>
      </c>
      <c r="E22" s="19" t="s">
        <v>797</v>
      </c>
      <c r="F22" s="19" t="s">
        <v>776</v>
      </c>
      <c r="G22" s="19"/>
      <c r="H22" s="86">
        <v>33.68</v>
      </c>
      <c r="I22" s="18" t="s">
        <v>777</v>
      </c>
    </row>
    <row r="23" spans="2:8" s="59" customFormat="1" ht="16.5" thickBot="1">
      <c r="B23" s="60">
        <v>4</v>
      </c>
      <c r="C23" s="60" t="s">
        <v>905</v>
      </c>
      <c r="D23" s="61"/>
      <c r="E23" s="61"/>
      <c r="F23" s="61"/>
      <c r="G23" s="62"/>
      <c r="H23" s="99"/>
    </row>
    <row r="24" spans="1:9" s="51" customFormat="1" ht="18" customHeight="1" thickBot="1">
      <c r="A24" s="111" t="s">
        <v>904</v>
      </c>
      <c r="B24" s="66" t="s">
        <v>0</v>
      </c>
      <c r="C24" s="67" t="s">
        <v>1</v>
      </c>
      <c r="D24" s="69" t="s">
        <v>10</v>
      </c>
      <c r="E24" s="68" t="s">
        <v>2</v>
      </c>
      <c r="F24" s="68" t="s">
        <v>3</v>
      </c>
      <c r="G24" s="68" t="s">
        <v>73</v>
      </c>
      <c r="H24" s="100" t="s">
        <v>4</v>
      </c>
      <c r="I24" s="70" t="s">
        <v>5</v>
      </c>
    </row>
    <row r="25" spans="1:9" ht="17.25" customHeight="1">
      <c r="A25" s="30">
        <v>1</v>
      </c>
      <c r="B25" s="16" t="s">
        <v>536</v>
      </c>
      <c r="C25" s="17" t="s">
        <v>537</v>
      </c>
      <c r="D25" s="101">
        <v>37389</v>
      </c>
      <c r="E25" s="19" t="s">
        <v>549</v>
      </c>
      <c r="F25" s="19" t="s">
        <v>548</v>
      </c>
      <c r="G25" s="19"/>
      <c r="H25" s="86">
        <v>33.69</v>
      </c>
      <c r="I25" s="18" t="s">
        <v>534</v>
      </c>
    </row>
    <row r="26" spans="1:9" ht="17.25" customHeight="1">
      <c r="A26" s="30">
        <v>2</v>
      </c>
      <c r="B26" s="16" t="s">
        <v>498</v>
      </c>
      <c r="C26" s="17" t="s">
        <v>499</v>
      </c>
      <c r="D26" s="101" t="s">
        <v>500</v>
      </c>
      <c r="E26" s="19" t="s">
        <v>515</v>
      </c>
      <c r="F26" s="19" t="s">
        <v>516</v>
      </c>
      <c r="G26" s="19"/>
      <c r="H26" s="86" t="s">
        <v>161</v>
      </c>
      <c r="I26" s="18" t="s">
        <v>519</v>
      </c>
    </row>
    <row r="27" spans="1:9" ht="17.25" customHeight="1">
      <c r="A27" s="30">
        <v>3</v>
      </c>
      <c r="B27" s="16" t="s">
        <v>190</v>
      </c>
      <c r="C27" s="17" t="s">
        <v>361</v>
      </c>
      <c r="D27" s="101" t="s">
        <v>381</v>
      </c>
      <c r="E27" s="19" t="s">
        <v>376</v>
      </c>
      <c r="F27" s="19" t="s">
        <v>375</v>
      </c>
      <c r="G27" s="19"/>
      <c r="H27" s="86">
        <v>34.18</v>
      </c>
      <c r="I27" s="18" t="s">
        <v>373</v>
      </c>
    </row>
    <row r="28" spans="1:9" ht="17.25" customHeight="1">
      <c r="A28" s="30">
        <v>4</v>
      </c>
      <c r="B28" s="16" t="s">
        <v>437</v>
      </c>
      <c r="C28" s="17" t="s">
        <v>103</v>
      </c>
      <c r="D28" s="101">
        <v>37286</v>
      </c>
      <c r="E28" s="19" t="s">
        <v>549</v>
      </c>
      <c r="F28" s="19" t="s">
        <v>548</v>
      </c>
      <c r="G28" s="19"/>
      <c r="H28" s="86">
        <v>36.03</v>
      </c>
      <c r="I28" s="18" t="s">
        <v>534</v>
      </c>
    </row>
    <row r="29" spans="2:8" s="59" customFormat="1" ht="16.5" thickBot="1">
      <c r="B29" s="60">
        <v>5</v>
      </c>
      <c r="C29" s="60" t="s">
        <v>905</v>
      </c>
      <c r="D29" s="61"/>
      <c r="E29" s="61"/>
      <c r="F29" s="61"/>
      <c r="G29" s="62"/>
      <c r="H29" s="99"/>
    </row>
    <row r="30" spans="1:9" s="51" customFormat="1" ht="18" customHeight="1" thickBot="1">
      <c r="A30" s="111" t="s">
        <v>904</v>
      </c>
      <c r="B30" s="66" t="s">
        <v>0</v>
      </c>
      <c r="C30" s="67" t="s">
        <v>1</v>
      </c>
      <c r="D30" s="69" t="s">
        <v>10</v>
      </c>
      <c r="E30" s="68" t="s">
        <v>2</v>
      </c>
      <c r="F30" s="68" t="s">
        <v>3</v>
      </c>
      <c r="G30" s="68" t="s">
        <v>73</v>
      </c>
      <c r="H30" s="100" t="s">
        <v>4</v>
      </c>
      <c r="I30" s="70" t="s">
        <v>5</v>
      </c>
    </row>
    <row r="31" spans="1:9" ht="17.25" customHeight="1">
      <c r="A31" s="30">
        <v>1</v>
      </c>
      <c r="B31" s="16" t="s">
        <v>535</v>
      </c>
      <c r="C31" s="17" t="s">
        <v>103</v>
      </c>
      <c r="D31" s="101">
        <v>37286</v>
      </c>
      <c r="E31" s="19" t="s">
        <v>549</v>
      </c>
      <c r="F31" s="19" t="s">
        <v>548</v>
      </c>
      <c r="G31" s="19"/>
      <c r="H31" s="86">
        <v>35.29</v>
      </c>
      <c r="I31" s="18" t="s">
        <v>534</v>
      </c>
    </row>
    <row r="32" spans="1:9" ht="17.25" customHeight="1">
      <c r="A32" s="30">
        <v>2</v>
      </c>
      <c r="B32" s="16" t="s">
        <v>24</v>
      </c>
      <c r="C32" s="17" t="s">
        <v>323</v>
      </c>
      <c r="D32" s="101" t="s">
        <v>324</v>
      </c>
      <c r="E32" s="19" t="s">
        <v>290</v>
      </c>
      <c r="F32" s="19" t="s">
        <v>291</v>
      </c>
      <c r="G32" s="19"/>
      <c r="H32" s="86">
        <v>30.39</v>
      </c>
      <c r="I32" s="18" t="s">
        <v>325</v>
      </c>
    </row>
    <row r="33" spans="1:9" ht="17.25" customHeight="1">
      <c r="A33" s="30">
        <v>3</v>
      </c>
      <c r="B33" s="16" t="s">
        <v>326</v>
      </c>
      <c r="C33" s="17" t="s">
        <v>327</v>
      </c>
      <c r="D33" s="101" t="s">
        <v>328</v>
      </c>
      <c r="E33" s="19" t="s">
        <v>290</v>
      </c>
      <c r="F33" s="19" t="s">
        <v>291</v>
      </c>
      <c r="G33" s="19"/>
      <c r="H33" s="86">
        <v>32.66</v>
      </c>
      <c r="I33" s="18" t="s">
        <v>325</v>
      </c>
    </row>
    <row r="34" spans="1:9" ht="17.25" customHeight="1">
      <c r="A34" s="30">
        <v>4</v>
      </c>
      <c r="B34" s="16" t="s">
        <v>56</v>
      </c>
      <c r="C34" s="17" t="s">
        <v>525</v>
      </c>
      <c r="D34" s="101">
        <v>37212</v>
      </c>
      <c r="E34" s="19" t="s">
        <v>549</v>
      </c>
      <c r="F34" s="19" t="s">
        <v>548</v>
      </c>
      <c r="G34" s="19"/>
      <c r="H34" s="86">
        <v>34.55</v>
      </c>
      <c r="I34" s="18" t="s">
        <v>522</v>
      </c>
    </row>
    <row r="35" spans="1:9" ht="17.25" customHeight="1">
      <c r="A35" s="72"/>
      <c r="B35" s="27"/>
      <c r="C35" s="28"/>
      <c r="D35" s="168"/>
      <c r="E35" s="26"/>
      <c r="F35" s="26"/>
      <c r="G35" s="26"/>
      <c r="H35" s="200"/>
      <c r="I35" s="29"/>
    </row>
    <row r="36" spans="1:9" ht="17.25" customHeight="1">
      <c r="A36" s="72"/>
      <c r="B36" s="27"/>
      <c r="C36" s="28"/>
      <c r="D36" s="168"/>
      <c r="E36" s="26"/>
      <c r="F36" s="26"/>
      <c r="G36" s="26"/>
      <c r="H36" s="200"/>
      <c r="I36" s="29"/>
    </row>
    <row r="37" spans="2:8" s="59" customFormat="1" ht="16.5" thickBot="1">
      <c r="B37" s="60">
        <v>6</v>
      </c>
      <c r="C37" s="60" t="s">
        <v>905</v>
      </c>
      <c r="D37" s="61"/>
      <c r="E37" s="61"/>
      <c r="F37" s="61"/>
      <c r="G37" s="62"/>
      <c r="H37" s="99"/>
    </row>
    <row r="38" spans="1:9" s="51" customFormat="1" ht="18" customHeight="1" thickBot="1">
      <c r="A38" s="111" t="s">
        <v>904</v>
      </c>
      <c r="B38" s="66" t="s">
        <v>0</v>
      </c>
      <c r="C38" s="67" t="s">
        <v>1</v>
      </c>
      <c r="D38" s="69" t="s">
        <v>10</v>
      </c>
      <c r="E38" s="68" t="s">
        <v>2</v>
      </c>
      <c r="F38" s="68" t="s">
        <v>3</v>
      </c>
      <c r="G38" s="68" t="s">
        <v>73</v>
      </c>
      <c r="H38" s="100" t="s">
        <v>4</v>
      </c>
      <c r="I38" s="70" t="s">
        <v>5</v>
      </c>
    </row>
    <row r="39" spans="1:9" ht="17.25" customHeight="1">
      <c r="A39" s="30">
        <v>1</v>
      </c>
      <c r="B39" s="16" t="s">
        <v>95</v>
      </c>
      <c r="C39" s="17" t="s">
        <v>261</v>
      </c>
      <c r="D39" s="101" t="s">
        <v>262</v>
      </c>
      <c r="E39" s="19" t="s">
        <v>242</v>
      </c>
      <c r="F39" s="19" t="s">
        <v>243</v>
      </c>
      <c r="G39" s="19"/>
      <c r="H39" s="86">
        <v>32.25</v>
      </c>
      <c r="I39" s="18" t="s">
        <v>260</v>
      </c>
    </row>
    <row r="40" spans="1:9" ht="17.25" customHeight="1">
      <c r="A40" s="30">
        <v>2</v>
      </c>
      <c r="B40" s="16" t="s">
        <v>94</v>
      </c>
      <c r="C40" s="17" t="s">
        <v>271</v>
      </c>
      <c r="D40" s="101">
        <v>37154</v>
      </c>
      <c r="E40" s="19" t="s">
        <v>97</v>
      </c>
      <c r="F40" s="19" t="s">
        <v>272</v>
      </c>
      <c r="G40" s="19"/>
      <c r="H40" s="86">
        <v>33.58</v>
      </c>
      <c r="I40" s="18" t="s">
        <v>115</v>
      </c>
    </row>
    <row r="41" spans="1:9" ht="17.25" customHeight="1">
      <c r="A41" s="30">
        <v>3</v>
      </c>
      <c r="B41" s="16" t="s">
        <v>55</v>
      </c>
      <c r="C41" s="17" t="s">
        <v>434</v>
      </c>
      <c r="D41" s="101" t="s">
        <v>435</v>
      </c>
      <c r="E41" s="19" t="s">
        <v>448</v>
      </c>
      <c r="F41" s="19" t="s">
        <v>428</v>
      </c>
      <c r="G41" s="19"/>
      <c r="H41" s="86">
        <v>31.1</v>
      </c>
      <c r="I41" s="18" t="s">
        <v>446</v>
      </c>
    </row>
    <row r="42" spans="1:9" ht="17.25" customHeight="1">
      <c r="A42" s="30">
        <v>4</v>
      </c>
      <c r="B42" s="16" t="s">
        <v>625</v>
      </c>
      <c r="C42" s="17" t="s">
        <v>627</v>
      </c>
      <c r="D42" s="101">
        <v>37064</v>
      </c>
      <c r="E42" s="19" t="s">
        <v>416</v>
      </c>
      <c r="F42" s="19" t="s">
        <v>623</v>
      </c>
      <c r="G42" s="19"/>
      <c r="H42" s="86">
        <v>30.92</v>
      </c>
      <c r="I42" s="18" t="s">
        <v>629</v>
      </c>
    </row>
    <row r="43" spans="2:8" s="59" customFormat="1" ht="16.5" thickBot="1">
      <c r="B43" s="60">
        <v>7</v>
      </c>
      <c r="C43" s="60" t="s">
        <v>905</v>
      </c>
      <c r="D43" s="61"/>
      <c r="E43" s="61"/>
      <c r="F43" s="61"/>
      <c r="G43" s="62"/>
      <c r="H43" s="99"/>
    </row>
    <row r="44" spans="1:9" s="51" customFormat="1" ht="18" customHeight="1" thickBot="1">
      <c r="A44" s="111" t="s">
        <v>904</v>
      </c>
      <c r="B44" s="66" t="s">
        <v>0</v>
      </c>
      <c r="C44" s="67" t="s">
        <v>1</v>
      </c>
      <c r="D44" s="69" t="s">
        <v>10</v>
      </c>
      <c r="E44" s="68" t="s">
        <v>2</v>
      </c>
      <c r="F44" s="68" t="s">
        <v>3</v>
      </c>
      <c r="G44" s="68" t="s">
        <v>73</v>
      </c>
      <c r="H44" s="100" t="s">
        <v>4</v>
      </c>
      <c r="I44" s="70" t="s">
        <v>5</v>
      </c>
    </row>
    <row r="45" spans="1:9" ht="17.25" customHeight="1">
      <c r="A45" s="30">
        <v>1</v>
      </c>
      <c r="B45" s="16" t="s">
        <v>530</v>
      </c>
      <c r="C45" s="17" t="s">
        <v>531</v>
      </c>
      <c r="D45" s="101">
        <v>37051</v>
      </c>
      <c r="E45" s="19" t="s">
        <v>549</v>
      </c>
      <c r="F45" s="19" t="s">
        <v>548</v>
      </c>
      <c r="G45" s="19"/>
      <c r="H45" s="86">
        <v>34.89</v>
      </c>
      <c r="I45" s="18" t="s">
        <v>522</v>
      </c>
    </row>
    <row r="46" spans="1:9" ht="17.25" customHeight="1">
      <c r="A46" s="30">
        <v>2</v>
      </c>
      <c r="B46" s="16" t="s">
        <v>484</v>
      </c>
      <c r="C46" s="17" t="s">
        <v>585</v>
      </c>
      <c r="D46" s="101">
        <v>37041</v>
      </c>
      <c r="E46" s="19" t="s">
        <v>14</v>
      </c>
      <c r="F46" s="19" t="s">
        <v>46</v>
      </c>
      <c r="G46" s="19"/>
      <c r="H46" s="86">
        <v>33.46</v>
      </c>
      <c r="I46" s="18" t="s">
        <v>79</v>
      </c>
    </row>
    <row r="47" spans="1:9" ht="17.25" customHeight="1">
      <c r="A47" s="30">
        <v>3</v>
      </c>
      <c r="B47" s="16" t="s">
        <v>56</v>
      </c>
      <c r="C47" s="17" t="s">
        <v>315</v>
      </c>
      <c r="D47" s="101" t="s">
        <v>316</v>
      </c>
      <c r="E47" s="19" t="s">
        <v>290</v>
      </c>
      <c r="F47" s="19" t="s">
        <v>291</v>
      </c>
      <c r="G47" s="19"/>
      <c r="H47" s="86">
        <v>31.21</v>
      </c>
      <c r="I47" s="18" t="s">
        <v>317</v>
      </c>
    </row>
    <row r="48" spans="1:9" ht="17.25" customHeight="1">
      <c r="A48" s="30">
        <v>4</v>
      </c>
      <c r="B48" s="16" t="s">
        <v>523</v>
      </c>
      <c r="C48" s="17" t="s">
        <v>524</v>
      </c>
      <c r="D48" s="101">
        <v>37027</v>
      </c>
      <c r="E48" s="19" t="s">
        <v>549</v>
      </c>
      <c r="F48" s="19" t="s">
        <v>548</v>
      </c>
      <c r="G48" s="19"/>
      <c r="H48" s="86">
        <v>29.45</v>
      </c>
      <c r="I48" s="18" t="s">
        <v>522</v>
      </c>
    </row>
    <row r="49" spans="2:8" s="59" customFormat="1" ht="16.5" thickBot="1">
      <c r="B49" s="60">
        <v>8</v>
      </c>
      <c r="C49" s="60" t="s">
        <v>905</v>
      </c>
      <c r="D49" s="61"/>
      <c r="E49" s="61"/>
      <c r="F49" s="61"/>
      <c r="G49" s="62"/>
      <c r="H49" s="99"/>
    </row>
    <row r="50" spans="1:9" s="51" customFormat="1" ht="18" customHeight="1" thickBot="1">
      <c r="A50" s="111" t="s">
        <v>904</v>
      </c>
      <c r="B50" s="66" t="s">
        <v>0</v>
      </c>
      <c r="C50" s="67" t="s">
        <v>1</v>
      </c>
      <c r="D50" s="69" t="s">
        <v>10</v>
      </c>
      <c r="E50" s="68" t="s">
        <v>2</v>
      </c>
      <c r="F50" s="68" t="s">
        <v>3</v>
      </c>
      <c r="G50" s="68" t="s">
        <v>73</v>
      </c>
      <c r="H50" s="100" t="s">
        <v>4</v>
      </c>
      <c r="I50" s="70" t="s">
        <v>5</v>
      </c>
    </row>
    <row r="51" spans="1:9" ht="17.25" customHeight="1">
      <c r="A51" s="30">
        <v>1</v>
      </c>
      <c r="B51" s="16" t="s">
        <v>582</v>
      </c>
      <c r="C51" s="17" t="s">
        <v>103</v>
      </c>
      <c r="D51" s="101">
        <v>37019</v>
      </c>
      <c r="E51" s="19" t="s">
        <v>14</v>
      </c>
      <c r="F51" s="19" t="s">
        <v>46</v>
      </c>
      <c r="G51" s="19"/>
      <c r="H51" s="86">
        <v>39.06</v>
      </c>
      <c r="I51" s="18" t="s">
        <v>79</v>
      </c>
    </row>
    <row r="52" spans="1:9" ht="17.25" customHeight="1">
      <c r="A52" s="30">
        <v>2</v>
      </c>
      <c r="B52" s="16" t="s">
        <v>22</v>
      </c>
      <c r="C52" s="17" t="s">
        <v>401</v>
      </c>
      <c r="D52" s="101">
        <v>37008</v>
      </c>
      <c r="E52" s="19" t="s">
        <v>391</v>
      </c>
      <c r="F52" s="19" t="s">
        <v>392</v>
      </c>
      <c r="G52" s="19"/>
      <c r="H52" s="86">
        <v>30.01</v>
      </c>
      <c r="I52" s="18" t="s">
        <v>415</v>
      </c>
    </row>
    <row r="53" spans="1:9" ht="17.25" customHeight="1">
      <c r="A53" s="30">
        <v>3</v>
      </c>
      <c r="B53" s="16" t="s">
        <v>624</v>
      </c>
      <c r="C53" s="17" t="s">
        <v>626</v>
      </c>
      <c r="D53" s="101">
        <v>37008</v>
      </c>
      <c r="E53" s="19" t="s">
        <v>416</v>
      </c>
      <c r="F53" s="19" t="s">
        <v>623</v>
      </c>
      <c r="G53" s="19"/>
      <c r="H53" s="86">
        <v>29.36</v>
      </c>
      <c r="I53" s="18" t="s">
        <v>629</v>
      </c>
    </row>
    <row r="54" spans="1:9" ht="17.25" customHeight="1">
      <c r="A54" s="30">
        <v>4</v>
      </c>
      <c r="B54" s="16" t="s">
        <v>520</v>
      </c>
      <c r="C54" s="17" t="s">
        <v>521</v>
      </c>
      <c r="D54" s="101">
        <v>36973</v>
      </c>
      <c r="E54" s="19" t="s">
        <v>549</v>
      </c>
      <c r="F54" s="19" t="s">
        <v>548</v>
      </c>
      <c r="G54" s="19"/>
      <c r="H54" s="86">
        <v>31.65</v>
      </c>
      <c r="I54" s="18" t="s">
        <v>522</v>
      </c>
    </row>
    <row r="55" spans="2:8" s="59" customFormat="1" ht="16.5" thickBot="1">
      <c r="B55" s="60">
        <v>9</v>
      </c>
      <c r="C55" s="60" t="s">
        <v>905</v>
      </c>
      <c r="D55" s="61"/>
      <c r="E55" s="61"/>
      <c r="F55" s="61"/>
      <c r="G55" s="62"/>
      <c r="H55" s="99"/>
    </row>
    <row r="56" spans="1:9" s="51" customFormat="1" ht="18" customHeight="1" thickBot="1">
      <c r="A56" s="111" t="s">
        <v>904</v>
      </c>
      <c r="B56" s="66" t="s">
        <v>0</v>
      </c>
      <c r="C56" s="67" t="s">
        <v>1</v>
      </c>
      <c r="D56" s="69" t="s">
        <v>10</v>
      </c>
      <c r="E56" s="68" t="s">
        <v>2</v>
      </c>
      <c r="F56" s="68" t="s">
        <v>3</v>
      </c>
      <c r="G56" s="68" t="s">
        <v>73</v>
      </c>
      <c r="H56" s="100" t="s">
        <v>4</v>
      </c>
      <c r="I56" s="70" t="s">
        <v>5</v>
      </c>
    </row>
    <row r="57" spans="1:9" ht="17.25" customHeight="1">
      <c r="A57" s="30">
        <v>1</v>
      </c>
      <c r="B57" s="16" t="s">
        <v>179</v>
      </c>
      <c r="C57" s="17" t="s">
        <v>180</v>
      </c>
      <c r="D57" s="101">
        <v>36949</v>
      </c>
      <c r="E57" s="19" t="s">
        <v>173</v>
      </c>
      <c r="F57" s="19" t="s">
        <v>171</v>
      </c>
      <c r="G57" s="19"/>
      <c r="H57" s="86">
        <v>35.14</v>
      </c>
      <c r="I57" s="18" t="s">
        <v>174</v>
      </c>
    </row>
    <row r="58" spans="1:9" ht="17.25" customHeight="1">
      <c r="A58" s="30">
        <v>2</v>
      </c>
      <c r="B58" s="16" t="s">
        <v>301</v>
      </c>
      <c r="C58" s="17" t="s">
        <v>662</v>
      </c>
      <c r="D58" s="101" t="s">
        <v>663</v>
      </c>
      <c r="E58" s="19" t="s">
        <v>105</v>
      </c>
      <c r="F58" s="19" t="s">
        <v>106</v>
      </c>
      <c r="G58" s="19"/>
      <c r="H58" s="86">
        <v>30.64</v>
      </c>
      <c r="I58" s="18" t="s">
        <v>146</v>
      </c>
    </row>
    <row r="59" spans="1:9" ht="17.25" customHeight="1">
      <c r="A59" s="30">
        <v>3</v>
      </c>
      <c r="B59" s="16" t="s">
        <v>102</v>
      </c>
      <c r="C59" s="17" t="s">
        <v>680</v>
      </c>
      <c r="D59" s="101" t="s">
        <v>682</v>
      </c>
      <c r="E59" s="19" t="s">
        <v>105</v>
      </c>
      <c r="F59" s="19" t="s">
        <v>106</v>
      </c>
      <c r="G59" s="19"/>
      <c r="H59" s="86">
        <v>34.16</v>
      </c>
      <c r="I59" s="18" t="s">
        <v>146</v>
      </c>
    </row>
    <row r="60" spans="1:9" ht="17.25" customHeight="1">
      <c r="A60" s="30">
        <v>4</v>
      </c>
      <c r="B60" s="16" t="s">
        <v>408</v>
      </c>
      <c r="C60" s="17" t="s">
        <v>409</v>
      </c>
      <c r="D60" s="101">
        <v>36887</v>
      </c>
      <c r="E60" s="19" t="s">
        <v>391</v>
      </c>
      <c r="F60" s="19" t="s">
        <v>392</v>
      </c>
      <c r="G60" s="19"/>
      <c r="H60" s="86">
        <v>31.59</v>
      </c>
      <c r="I60" s="18" t="s">
        <v>415</v>
      </c>
    </row>
    <row r="61" spans="2:8" s="59" customFormat="1" ht="16.5" thickBot="1">
      <c r="B61" s="60">
        <v>10</v>
      </c>
      <c r="C61" s="60" t="s">
        <v>905</v>
      </c>
      <c r="D61" s="61"/>
      <c r="E61" s="61"/>
      <c r="F61" s="61"/>
      <c r="G61" s="62"/>
      <c r="H61" s="99"/>
    </row>
    <row r="62" spans="1:9" s="51" customFormat="1" ht="18" customHeight="1" thickBot="1">
      <c r="A62" s="111" t="s">
        <v>904</v>
      </c>
      <c r="B62" s="66" t="s">
        <v>0</v>
      </c>
      <c r="C62" s="67" t="s">
        <v>1</v>
      </c>
      <c r="D62" s="69" t="s">
        <v>10</v>
      </c>
      <c r="E62" s="68" t="s">
        <v>2</v>
      </c>
      <c r="F62" s="68" t="s">
        <v>3</v>
      </c>
      <c r="G62" s="68" t="s">
        <v>73</v>
      </c>
      <c r="H62" s="100" t="s">
        <v>4</v>
      </c>
      <c r="I62" s="70" t="s">
        <v>5</v>
      </c>
    </row>
    <row r="63" spans="1:9" ht="17.25" customHeight="1">
      <c r="A63" s="30">
        <v>1</v>
      </c>
      <c r="B63" s="16" t="s">
        <v>152</v>
      </c>
      <c r="C63" s="17" t="s">
        <v>189</v>
      </c>
      <c r="D63" s="101">
        <v>36882</v>
      </c>
      <c r="E63" s="19" t="s">
        <v>173</v>
      </c>
      <c r="F63" s="19" t="s">
        <v>171</v>
      </c>
      <c r="G63" s="19"/>
      <c r="H63" s="86">
        <v>33.51</v>
      </c>
      <c r="I63" s="18" t="s">
        <v>172</v>
      </c>
    </row>
    <row r="64" spans="1:9" ht="17.25" customHeight="1">
      <c r="A64" s="30">
        <v>2</v>
      </c>
      <c r="B64" s="16" t="s">
        <v>56</v>
      </c>
      <c r="C64" s="17" t="s">
        <v>364</v>
      </c>
      <c r="D64" s="101" t="s">
        <v>384</v>
      </c>
      <c r="E64" s="19" t="s">
        <v>376</v>
      </c>
      <c r="F64" s="19" t="s">
        <v>375</v>
      </c>
      <c r="G64" s="19"/>
      <c r="H64" s="86">
        <v>31.73</v>
      </c>
      <c r="I64" s="18" t="s">
        <v>374</v>
      </c>
    </row>
    <row r="65" spans="1:9" ht="17.25" customHeight="1">
      <c r="A65" s="30">
        <v>3</v>
      </c>
      <c r="B65" s="16" t="s">
        <v>37</v>
      </c>
      <c r="C65" s="17" t="s">
        <v>288</v>
      </c>
      <c r="D65" s="101" t="s">
        <v>289</v>
      </c>
      <c r="E65" s="19" t="s">
        <v>290</v>
      </c>
      <c r="F65" s="19" t="s">
        <v>291</v>
      </c>
      <c r="G65" s="19"/>
      <c r="H65" s="86">
        <v>29.8</v>
      </c>
      <c r="I65" s="18" t="s">
        <v>292</v>
      </c>
    </row>
    <row r="66" spans="1:9" ht="17.25" customHeight="1">
      <c r="A66" s="30">
        <v>4</v>
      </c>
      <c r="B66" s="16" t="s">
        <v>20</v>
      </c>
      <c r="C66" s="17" t="s">
        <v>679</v>
      </c>
      <c r="D66" s="101" t="s">
        <v>488</v>
      </c>
      <c r="E66" s="19" t="s">
        <v>105</v>
      </c>
      <c r="F66" s="19" t="s">
        <v>106</v>
      </c>
      <c r="G66" s="19"/>
      <c r="H66" s="86">
        <v>34.18</v>
      </c>
      <c r="I66" s="18" t="s">
        <v>146</v>
      </c>
    </row>
    <row r="67" spans="2:8" s="59" customFormat="1" ht="16.5" thickBot="1">
      <c r="B67" s="60">
        <v>11</v>
      </c>
      <c r="C67" s="60" t="s">
        <v>905</v>
      </c>
      <c r="D67" s="61"/>
      <c r="E67" s="61"/>
      <c r="F67" s="61"/>
      <c r="G67" s="62"/>
      <c r="H67" s="99"/>
    </row>
    <row r="68" spans="1:9" s="51" customFormat="1" ht="18" customHeight="1" thickBot="1">
      <c r="A68" s="111" t="s">
        <v>904</v>
      </c>
      <c r="B68" s="66" t="s">
        <v>0</v>
      </c>
      <c r="C68" s="67" t="s">
        <v>1</v>
      </c>
      <c r="D68" s="69" t="s">
        <v>10</v>
      </c>
      <c r="E68" s="68" t="s">
        <v>2</v>
      </c>
      <c r="F68" s="68" t="s">
        <v>3</v>
      </c>
      <c r="G68" s="68" t="s">
        <v>73</v>
      </c>
      <c r="H68" s="100" t="s">
        <v>4</v>
      </c>
      <c r="I68" s="70" t="s">
        <v>5</v>
      </c>
    </row>
    <row r="69" spans="1:9" ht="15" customHeight="1">
      <c r="A69" s="30">
        <v>1</v>
      </c>
      <c r="B69" s="16" t="s">
        <v>125</v>
      </c>
      <c r="C69" s="17" t="s">
        <v>652</v>
      </c>
      <c r="D69" s="101">
        <v>36815</v>
      </c>
      <c r="E69" s="19" t="s">
        <v>639</v>
      </c>
      <c r="F69" s="19" t="s">
        <v>640</v>
      </c>
      <c r="G69" s="19"/>
      <c r="H69" s="86">
        <v>32.38</v>
      </c>
      <c r="I69" s="18" t="s">
        <v>641</v>
      </c>
    </row>
    <row r="70" spans="1:9" ht="15" customHeight="1">
      <c r="A70" s="30">
        <v>2</v>
      </c>
      <c r="B70" s="16" t="s">
        <v>71</v>
      </c>
      <c r="C70" s="17" t="s">
        <v>489</v>
      </c>
      <c r="D70" s="101" t="s">
        <v>490</v>
      </c>
      <c r="E70" s="19" t="s">
        <v>515</v>
      </c>
      <c r="F70" s="19" t="s">
        <v>516</v>
      </c>
      <c r="G70" s="19"/>
      <c r="H70" s="86">
        <v>33.85</v>
      </c>
      <c r="I70" s="18" t="s">
        <v>518</v>
      </c>
    </row>
    <row r="71" spans="1:9" ht="15" customHeight="1">
      <c r="A71" s="30">
        <v>3</v>
      </c>
      <c r="B71" s="16" t="s">
        <v>127</v>
      </c>
      <c r="C71" s="17" t="s">
        <v>693</v>
      </c>
      <c r="D71" s="101" t="s">
        <v>694</v>
      </c>
      <c r="E71" s="19" t="s">
        <v>47</v>
      </c>
      <c r="F71" s="19" t="s">
        <v>120</v>
      </c>
      <c r="G71" s="19"/>
      <c r="H71" s="86" t="s">
        <v>161</v>
      </c>
      <c r="I71" s="18" t="s">
        <v>90</v>
      </c>
    </row>
    <row r="72" spans="1:9" ht="15" customHeight="1">
      <c r="A72" s="30">
        <v>4</v>
      </c>
      <c r="B72" s="16" t="s">
        <v>56</v>
      </c>
      <c r="C72" s="17" t="s">
        <v>844</v>
      </c>
      <c r="D72" s="101" t="s">
        <v>845</v>
      </c>
      <c r="E72" s="19" t="s">
        <v>848</v>
      </c>
      <c r="F72" s="19" t="s">
        <v>825</v>
      </c>
      <c r="G72" s="19"/>
      <c r="H72" s="86" t="s">
        <v>161</v>
      </c>
      <c r="I72" s="18" t="s">
        <v>827</v>
      </c>
    </row>
    <row r="73" spans="2:8" s="59" customFormat="1" ht="16.5" thickBot="1">
      <c r="B73" s="60">
        <v>12</v>
      </c>
      <c r="C73" s="60" t="s">
        <v>905</v>
      </c>
      <c r="D73" s="61"/>
      <c r="E73" s="61"/>
      <c r="F73" s="61"/>
      <c r="G73" s="62"/>
      <c r="H73" s="99"/>
    </row>
    <row r="74" spans="1:9" s="51" customFormat="1" ht="18" customHeight="1" thickBot="1">
      <c r="A74" s="111" t="s">
        <v>904</v>
      </c>
      <c r="B74" s="66" t="s">
        <v>0</v>
      </c>
      <c r="C74" s="67" t="s">
        <v>1</v>
      </c>
      <c r="D74" s="69" t="s">
        <v>10</v>
      </c>
      <c r="E74" s="68" t="s">
        <v>2</v>
      </c>
      <c r="F74" s="68" t="s">
        <v>3</v>
      </c>
      <c r="G74" s="68" t="s">
        <v>73</v>
      </c>
      <c r="H74" s="100" t="s">
        <v>4</v>
      </c>
      <c r="I74" s="70" t="s">
        <v>5</v>
      </c>
    </row>
    <row r="75" spans="1:9" ht="17.25" customHeight="1">
      <c r="A75" s="30">
        <v>1</v>
      </c>
      <c r="B75" s="16" t="s">
        <v>132</v>
      </c>
      <c r="C75" s="17" t="s">
        <v>195</v>
      </c>
      <c r="D75" s="101">
        <v>36707</v>
      </c>
      <c r="E75" s="19" t="s">
        <v>549</v>
      </c>
      <c r="F75" s="19" t="s">
        <v>548</v>
      </c>
      <c r="G75" s="19"/>
      <c r="H75" s="86">
        <v>31.3</v>
      </c>
      <c r="I75" s="18" t="s">
        <v>522</v>
      </c>
    </row>
    <row r="76" spans="1:9" ht="17.25" customHeight="1">
      <c r="A76" s="30">
        <v>2</v>
      </c>
      <c r="B76" s="16" t="s">
        <v>357</v>
      </c>
      <c r="C76" s="17" t="s">
        <v>659</v>
      </c>
      <c r="D76" s="101">
        <v>36700</v>
      </c>
      <c r="E76" s="19" t="s">
        <v>639</v>
      </c>
      <c r="F76" s="19" t="s">
        <v>640</v>
      </c>
      <c r="G76" s="19"/>
      <c r="H76" s="86">
        <v>30.45</v>
      </c>
      <c r="I76" s="18" t="s">
        <v>642</v>
      </c>
    </row>
    <row r="77" spans="1:9" ht="17.25" customHeight="1">
      <c r="A77" s="30">
        <v>3</v>
      </c>
      <c r="B77" s="16" t="s">
        <v>495</v>
      </c>
      <c r="C77" s="17" t="s">
        <v>672</v>
      </c>
      <c r="D77" s="101" t="s">
        <v>674</v>
      </c>
      <c r="E77" s="19" t="s">
        <v>105</v>
      </c>
      <c r="F77" s="19" t="s">
        <v>106</v>
      </c>
      <c r="G77" s="19"/>
      <c r="H77" s="86">
        <v>31.68</v>
      </c>
      <c r="I77" s="18" t="s">
        <v>146</v>
      </c>
    </row>
    <row r="78" spans="1:9" ht="17.25" customHeight="1">
      <c r="A78" s="30">
        <v>4</v>
      </c>
      <c r="B78" s="16" t="s">
        <v>190</v>
      </c>
      <c r="C78" s="17" t="s">
        <v>745</v>
      </c>
      <c r="D78" s="101">
        <v>36689</v>
      </c>
      <c r="E78" s="19" t="s">
        <v>63</v>
      </c>
      <c r="F78" s="19" t="s">
        <v>64</v>
      </c>
      <c r="G78" s="19"/>
      <c r="H78" s="86">
        <v>29.89</v>
      </c>
      <c r="I78" s="18" t="s">
        <v>742</v>
      </c>
    </row>
    <row r="79" spans="2:8" s="59" customFormat="1" ht="16.5" thickBot="1">
      <c r="B79" s="60">
        <v>13</v>
      </c>
      <c r="C79" s="60" t="s">
        <v>905</v>
      </c>
      <c r="D79" s="61"/>
      <c r="E79" s="61"/>
      <c r="F79" s="61"/>
      <c r="G79" s="62"/>
      <c r="H79" s="99"/>
    </row>
    <row r="80" spans="1:9" s="51" customFormat="1" ht="18" customHeight="1" thickBot="1">
      <c r="A80" s="111" t="s">
        <v>904</v>
      </c>
      <c r="B80" s="66" t="s">
        <v>0</v>
      </c>
      <c r="C80" s="67" t="s">
        <v>1</v>
      </c>
      <c r="D80" s="69" t="s">
        <v>10</v>
      </c>
      <c r="E80" s="68" t="s">
        <v>2</v>
      </c>
      <c r="F80" s="68" t="s">
        <v>3</v>
      </c>
      <c r="G80" s="68" t="s">
        <v>73</v>
      </c>
      <c r="H80" s="100" t="s">
        <v>4</v>
      </c>
      <c r="I80" s="70" t="s">
        <v>5</v>
      </c>
    </row>
    <row r="81" spans="1:9" ht="17.25" customHeight="1">
      <c r="A81" s="30">
        <v>1</v>
      </c>
      <c r="B81" s="16" t="s">
        <v>190</v>
      </c>
      <c r="C81" s="17" t="s">
        <v>92</v>
      </c>
      <c r="D81" s="101">
        <v>36680</v>
      </c>
      <c r="E81" s="19" t="s">
        <v>639</v>
      </c>
      <c r="F81" s="19" t="s">
        <v>640</v>
      </c>
      <c r="G81" s="19"/>
      <c r="H81" s="86">
        <v>35.3</v>
      </c>
      <c r="I81" s="18" t="s">
        <v>641</v>
      </c>
    </row>
    <row r="82" spans="1:9" ht="17.25" customHeight="1">
      <c r="A82" s="30">
        <v>2</v>
      </c>
      <c r="B82" s="16" t="s">
        <v>182</v>
      </c>
      <c r="C82" s="17" t="s">
        <v>183</v>
      </c>
      <c r="D82" s="101">
        <v>36668</v>
      </c>
      <c r="E82" s="19" t="s">
        <v>173</v>
      </c>
      <c r="F82" s="19" t="s">
        <v>171</v>
      </c>
      <c r="G82" s="19"/>
      <c r="H82" s="86">
        <v>33.24</v>
      </c>
      <c r="I82" s="18" t="s">
        <v>172</v>
      </c>
    </row>
    <row r="83" spans="1:9" ht="17.25" customHeight="1">
      <c r="A83" s="30">
        <v>3</v>
      </c>
      <c r="B83" s="16" t="s">
        <v>24</v>
      </c>
      <c r="C83" s="17" t="s">
        <v>550</v>
      </c>
      <c r="D83" s="101" t="s">
        <v>551</v>
      </c>
      <c r="E83" s="19" t="s">
        <v>568</v>
      </c>
      <c r="F83" s="19" t="s">
        <v>552</v>
      </c>
      <c r="G83" s="19" t="s">
        <v>553</v>
      </c>
      <c r="H83" s="86" t="s">
        <v>161</v>
      </c>
      <c r="I83" s="18" t="s">
        <v>554</v>
      </c>
    </row>
    <row r="84" spans="1:9" ht="17.25" customHeight="1">
      <c r="A84" s="30">
        <v>4</v>
      </c>
      <c r="B84" s="16" t="s">
        <v>125</v>
      </c>
      <c r="C84" s="17" t="s">
        <v>719</v>
      </c>
      <c r="D84" s="101" t="s">
        <v>720</v>
      </c>
      <c r="E84" s="19" t="s">
        <v>47</v>
      </c>
      <c r="F84" s="19" t="s">
        <v>120</v>
      </c>
      <c r="G84" s="19" t="s">
        <v>716</v>
      </c>
      <c r="H84" s="86" t="s">
        <v>161</v>
      </c>
      <c r="I84" s="18" t="s">
        <v>121</v>
      </c>
    </row>
    <row r="85" spans="2:8" s="59" customFormat="1" ht="16.5" thickBot="1">
      <c r="B85" s="60">
        <v>14</v>
      </c>
      <c r="C85" s="60" t="s">
        <v>905</v>
      </c>
      <c r="D85" s="61"/>
      <c r="E85" s="61"/>
      <c r="F85" s="61"/>
      <c r="G85" s="62"/>
      <c r="H85" s="99"/>
    </row>
    <row r="86" spans="1:9" s="51" customFormat="1" ht="18" customHeight="1" thickBot="1">
      <c r="A86" s="111" t="s">
        <v>904</v>
      </c>
      <c r="B86" s="66" t="s">
        <v>0</v>
      </c>
      <c r="C86" s="67" t="s">
        <v>1</v>
      </c>
      <c r="D86" s="69" t="s">
        <v>10</v>
      </c>
      <c r="E86" s="68" t="s">
        <v>2</v>
      </c>
      <c r="F86" s="68" t="s">
        <v>3</v>
      </c>
      <c r="G86" s="68" t="s">
        <v>73</v>
      </c>
      <c r="H86" s="100" t="s">
        <v>4</v>
      </c>
      <c r="I86" s="70" t="s">
        <v>5</v>
      </c>
    </row>
    <row r="87" spans="1:9" ht="17.25" customHeight="1">
      <c r="A87" s="30">
        <v>1</v>
      </c>
      <c r="B87" s="16" t="s">
        <v>158</v>
      </c>
      <c r="C87" s="17" t="s">
        <v>211</v>
      </c>
      <c r="D87" s="101" t="s">
        <v>212</v>
      </c>
      <c r="E87" s="19" t="s">
        <v>68</v>
      </c>
      <c r="F87" s="19" t="s">
        <v>69</v>
      </c>
      <c r="G87" s="19"/>
      <c r="H87" s="86" t="s">
        <v>161</v>
      </c>
      <c r="I87" s="18" t="s">
        <v>52</v>
      </c>
    </row>
    <row r="88" spans="1:9" ht="17.25" customHeight="1">
      <c r="A88" s="30">
        <v>2</v>
      </c>
      <c r="B88" s="16" t="s">
        <v>632</v>
      </c>
      <c r="C88" s="17" t="s">
        <v>633</v>
      </c>
      <c r="D88" s="101" t="s">
        <v>634</v>
      </c>
      <c r="E88" s="19" t="s">
        <v>416</v>
      </c>
      <c r="F88" s="19" t="s">
        <v>623</v>
      </c>
      <c r="G88" s="19"/>
      <c r="H88" s="86">
        <v>32.39</v>
      </c>
      <c r="I88" s="18" t="s">
        <v>637</v>
      </c>
    </row>
    <row r="89" spans="1:9" ht="17.25" customHeight="1">
      <c r="A89" s="30">
        <v>3</v>
      </c>
      <c r="B89" s="16" t="s">
        <v>56</v>
      </c>
      <c r="C89" s="17" t="s">
        <v>713</v>
      </c>
      <c r="D89" s="101" t="s">
        <v>477</v>
      </c>
      <c r="E89" s="19" t="s">
        <v>47</v>
      </c>
      <c r="F89" s="19" t="s">
        <v>120</v>
      </c>
      <c r="G89" s="19"/>
      <c r="H89" s="86" t="s">
        <v>161</v>
      </c>
      <c r="I89" s="18" t="s">
        <v>727</v>
      </c>
    </row>
    <row r="90" spans="1:9" ht="17.25" customHeight="1">
      <c r="A90" s="30">
        <v>4</v>
      </c>
      <c r="B90" s="16" t="s">
        <v>206</v>
      </c>
      <c r="C90" s="17" t="s">
        <v>207</v>
      </c>
      <c r="D90" s="101" t="s">
        <v>208</v>
      </c>
      <c r="E90" s="19" t="s">
        <v>68</v>
      </c>
      <c r="F90" s="19" t="s">
        <v>69</v>
      </c>
      <c r="G90" s="19"/>
      <c r="H90" s="86" t="s">
        <v>161</v>
      </c>
      <c r="I90" s="18" t="s">
        <v>52</v>
      </c>
    </row>
    <row r="91" spans="2:8" s="59" customFormat="1" ht="16.5" thickBot="1">
      <c r="B91" s="60">
        <v>15</v>
      </c>
      <c r="C91" s="60" t="s">
        <v>905</v>
      </c>
      <c r="D91" s="61"/>
      <c r="E91" s="61"/>
      <c r="F91" s="61"/>
      <c r="G91" s="62"/>
      <c r="H91" s="99"/>
    </row>
    <row r="92" spans="1:9" s="51" customFormat="1" ht="18" customHeight="1" thickBot="1">
      <c r="A92" s="111" t="s">
        <v>904</v>
      </c>
      <c r="B92" s="66" t="s">
        <v>0</v>
      </c>
      <c r="C92" s="67" t="s">
        <v>1</v>
      </c>
      <c r="D92" s="69" t="s">
        <v>10</v>
      </c>
      <c r="E92" s="68" t="s">
        <v>2</v>
      </c>
      <c r="F92" s="68" t="s">
        <v>3</v>
      </c>
      <c r="G92" s="68" t="s">
        <v>73</v>
      </c>
      <c r="H92" s="100" t="s">
        <v>4</v>
      </c>
      <c r="I92" s="70" t="s">
        <v>5</v>
      </c>
    </row>
    <row r="93" spans="1:9" ht="17.25" customHeight="1">
      <c r="A93" s="30">
        <v>1</v>
      </c>
      <c r="B93" s="16" t="s">
        <v>130</v>
      </c>
      <c r="C93" s="17" t="s">
        <v>675</v>
      </c>
      <c r="D93" s="101" t="s">
        <v>205</v>
      </c>
      <c r="E93" s="19" t="s">
        <v>105</v>
      </c>
      <c r="F93" s="19" t="s">
        <v>106</v>
      </c>
      <c r="G93" s="19"/>
      <c r="H93" s="86">
        <v>30.95</v>
      </c>
      <c r="I93" s="18" t="s">
        <v>146</v>
      </c>
    </row>
    <row r="94" spans="1:9" ht="17.25" customHeight="1">
      <c r="A94" s="30">
        <v>2</v>
      </c>
      <c r="B94" s="16" t="s">
        <v>402</v>
      </c>
      <c r="C94" s="17" t="s">
        <v>403</v>
      </c>
      <c r="D94" s="101">
        <v>36594</v>
      </c>
      <c r="E94" s="19" t="s">
        <v>391</v>
      </c>
      <c r="F94" s="19" t="s">
        <v>404</v>
      </c>
      <c r="G94" s="19"/>
      <c r="H94" s="86">
        <v>27.49</v>
      </c>
      <c r="I94" s="18" t="s">
        <v>415</v>
      </c>
    </row>
    <row r="95" spans="1:9" ht="17.25" customHeight="1">
      <c r="A95" s="30">
        <v>3</v>
      </c>
      <c r="B95" s="16" t="s">
        <v>216</v>
      </c>
      <c r="C95" s="17" t="s">
        <v>217</v>
      </c>
      <c r="D95" s="101" t="s">
        <v>218</v>
      </c>
      <c r="E95" s="19" t="s">
        <v>68</v>
      </c>
      <c r="F95" s="19" t="s">
        <v>69</v>
      </c>
      <c r="G95" s="19"/>
      <c r="H95" s="86" t="s">
        <v>161</v>
      </c>
      <c r="I95" s="18" t="s">
        <v>52</v>
      </c>
    </row>
    <row r="96" spans="1:9" ht="17.25" customHeight="1">
      <c r="A96" s="30">
        <v>4</v>
      </c>
      <c r="B96" s="16" t="s">
        <v>273</v>
      </c>
      <c r="C96" s="17" t="s">
        <v>268</v>
      </c>
      <c r="D96" s="101">
        <v>36585</v>
      </c>
      <c r="E96" s="19" t="s">
        <v>97</v>
      </c>
      <c r="F96" s="19" t="s">
        <v>272</v>
      </c>
      <c r="G96" s="19"/>
      <c r="H96" s="86">
        <v>28.5</v>
      </c>
      <c r="I96" s="18" t="s">
        <v>115</v>
      </c>
    </row>
    <row r="97" spans="2:8" s="59" customFormat="1" ht="16.5" thickBot="1">
      <c r="B97" s="60">
        <v>16</v>
      </c>
      <c r="C97" s="60" t="s">
        <v>905</v>
      </c>
      <c r="D97" s="61"/>
      <c r="E97" s="61"/>
      <c r="F97" s="61"/>
      <c r="G97" s="62"/>
      <c r="H97" s="99"/>
    </row>
    <row r="98" spans="1:9" s="51" customFormat="1" ht="18" customHeight="1" thickBot="1">
      <c r="A98" s="111" t="s">
        <v>904</v>
      </c>
      <c r="B98" s="66" t="s">
        <v>0</v>
      </c>
      <c r="C98" s="67" t="s">
        <v>1</v>
      </c>
      <c r="D98" s="69" t="s">
        <v>10</v>
      </c>
      <c r="E98" s="68" t="s">
        <v>2</v>
      </c>
      <c r="F98" s="68" t="s">
        <v>3</v>
      </c>
      <c r="G98" s="68" t="s">
        <v>73</v>
      </c>
      <c r="H98" s="100" t="s">
        <v>4</v>
      </c>
      <c r="I98" s="70" t="s">
        <v>5</v>
      </c>
    </row>
    <row r="99" spans="1:9" ht="17.25" customHeight="1">
      <c r="A99" s="30">
        <v>1</v>
      </c>
      <c r="B99" s="16" t="s">
        <v>526</v>
      </c>
      <c r="C99" s="17" t="s">
        <v>527</v>
      </c>
      <c r="D99" s="101">
        <v>36582</v>
      </c>
      <c r="E99" s="19" t="s">
        <v>549</v>
      </c>
      <c r="F99" s="19" t="s">
        <v>548</v>
      </c>
      <c r="G99" s="19"/>
      <c r="H99" s="86">
        <v>31.73</v>
      </c>
      <c r="I99" s="18" t="s">
        <v>522</v>
      </c>
    </row>
    <row r="100" spans="1:9" ht="17.25" customHeight="1">
      <c r="A100" s="30">
        <v>2</v>
      </c>
      <c r="B100" s="16" t="s">
        <v>296</v>
      </c>
      <c r="C100" s="17" t="s">
        <v>297</v>
      </c>
      <c r="D100" s="101" t="s">
        <v>256</v>
      </c>
      <c r="E100" s="19" t="s">
        <v>290</v>
      </c>
      <c r="F100" s="19" t="s">
        <v>291</v>
      </c>
      <c r="G100" s="19"/>
      <c r="H100" s="86">
        <v>32.55</v>
      </c>
      <c r="I100" s="18" t="s">
        <v>292</v>
      </c>
    </row>
    <row r="101" spans="1:9" ht="17.25" customHeight="1">
      <c r="A101" s="30">
        <v>3</v>
      </c>
      <c r="B101" s="16" t="s">
        <v>690</v>
      </c>
      <c r="C101" s="17" t="s">
        <v>128</v>
      </c>
      <c r="D101" s="101" t="s">
        <v>459</v>
      </c>
      <c r="E101" s="19" t="s">
        <v>47</v>
      </c>
      <c r="F101" s="19" t="s">
        <v>120</v>
      </c>
      <c r="G101" s="19"/>
      <c r="H101" s="86">
        <v>34.65</v>
      </c>
      <c r="I101" s="18" t="s">
        <v>90</v>
      </c>
    </row>
    <row r="102" spans="1:9" ht="17.25" customHeight="1">
      <c r="A102" s="30">
        <v>4</v>
      </c>
      <c r="B102" s="16" t="s">
        <v>538</v>
      </c>
      <c r="C102" s="17" t="s">
        <v>539</v>
      </c>
      <c r="D102" s="101">
        <v>36526</v>
      </c>
      <c r="E102" s="19" t="s">
        <v>549</v>
      </c>
      <c r="F102" s="19" t="s">
        <v>548</v>
      </c>
      <c r="G102" s="19"/>
      <c r="H102" s="86">
        <v>31.2</v>
      </c>
      <c r="I102" s="18" t="s">
        <v>534</v>
      </c>
    </row>
    <row r="103" spans="2:8" s="59" customFormat="1" ht="16.5" thickBot="1">
      <c r="B103" s="60">
        <v>17</v>
      </c>
      <c r="C103" s="60" t="s">
        <v>905</v>
      </c>
      <c r="D103" s="61"/>
      <c r="E103" s="61"/>
      <c r="F103" s="61"/>
      <c r="G103" s="62"/>
      <c r="H103" s="99"/>
    </row>
    <row r="104" spans="1:9" s="51" customFormat="1" ht="18" customHeight="1" thickBot="1">
      <c r="A104" s="111" t="s">
        <v>904</v>
      </c>
      <c r="B104" s="66" t="s">
        <v>0</v>
      </c>
      <c r="C104" s="67" t="s">
        <v>1</v>
      </c>
      <c r="D104" s="69" t="s">
        <v>10</v>
      </c>
      <c r="E104" s="68" t="s">
        <v>2</v>
      </c>
      <c r="F104" s="68" t="s">
        <v>3</v>
      </c>
      <c r="G104" s="68" t="s">
        <v>73</v>
      </c>
      <c r="H104" s="100" t="s">
        <v>4</v>
      </c>
      <c r="I104" s="70" t="s">
        <v>5</v>
      </c>
    </row>
    <row r="105" spans="1:9" ht="15.75" customHeight="1">
      <c r="A105" s="30">
        <v>1</v>
      </c>
      <c r="B105" s="16" t="s">
        <v>18</v>
      </c>
      <c r="C105" s="17" t="s">
        <v>743</v>
      </c>
      <c r="D105" s="101" t="s">
        <v>744</v>
      </c>
      <c r="E105" s="19" t="s">
        <v>63</v>
      </c>
      <c r="F105" s="19" t="s">
        <v>64</v>
      </c>
      <c r="G105" s="19"/>
      <c r="H105" s="86">
        <v>30.56</v>
      </c>
      <c r="I105" s="18" t="s">
        <v>742</v>
      </c>
    </row>
    <row r="106" spans="1:9" ht="15.75" customHeight="1">
      <c r="A106" s="30">
        <v>2</v>
      </c>
      <c r="B106" s="16" t="s">
        <v>34</v>
      </c>
      <c r="C106" s="17" t="s">
        <v>107</v>
      </c>
      <c r="D106" s="101">
        <v>36657</v>
      </c>
      <c r="E106" s="19" t="s">
        <v>63</v>
      </c>
      <c r="F106" s="19" t="s">
        <v>64</v>
      </c>
      <c r="G106" s="19"/>
      <c r="H106" s="86">
        <v>28.72</v>
      </c>
      <c r="I106" s="18" t="s">
        <v>65</v>
      </c>
    </row>
    <row r="107" spans="1:9" ht="15.75" customHeight="1">
      <c r="A107" s="30">
        <v>3</v>
      </c>
      <c r="B107" s="16" t="s">
        <v>751</v>
      </c>
      <c r="C107" s="17" t="s">
        <v>752</v>
      </c>
      <c r="D107" s="101">
        <v>36724</v>
      </c>
      <c r="E107" s="19" t="s">
        <v>63</v>
      </c>
      <c r="F107" s="19" t="s">
        <v>64</v>
      </c>
      <c r="G107" s="19"/>
      <c r="H107" s="86">
        <v>30</v>
      </c>
      <c r="I107" s="18" t="s">
        <v>65</v>
      </c>
    </row>
    <row r="108" spans="1:9" ht="15.75" customHeight="1">
      <c r="A108" s="30">
        <v>4</v>
      </c>
      <c r="B108" s="16" t="s">
        <v>24</v>
      </c>
      <c r="C108" s="17" t="s">
        <v>550</v>
      </c>
      <c r="D108" s="101" t="s">
        <v>551</v>
      </c>
      <c r="E108" s="19" t="s">
        <v>568</v>
      </c>
      <c r="F108" s="19" t="s">
        <v>552</v>
      </c>
      <c r="G108" s="19" t="s">
        <v>553</v>
      </c>
      <c r="H108" s="86">
        <v>29.02</v>
      </c>
      <c r="I108" s="18" t="s">
        <v>554</v>
      </c>
    </row>
  </sheetData>
  <sheetProtection/>
  <printOptions horizontalCentered="1"/>
  <pageMargins left="0.15748031496062992" right="0.15748031496062992" top="0.2362204724409449" bottom="0.15" header="0.22" footer="0.1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3" customWidth="1"/>
    <col min="2" max="2" width="11.140625" style="43" customWidth="1"/>
    <col min="3" max="3" width="13.28125" style="43" customWidth="1"/>
    <col min="4" max="4" width="10.7109375" style="56" customWidth="1"/>
    <col min="5" max="5" width="13.00390625" style="57" customWidth="1"/>
    <col min="6" max="6" width="17.57421875" style="57" bestFit="1" customWidth="1"/>
    <col min="7" max="7" width="16.8515625" style="57" bestFit="1" customWidth="1"/>
    <col min="8" max="8" width="9.140625" style="98" customWidth="1"/>
    <col min="9" max="9" width="6.421875" style="52" bestFit="1" customWidth="1"/>
    <col min="10" max="10" width="26.00390625" style="35" bestFit="1" customWidth="1"/>
    <col min="11" max="16384" width="9.140625" style="43" customWidth="1"/>
  </cols>
  <sheetData>
    <row r="1" spans="1:10" s="60" customFormat="1" ht="15.75">
      <c r="A1" s="60" t="s">
        <v>569</v>
      </c>
      <c r="C1" s="61"/>
      <c r="D1" s="74"/>
      <c r="E1" s="74"/>
      <c r="F1" s="74"/>
      <c r="G1" s="107"/>
      <c r="H1" s="171"/>
      <c r="I1" s="108"/>
      <c r="J1" s="108"/>
    </row>
    <row r="2" spans="1:13" s="60" customFormat="1" ht="15.75">
      <c r="A2" s="60" t="s">
        <v>570</v>
      </c>
      <c r="C2" s="61"/>
      <c r="D2" s="74"/>
      <c r="E2" s="74"/>
      <c r="F2" s="107"/>
      <c r="G2" s="107"/>
      <c r="H2" s="171"/>
      <c r="I2" s="63"/>
      <c r="J2" s="63"/>
      <c r="K2" s="64"/>
      <c r="L2" s="64"/>
      <c r="M2" s="109"/>
    </row>
    <row r="3" spans="1:10" s="35" customFormat="1" ht="12" customHeight="1">
      <c r="A3" s="43"/>
      <c r="B3" s="43"/>
      <c r="C3" s="48"/>
      <c r="D3" s="54"/>
      <c r="E3" s="49"/>
      <c r="F3" s="49"/>
      <c r="G3" s="49"/>
      <c r="H3" s="97"/>
      <c r="I3" s="50"/>
      <c r="J3" s="55"/>
    </row>
    <row r="4" spans="2:9" s="59" customFormat="1" ht="15.75">
      <c r="B4" s="60" t="s">
        <v>893</v>
      </c>
      <c r="C4" s="60"/>
      <c r="D4" s="61"/>
      <c r="E4" s="61"/>
      <c r="F4" s="61"/>
      <c r="G4" s="62"/>
      <c r="H4" s="99"/>
      <c r="I4" s="63"/>
    </row>
    <row r="5" spans="2:9" s="59" customFormat="1" ht="16.5" thickBot="1">
      <c r="B5" s="60"/>
      <c r="C5" s="60"/>
      <c r="D5" s="61"/>
      <c r="E5" s="61"/>
      <c r="F5" s="61"/>
      <c r="G5" s="62"/>
      <c r="H5" s="99"/>
      <c r="I5" s="63"/>
    </row>
    <row r="6" spans="1:10" s="51" customFormat="1" ht="18" customHeight="1" thickBot="1">
      <c r="A6" s="111" t="s">
        <v>165</v>
      </c>
      <c r="B6" s="66" t="s">
        <v>0</v>
      </c>
      <c r="C6" s="67" t="s">
        <v>1</v>
      </c>
      <c r="D6" s="69" t="s">
        <v>10</v>
      </c>
      <c r="E6" s="68" t="s">
        <v>2</v>
      </c>
      <c r="F6" s="68" t="s">
        <v>3</v>
      </c>
      <c r="G6" s="68" t="s">
        <v>73</v>
      </c>
      <c r="H6" s="100" t="s">
        <v>4</v>
      </c>
      <c r="I6" s="79" t="s">
        <v>53</v>
      </c>
      <c r="J6" s="70" t="s">
        <v>5</v>
      </c>
    </row>
    <row r="7" spans="1:10" ht="17.25" customHeight="1">
      <c r="A7" s="30">
        <v>1</v>
      </c>
      <c r="B7" s="16" t="s">
        <v>402</v>
      </c>
      <c r="C7" s="17" t="s">
        <v>403</v>
      </c>
      <c r="D7" s="101">
        <v>36594</v>
      </c>
      <c r="E7" s="19" t="s">
        <v>391</v>
      </c>
      <c r="F7" s="19" t="s">
        <v>404</v>
      </c>
      <c r="G7" s="19"/>
      <c r="H7" s="86">
        <v>27.49</v>
      </c>
      <c r="I7" s="25" t="str">
        <f>IF(ISBLANK(H7),"",IF(H7&lt;=25.95,"KSM",IF(H7&lt;=27.35,"I A",IF(H7&lt;=29.24,"II A",IF(H7&lt;=31.74,"III A",IF(H7&lt;=33.74,"I JA",IF(H7&lt;=35.44,"II JA",IF(H7&lt;=36.74,"III JA"))))))))</f>
        <v>II A</v>
      </c>
      <c r="J7" s="18" t="s">
        <v>415</v>
      </c>
    </row>
    <row r="8" spans="1:10" ht="17.25" customHeight="1">
      <c r="A8" s="30">
        <v>2</v>
      </c>
      <c r="B8" s="16" t="s">
        <v>273</v>
      </c>
      <c r="C8" s="17" t="s">
        <v>268</v>
      </c>
      <c r="D8" s="101">
        <v>36585</v>
      </c>
      <c r="E8" s="19" t="s">
        <v>97</v>
      </c>
      <c r="F8" s="19" t="s">
        <v>272</v>
      </c>
      <c r="G8" s="19"/>
      <c r="H8" s="86">
        <v>28.5</v>
      </c>
      <c r="I8" s="25" t="str">
        <f>IF(ISBLANK(H8),"",IF(H8&lt;=25.95,"KSM",IF(H8&lt;=27.35,"I A",IF(H8&lt;=29.24,"II A",IF(H8&lt;=31.74,"III A",IF(H8&lt;=33.74,"I JA",IF(H8&lt;=35.44,"II JA",IF(H8&lt;=36.74,"III JA"))))))))</f>
        <v>II A</v>
      </c>
      <c r="J8" s="18" t="s">
        <v>115</v>
      </c>
    </row>
    <row r="9" spans="1:10" ht="17.25" customHeight="1">
      <c r="A9" s="30">
        <v>3</v>
      </c>
      <c r="B9" s="16" t="s">
        <v>34</v>
      </c>
      <c r="C9" s="17" t="s">
        <v>107</v>
      </c>
      <c r="D9" s="101">
        <v>36657</v>
      </c>
      <c r="E9" s="19" t="s">
        <v>63</v>
      </c>
      <c r="F9" s="19" t="s">
        <v>64</v>
      </c>
      <c r="G9" s="19"/>
      <c r="H9" s="86">
        <v>28.72</v>
      </c>
      <c r="I9" s="25" t="str">
        <f>IF(ISBLANK(H9),"",IF(H9&lt;=25.95,"KSM",IF(H9&lt;=27.35,"I A",IF(H9&lt;=29.24,"II A",IF(H9&lt;=31.74,"III A",IF(H9&lt;=33.74,"I JA",IF(H9&lt;=35.44,"II JA",IF(H9&lt;=36.74,"III JA"))))))))</f>
        <v>II A</v>
      </c>
      <c r="J9" s="18" t="s">
        <v>65</v>
      </c>
    </row>
    <row r="10" spans="1:10" ht="17.25" customHeight="1">
      <c r="A10" s="30">
        <v>4</v>
      </c>
      <c r="B10" s="16" t="s">
        <v>24</v>
      </c>
      <c r="C10" s="17" t="s">
        <v>550</v>
      </c>
      <c r="D10" s="101" t="s">
        <v>551</v>
      </c>
      <c r="E10" s="19" t="s">
        <v>568</v>
      </c>
      <c r="F10" s="19" t="s">
        <v>552</v>
      </c>
      <c r="G10" s="19" t="s">
        <v>553</v>
      </c>
      <c r="H10" s="86">
        <v>29.02</v>
      </c>
      <c r="I10" s="25" t="str">
        <f aca="true" t="shared" si="0" ref="I10:I63">IF(ISBLANK(H10),"",IF(H10&lt;=25.95,"KSM",IF(H10&lt;=27.35,"I A",IF(H10&lt;=29.24,"II A",IF(H10&lt;=31.74,"III A",IF(H10&lt;=33.74,"I JA",IF(H10&lt;=35.44,"II JA",IF(H10&lt;=36.74,"III JA"))))))))</f>
        <v>II A</v>
      </c>
      <c r="J10" s="18" t="s">
        <v>554</v>
      </c>
    </row>
    <row r="11" spans="1:10" ht="17.25" customHeight="1">
      <c r="A11" s="30">
        <v>5</v>
      </c>
      <c r="B11" s="16" t="s">
        <v>624</v>
      </c>
      <c r="C11" s="17" t="s">
        <v>626</v>
      </c>
      <c r="D11" s="101">
        <v>37008</v>
      </c>
      <c r="E11" s="19" t="s">
        <v>416</v>
      </c>
      <c r="F11" s="19" t="s">
        <v>623</v>
      </c>
      <c r="G11" s="19"/>
      <c r="H11" s="86">
        <v>29.36</v>
      </c>
      <c r="I11" s="25" t="str">
        <f t="shared" si="0"/>
        <v>III A</v>
      </c>
      <c r="J11" s="18" t="s">
        <v>629</v>
      </c>
    </row>
    <row r="12" spans="1:10" ht="17.25" customHeight="1">
      <c r="A12" s="30">
        <v>6</v>
      </c>
      <c r="B12" s="16" t="s">
        <v>523</v>
      </c>
      <c r="C12" s="17" t="s">
        <v>524</v>
      </c>
      <c r="D12" s="101">
        <v>37027</v>
      </c>
      <c r="E12" s="19" t="s">
        <v>549</v>
      </c>
      <c r="F12" s="19" t="s">
        <v>548</v>
      </c>
      <c r="G12" s="19"/>
      <c r="H12" s="86">
        <v>29.45</v>
      </c>
      <c r="I12" s="25" t="str">
        <f t="shared" si="0"/>
        <v>III A</v>
      </c>
      <c r="J12" s="18" t="s">
        <v>522</v>
      </c>
    </row>
    <row r="13" spans="1:10" ht="17.25" customHeight="1">
      <c r="A13" s="30">
        <v>7</v>
      </c>
      <c r="B13" s="16" t="s">
        <v>37</v>
      </c>
      <c r="C13" s="17" t="s">
        <v>288</v>
      </c>
      <c r="D13" s="101" t="s">
        <v>289</v>
      </c>
      <c r="E13" s="19" t="s">
        <v>290</v>
      </c>
      <c r="F13" s="19" t="s">
        <v>291</v>
      </c>
      <c r="G13" s="19"/>
      <c r="H13" s="86">
        <v>29.8</v>
      </c>
      <c r="I13" s="25" t="str">
        <f t="shared" si="0"/>
        <v>III A</v>
      </c>
      <c r="J13" s="18" t="s">
        <v>292</v>
      </c>
    </row>
    <row r="14" spans="1:10" ht="17.25" customHeight="1">
      <c r="A14" s="30">
        <v>8</v>
      </c>
      <c r="B14" s="16" t="s">
        <v>190</v>
      </c>
      <c r="C14" s="17" t="s">
        <v>745</v>
      </c>
      <c r="D14" s="101">
        <v>36689</v>
      </c>
      <c r="E14" s="19" t="s">
        <v>63</v>
      </c>
      <c r="F14" s="19" t="s">
        <v>64</v>
      </c>
      <c r="G14" s="19"/>
      <c r="H14" s="86">
        <v>29.89</v>
      </c>
      <c r="I14" s="25" t="str">
        <f t="shared" si="0"/>
        <v>III A</v>
      </c>
      <c r="J14" s="18" t="s">
        <v>742</v>
      </c>
    </row>
    <row r="15" spans="1:10" ht="17.25" customHeight="1">
      <c r="A15" s="30">
        <v>9</v>
      </c>
      <c r="B15" s="16" t="s">
        <v>751</v>
      </c>
      <c r="C15" s="17" t="s">
        <v>752</v>
      </c>
      <c r="D15" s="101">
        <v>36724</v>
      </c>
      <c r="E15" s="19" t="s">
        <v>63</v>
      </c>
      <c r="F15" s="19" t="s">
        <v>64</v>
      </c>
      <c r="G15" s="19"/>
      <c r="H15" s="86">
        <v>30</v>
      </c>
      <c r="I15" s="25" t="str">
        <f t="shared" si="0"/>
        <v>III A</v>
      </c>
      <c r="J15" s="18" t="s">
        <v>65</v>
      </c>
    </row>
    <row r="16" spans="1:10" ht="17.25" customHeight="1">
      <c r="A16" s="30">
        <v>10</v>
      </c>
      <c r="B16" s="16" t="s">
        <v>22</v>
      </c>
      <c r="C16" s="17" t="s">
        <v>401</v>
      </c>
      <c r="D16" s="101">
        <v>37008</v>
      </c>
      <c r="E16" s="19" t="s">
        <v>391</v>
      </c>
      <c r="F16" s="19" t="s">
        <v>392</v>
      </c>
      <c r="G16" s="19"/>
      <c r="H16" s="86">
        <v>30.01</v>
      </c>
      <c r="I16" s="25" t="str">
        <f t="shared" si="0"/>
        <v>III A</v>
      </c>
      <c r="J16" s="18" t="s">
        <v>415</v>
      </c>
    </row>
    <row r="17" spans="1:10" ht="17.25" customHeight="1">
      <c r="A17" s="30">
        <v>11</v>
      </c>
      <c r="B17" s="16" t="s">
        <v>24</v>
      </c>
      <c r="C17" s="17" t="s">
        <v>323</v>
      </c>
      <c r="D17" s="101" t="s">
        <v>324</v>
      </c>
      <c r="E17" s="19" t="s">
        <v>290</v>
      </c>
      <c r="F17" s="19" t="s">
        <v>291</v>
      </c>
      <c r="G17" s="19"/>
      <c r="H17" s="86">
        <v>30.39</v>
      </c>
      <c r="I17" s="25" t="str">
        <f t="shared" si="0"/>
        <v>III A</v>
      </c>
      <c r="J17" s="18" t="s">
        <v>325</v>
      </c>
    </row>
    <row r="18" spans="1:10" ht="17.25" customHeight="1">
      <c r="A18" s="30">
        <v>12</v>
      </c>
      <c r="B18" s="16" t="s">
        <v>357</v>
      </c>
      <c r="C18" s="17" t="s">
        <v>659</v>
      </c>
      <c r="D18" s="101">
        <v>36700</v>
      </c>
      <c r="E18" s="19" t="s">
        <v>639</v>
      </c>
      <c r="F18" s="19" t="s">
        <v>640</v>
      </c>
      <c r="G18" s="19"/>
      <c r="H18" s="86">
        <v>30.45</v>
      </c>
      <c r="I18" s="25" t="str">
        <f t="shared" si="0"/>
        <v>III A</v>
      </c>
      <c r="J18" s="18" t="s">
        <v>642</v>
      </c>
    </row>
    <row r="19" spans="1:10" ht="17.25" customHeight="1">
      <c r="A19" s="30">
        <v>13</v>
      </c>
      <c r="B19" s="16" t="s">
        <v>18</v>
      </c>
      <c r="C19" s="17" t="s">
        <v>743</v>
      </c>
      <c r="D19" s="101" t="s">
        <v>744</v>
      </c>
      <c r="E19" s="19" t="s">
        <v>63</v>
      </c>
      <c r="F19" s="19" t="s">
        <v>64</v>
      </c>
      <c r="G19" s="19"/>
      <c r="H19" s="86">
        <v>30.56</v>
      </c>
      <c r="I19" s="25" t="str">
        <f t="shared" si="0"/>
        <v>III A</v>
      </c>
      <c r="J19" s="18" t="s">
        <v>742</v>
      </c>
    </row>
    <row r="20" spans="1:10" ht="17.25" customHeight="1">
      <c r="A20" s="30">
        <v>14</v>
      </c>
      <c r="B20" s="16" t="s">
        <v>301</v>
      </c>
      <c r="C20" s="17" t="s">
        <v>662</v>
      </c>
      <c r="D20" s="101" t="s">
        <v>663</v>
      </c>
      <c r="E20" s="19" t="s">
        <v>105</v>
      </c>
      <c r="F20" s="19" t="s">
        <v>106</v>
      </c>
      <c r="G20" s="19"/>
      <c r="H20" s="86">
        <v>30.64</v>
      </c>
      <c r="I20" s="25" t="str">
        <f t="shared" si="0"/>
        <v>III A</v>
      </c>
      <c r="J20" s="18" t="s">
        <v>146</v>
      </c>
    </row>
    <row r="21" spans="1:10" ht="17.25" customHeight="1">
      <c r="A21" s="30">
        <v>15</v>
      </c>
      <c r="B21" s="16" t="s">
        <v>625</v>
      </c>
      <c r="C21" s="17" t="s">
        <v>627</v>
      </c>
      <c r="D21" s="101">
        <v>37064</v>
      </c>
      <c r="E21" s="19" t="s">
        <v>416</v>
      </c>
      <c r="F21" s="19" t="s">
        <v>623</v>
      </c>
      <c r="G21" s="19"/>
      <c r="H21" s="86">
        <v>30.92</v>
      </c>
      <c r="I21" s="25" t="str">
        <f t="shared" si="0"/>
        <v>III A</v>
      </c>
      <c r="J21" s="18" t="s">
        <v>629</v>
      </c>
    </row>
    <row r="22" spans="1:10" ht="17.25" customHeight="1">
      <c r="A22" s="30">
        <v>16</v>
      </c>
      <c r="B22" s="16" t="s">
        <v>130</v>
      </c>
      <c r="C22" s="17" t="s">
        <v>675</v>
      </c>
      <c r="D22" s="101" t="s">
        <v>205</v>
      </c>
      <c r="E22" s="19" t="s">
        <v>105</v>
      </c>
      <c r="F22" s="19" t="s">
        <v>106</v>
      </c>
      <c r="G22" s="19"/>
      <c r="H22" s="86">
        <v>30.95</v>
      </c>
      <c r="I22" s="25" t="str">
        <f t="shared" si="0"/>
        <v>III A</v>
      </c>
      <c r="J22" s="18" t="s">
        <v>146</v>
      </c>
    </row>
    <row r="23" spans="1:10" ht="17.25" customHeight="1">
      <c r="A23" s="30">
        <v>17</v>
      </c>
      <c r="B23" s="16" t="s">
        <v>55</v>
      </c>
      <c r="C23" s="17" t="s">
        <v>434</v>
      </c>
      <c r="D23" s="101" t="s">
        <v>435</v>
      </c>
      <c r="E23" s="19" t="s">
        <v>448</v>
      </c>
      <c r="F23" s="19" t="s">
        <v>428</v>
      </c>
      <c r="G23" s="19"/>
      <c r="H23" s="86">
        <v>31.1</v>
      </c>
      <c r="I23" s="25" t="str">
        <f t="shared" si="0"/>
        <v>III A</v>
      </c>
      <c r="J23" s="18" t="s">
        <v>446</v>
      </c>
    </row>
    <row r="24" spans="1:10" ht="17.25" customHeight="1">
      <c r="A24" s="30">
        <v>18</v>
      </c>
      <c r="B24" s="16" t="s">
        <v>538</v>
      </c>
      <c r="C24" s="17" t="s">
        <v>539</v>
      </c>
      <c r="D24" s="101">
        <v>36526</v>
      </c>
      <c r="E24" s="19" t="s">
        <v>549</v>
      </c>
      <c r="F24" s="19" t="s">
        <v>548</v>
      </c>
      <c r="G24" s="19"/>
      <c r="H24" s="86">
        <v>31.2</v>
      </c>
      <c r="I24" s="25" t="str">
        <f t="shared" si="0"/>
        <v>III A</v>
      </c>
      <c r="J24" s="18" t="s">
        <v>534</v>
      </c>
    </row>
    <row r="25" spans="1:10" ht="17.25" customHeight="1">
      <c r="A25" s="30">
        <v>19</v>
      </c>
      <c r="B25" s="16" t="s">
        <v>56</v>
      </c>
      <c r="C25" s="17" t="s">
        <v>315</v>
      </c>
      <c r="D25" s="101" t="s">
        <v>316</v>
      </c>
      <c r="E25" s="19" t="s">
        <v>290</v>
      </c>
      <c r="F25" s="19" t="s">
        <v>291</v>
      </c>
      <c r="G25" s="19"/>
      <c r="H25" s="86">
        <v>31.21</v>
      </c>
      <c r="I25" s="25" t="str">
        <f t="shared" si="0"/>
        <v>III A</v>
      </c>
      <c r="J25" s="18" t="s">
        <v>317</v>
      </c>
    </row>
    <row r="26" spans="1:10" ht="17.25" customHeight="1">
      <c r="A26" s="30">
        <v>20</v>
      </c>
      <c r="B26" s="16" t="s">
        <v>132</v>
      </c>
      <c r="C26" s="17" t="s">
        <v>195</v>
      </c>
      <c r="D26" s="101">
        <v>36707</v>
      </c>
      <c r="E26" s="19" t="s">
        <v>549</v>
      </c>
      <c r="F26" s="19" t="s">
        <v>548</v>
      </c>
      <c r="G26" s="19"/>
      <c r="H26" s="86">
        <v>31.3</v>
      </c>
      <c r="I26" s="25" t="str">
        <f t="shared" si="0"/>
        <v>III A</v>
      </c>
      <c r="J26" s="18" t="s">
        <v>522</v>
      </c>
    </row>
    <row r="27" spans="1:10" ht="17.25" customHeight="1">
      <c r="A27" s="30">
        <v>21</v>
      </c>
      <c r="B27" s="16" t="s">
        <v>408</v>
      </c>
      <c r="C27" s="17" t="s">
        <v>409</v>
      </c>
      <c r="D27" s="101">
        <v>36887</v>
      </c>
      <c r="E27" s="19" t="s">
        <v>391</v>
      </c>
      <c r="F27" s="19" t="s">
        <v>392</v>
      </c>
      <c r="G27" s="19"/>
      <c r="H27" s="86">
        <v>31.59</v>
      </c>
      <c r="I27" s="25" t="str">
        <f t="shared" si="0"/>
        <v>III A</v>
      </c>
      <c r="J27" s="18" t="s">
        <v>415</v>
      </c>
    </row>
    <row r="28" spans="1:10" ht="17.25" customHeight="1">
      <c r="A28" s="30">
        <v>22</v>
      </c>
      <c r="B28" s="16" t="s">
        <v>520</v>
      </c>
      <c r="C28" s="17" t="s">
        <v>521</v>
      </c>
      <c r="D28" s="101">
        <v>36973</v>
      </c>
      <c r="E28" s="19" t="s">
        <v>549</v>
      </c>
      <c r="F28" s="19" t="s">
        <v>548</v>
      </c>
      <c r="G28" s="19"/>
      <c r="H28" s="86">
        <v>31.65</v>
      </c>
      <c r="I28" s="25" t="str">
        <f t="shared" si="0"/>
        <v>III A</v>
      </c>
      <c r="J28" s="18" t="s">
        <v>522</v>
      </c>
    </row>
    <row r="29" spans="1:10" ht="17.25" customHeight="1">
      <c r="A29" s="30">
        <v>23</v>
      </c>
      <c r="B29" s="16" t="s">
        <v>495</v>
      </c>
      <c r="C29" s="17" t="s">
        <v>672</v>
      </c>
      <c r="D29" s="101" t="s">
        <v>674</v>
      </c>
      <c r="E29" s="19" t="s">
        <v>105</v>
      </c>
      <c r="F29" s="19" t="s">
        <v>106</v>
      </c>
      <c r="G29" s="19"/>
      <c r="H29" s="86">
        <v>31.68</v>
      </c>
      <c r="I29" s="25" t="str">
        <f t="shared" si="0"/>
        <v>III A</v>
      </c>
      <c r="J29" s="18" t="s">
        <v>146</v>
      </c>
    </row>
    <row r="30" spans="1:10" ht="17.25" customHeight="1">
      <c r="A30" s="30">
        <v>24</v>
      </c>
      <c r="B30" s="16" t="s">
        <v>56</v>
      </c>
      <c r="C30" s="17" t="s">
        <v>364</v>
      </c>
      <c r="D30" s="101" t="s">
        <v>384</v>
      </c>
      <c r="E30" s="19" t="s">
        <v>376</v>
      </c>
      <c r="F30" s="19" t="s">
        <v>375</v>
      </c>
      <c r="G30" s="19"/>
      <c r="H30" s="86">
        <v>31.73</v>
      </c>
      <c r="I30" s="25" t="str">
        <f t="shared" si="0"/>
        <v>III A</v>
      </c>
      <c r="J30" s="18" t="s">
        <v>374</v>
      </c>
    </row>
    <row r="31" spans="1:10" ht="17.25" customHeight="1">
      <c r="A31" s="30">
        <v>24</v>
      </c>
      <c r="B31" s="16" t="s">
        <v>526</v>
      </c>
      <c r="C31" s="17" t="s">
        <v>527</v>
      </c>
      <c r="D31" s="101">
        <v>36582</v>
      </c>
      <c r="E31" s="19" t="s">
        <v>549</v>
      </c>
      <c r="F31" s="19" t="s">
        <v>548</v>
      </c>
      <c r="G31" s="19"/>
      <c r="H31" s="86">
        <v>31.73</v>
      </c>
      <c r="I31" s="25" t="str">
        <f t="shared" si="0"/>
        <v>III A</v>
      </c>
      <c r="J31" s="18" t="s">
        <v>522</v>
      </c>
    </row>
    <row r="32" spans="1:10" ht="17.25" customHeight="1">
      <c r="A32" s="30">
        <v>26</v>
      </c>
      <c r="B32" s="16" t="s">
        <v>95</v>
      </c>
      <c r="C32" s="17" t="s">
        <v>261</v>
      </c>
      <c r="D32" s="101" t="s">
        <v>262</v>
      </c>
      <c r="E32" s="19" t="s">
        <v>242</v>
      </c>
      <c r="F32" s="19" t="s">
        <v>243</v>
      </c>
      <c r="G32" s="19"/>
      <c r="H32" s="86">
        <v>32.25</v>
      </c>
      <c r="I32" s="25" t="str">
        <f t="shared" si="0"/>
        <v>I JA</v>
      </c>
      <c r="J32" s="18" t="s">
        <v>260</v>
      </c>
    </row>
    <row r="33" spans="1:10" ht="17.25" customHeight="1">
      <c r="A33" s="30">
        <v>27</v>
      </c>
      <c r="B33" s="16" t="s">
        <v>125</v>
      </c>
      <c r="C33" s="17" t="s">
        <v>652</v>
      </c>
      <c r="D33" s="101">
        <v>36815</v>
      </c>
      <c r="E33" s="19" t="s">
        <v>639</v>
      </c>
      <c r="F33" s="19" t="s">
        <v>640</v>
      </c>
      <c r="G33" s="19"/>
      <c r="H33" s="86">
        <v>32.38</v>
      </c>
      <c r="I33" s="25" t="str">
        <f t="shared" si="0"/>
        <v>I JA</v>
      </c>
      <c r="J33" s="18" t="s">
        <v>641</v>
      </c>
    </row>
    <row r="34" spans="1:10" ht="17.25" customHeight="1">
      <c r="A34" s="30">
        <v>28</v>
      </c>
      <c r="B34" s="16" t="s">
        <v>632</v>
      </c>
      <c r="C34" s="17" t="s">
        <v>633</v>
      </c>
      <c r="D34" s="101" t="s">
        <v>634</v>
      </c>
      <c r="E34" s="19" t="s">
        <v>416</v>
      </c>
      <c r="F34" s="19" t="s">
        <v>623</v>
      </c>
      <c r="G34" s="19"/>
      <c r="H34" s="86">
        <v>32.39</v>
      </c>
      <c r="I34" s="25" t="str">
        <f t="shared" si="0"/>
        <v>I JA</v>
      </c>
      <c r="J34" s="18" t="s">
        <v>637</v>
      </c>
    </row>
    <row r="35" spans="1:10" ht="17.25" customHeight="1">
      <c r="A35" s="30">
        <v>29</v>
      </c>
      <c r="B35" s="16" t="s">
        <v>296</v>
      </c>
      <c r="C35" s="17" t="s">
        <v>297</v>
      </c>
      <c r="D35" s="101" t="s">
        <v>256</v>
      </c>
      <c r="E35" s="19" t="s">
        <v>290</v>
      </c>
      <c r="F35" s="19" t="s">
        <v>291</v>
      </c>
      <c r="G35" s="19"/>
      <c r="H35" s="86">
        <v>32.55</v>
      </c>
      <c r="I35" s="25" t="str">
        <f t="shared" si="0"/>
        <v>I JA</v>
      </c>
      <c r="J35" s="18" t="s">
        <v>292</v>
      </c>
    </row>
    <row r="36" spans="1:10" ht="17.25" customHeight="1">
      <c r="A36" s="30">
        <v>30</v>
      </c>
      <c r="B36" s="16" t="s">
        <v>24</v>
      </c>
      <c r="C36" s="17" t="s">
        <v>307</v>
      </c>
      <c r="D36" s="101" t="s">
        <v>308</v>
      </c>
      <c r="E36" s="19" t="s">
        <v>290</v>
      </c>
      <c r="F36" s="19" t="s">
        <v>291</v>
      </c>
      <c r="G36" s="19"/>
      <c r="H36" s="86">
        <v>32.62</v>
      </c>
      <c r="I36" s="25" t="str">
        <f t="shared" si="0"/>
        <v>I JA</v>
      </c>
      <c r="J36" s="18" t="s">
        <v>304</v>
      </c>
    </row>
    <row r="37" spans="1:10" s="60" customFormat="1" ht="15.75">
      <c r="A37" s="60" t="s">
        <v>569</v>
      </c>
      <c r="C37" s="61"/>
      <c r="D37" s="74"/>
      <c r="E37" s="74"/>
      <c r="F37" s="74"/>
      <c r="G37" s="107"/>
      <c r="H37" s="171"/>
      <c r="I37" s="108"/>
      <c r="J37" s="108"/>
    </row>
    <row r="38" spans="1:13" s="60" customFormat="1" ht="15.75">
      <c r="A38" s="60" t="s">
        <v>570</v>
      </c>
      <c r="C38" s="61"/>
      <c r="D38" s="74"/>
      <c r="E38" s="74"/>
      <c r="F38" s="107"/>
      <c r="G38" s="107"/>
      <c r="H38" s="171"/>
      <c r="I38" s="63"/>
      <c r="J38" s="63"/>
      <c r="K38" s="64"/>
      <c r="L38" s="64"/>
      <c r="M38" s="109"/>
    </row>
    <row r="39" spans="1:10" s="35" customFormat="1" ht="12" customHeight="1">
      <c r="A39" s="43"/>
      <c r="B39" s="43"/>
      <c r="C39" s="48"/>
      <c r="D39" s="54"/>
      <c r="E39" s="49"/>
      <c r="F39" s="49"/>
      <c r="G39" s="49"/>
      <c r="H39" s="97"/>
      <c r="I39" s="50"/>
      <c r="J39" s="55"/>
    </row>
    <row r="40" spans="2:9" s="59" customFormat="1" ht="15.75">
      <c r="B40" s="60" t="s">
        <v>893</v>
      </c>
      <c r="C40" s="60"/>
      <c r="D40" s="61"/>
      <c r="E40" s="61"/>
      <c r="F40" s="61"/>
      <c r="G40" s="62"/>
      <c r="H40" s="99"/>
      <c r="I40" s="63"/>
    </row>
    <row r="41" spans="2:9" s="59" customFormat="1" ht="16.5" thickBot="1">
      <c r="B41" s="60"/>
      <c r="C41" s="60"/>
      <c r="D41" s="61"/>
      <c r="E41" s="61"/>
      <c r="F41" s="61"/>
      <c r="G41" s="62"/>
      <c r="H41" s="99"/>
      <c r="I41" s="63"/>
    </row>
    <row r="42" spans="1:10" s="51" customFormat="1" ht="18" customHeight="1" thickBot="1">
      <c r="A42" s="111" t="s">
        <v>165</v>
      </c>
      <c r="B42" s="66" t="s">
        <v>0</v>
      </c>
      <c r="C42" s="67" t="s">
        <v>1</v>
      </c>
      <c r="D42" s="69" t="s">
        <v>10</v>
      </c>
      <c r="E42" s="68" t="s">
        <v>2</v>
      </c>
      <c r="F42" s="68" t="s">
        <v>3</v>
      </c>
      <c r="G42" s="68" t="s">
        <v>73</v>
      </c>
      <c r="H42" s="100" t="s">
        <v>4</v>
      </c>
      <c r="I42" s="79" t="s">
        <v>53</v>
      </c>
      <c r="J42" s="70" t="s">
        <v>5</v>
      </c>
    </row>
    <row r="43" spans="1:10" ht="17.25" customHeight="1">
      <c r="A43" s="30">
        <v>31</v>
      </c>
      <c r="B43" s="16" t="s">
        <v>326</v>
      </c>
      <c r="C43" s="17" t="s">
        <v>327</v>
      </c>
      <c r="D43" s="101" t="s">
        <v>328</v>
      </c>
      <c r="E43" s="19" t="s">
        <v>290</v>
      </c>
      <c r="F43" s="19" t="s">
        <v>291</v>
      </c>
      <c r="G43" s="19"/>
      <c r="H43" s="86">
        <v>32.66</v>
      </c>
      <c r="I43" s="25" t="str">
        <f t="shared" si="0"/>
        <v>I JA</v>
      </c>
      <c r="J43" s="18" t="s">
        <v>325</v>
      </c>
    </row>
    <row r="44" spans="1:10" ht="17.25" customHeight="1">
      <c r="A44" s="30">
        <v>32</v>
      </c>
      <c r="B44" s="16" t="s">
        <v>182</v>
      </c>
      <c r="C44" s="17" t="s">
        <v>183</v>
      </c>
      <c r="D44" s="101">
        <v>36668</v>
      </c>
      <c r="E44" s="19" t="s">
        <v>173</v>
      </c>
      <c r="F44" s="19" t="s">
        <v>171</v>
      </c>
      <c r="G44" s="19"/>
      <c r="H44" s="86">
        <v>33.24</v>
      </c>
      <c r="I44" s="25" t="str">
        <f t="shared" si="0"/>
        <v>I JA</v>
      </c>
      <c r="J44" s="18" t="s">
        <v>172</v>
      </c>
    </row>
    <row r="45" spans="1:10" ht="17.25" customHeight="1">
      <c r="A45" s="30">
        <v>33</v>
      </c>
      <c r="B45" s="16" t="s">
        <v>484</v>
      </c>
      <c r="C45" s="17" t="s">
        <v>585</v>
      </c>
      <c r="D45" s="101">
        <v>37041</v>
      </c>
      <c r="E45" s="19" t="s">
        <v>14</v>
      </c>
      <c r="F45" s="19" t="s">
        <v>46</v>
      </c>
      <c r="G45" s="19"/>
      <c r="H45" s="86">
        <v>33.46</v>
      </c>
      <c r="I45" s="25" t="str">
        <f t="shared" si="0"/>
        <v>I JA</v>
      </c>
      <c r="J45" s="18" t="s">
        <v>79</v>
      </c>
    </row>
    <row r="46" spans="1:10" ht="17.25" customHeight="1">
      <c r="A46" s="30">
        <v>34</v>
      </c>
      <c r="B46" s="16" t="s">
        <v>152</v>
      </c>
      <c r="C46" s="17" t="s">
        <v>189</v>
      </c>
      <c r="D46" s="101">
        <v>36882</v>
      </c>
      <c r="E46" s="19" t="s">
        <v>173</v>
      </c>
      <c r="F46" s="19" t="s">
        <v>171</v>
      </c>
      <c r="G46" s="19"/>
      <c r="H46" s="86">
        <v>33.51</v>
      </c>
      <c r="I46" s="25" t="str">
        <f t="shared" si="0"/>
        <v>I JA</v>
      </c>
      <c r="J46" s="18" t="s">
        <v>172</v>
      </c>
    </row>
    <row r="47" spans="1:10" ht="17.25" customHeight="1">
      <c r="A47" s="30">
        <v>35</v>
      </c>
      <c r="B47" s="16" t="s">
        <v>94</v>
      </c>
      <c r="C47" s="17" t="s">
        <v>271</v>
      </c>
      <c r="D47" s="101">
        <v>37154</v>
      </c>
      <c r="E47" s="19" t="s">
        <v>97</v>
      </c>
      <c r="F47" s="19" t="s">
        <v>272</v>
      </c>
      <c r="G47" s="19"/>
      <c r="H47" s="86">
        <v>33.58</v>
      </c>
      <c r="I47" s="25" t="str">
        <f t="shared" si="0"/>
        <v>I JA</v>
      </c>
      <c r="J47" s="18" t="s">
        <v>115</v>
      </c>
    </row>
    <row r="48" spans="1:10" ht="17.25" customHeight="1">
      <c r="A48" s="30">
        <v>36</v>
      </c>
      <c r="B48" s="16" t="s">
        <v>778</v>
      </c>
      <c r="C48" s="17" t="s">
        <v>779</v>
      </c>
      <c r="D48" s="101" t="s">
        <v>780</v>
      </c>
      <c r="E48" s="19" t="s">
        <v>797</v>
      </c>
      <c r="F48" s="19" t="s">
        <v>776</v>
      </c>
      <c r="G48" s="19"/>
      <c r="H48" s="86">
        <v>33.68</v>
      </c>
      <c r="I48" s="25" t="str">
        <f t="shared" si="0"/>
        <v>I JA</v>
      </c>
      <c r="J48" s="18" t="s">
        <v>777</v>
      </c>
    </row>
    <row r="49" spans="1:10" ht="17.25" customHeight="1">
      <c r="A49" s="30">
        <v>37</v>
      </c>
      <c r="B49" s="16" t="s">
        <v>536</v>
      </c>
      <c r="C49" s="17" t="s">
        <v>537</v>
      </c>
      <c r="D49" s="101">
        <v>37389</v>
      </c>
      <c r="E49" s="19" t="s">
        <v>549</v>
      </c>
      <c r="F49" s="19" t="s">
        <v>548</v>
      </c>
      <c r="G49" s="19"/>
      <c r="H49" s="86">
        <v>33.69</v>
      </c>
      <c r="I49" s="25" t="str">
        <f t="shared" si="0"/>
        <v>I JA</v>
      </c>
      <c r="J49" s="18" t="s">
        <v>534</v>
      </c>
    </row>
    <row r="50" spans="1:10" ht="17.25" customHeight="1">
      <c r="A50" s="30">
        <v>38</v>
      </c>
      <c r="B50" s="16" t="s">
        <v>71</v>
      </c>
      <c r="C50" s="17" t="s">
        <v>489</v>
      </c>
      <c r="D50" s="101" t="s">
        <v>490</v>
      </c>
      <c r="E50" s="19" t="s">
        <v>515</v>
      </c>
      <c r="F50" s="19" t="s">
        <v>516</v>
      </c>
      <c r="G50" s="19"/>
      <c r="H50" s="86">
        <v>33.85</v>
      </c>
      <c r="I50" s="25" t="str">
        <f t="shared" si="0"/>
        <v>II JA</v>
      </c>
      <c r="J50" s="18" t="s">
        <v>518</v>
      </c>
    </row>
    <row r="51" spans="1:10" ht="17.25" customHeight="1">
      <c r="A51" s="30">
        <v>39</v>
      </c>
      <c r="B51" s="16" t="s">
        <v>102</v>
      </c>
      <c r="C51" s="17" t="s">
        <v>680</v>
      </c>
      <c r="D51" s="101" t="s">
        <v>682</v>
      </c>
      <c r="E51" s="19" t="s">
        <v>105</v>
      </c>
      <c r="F51" s="19" t="s">
        <v>106</v>
      </c>
      <c r="G51" s="19"/>
      <c r="H51" s="86">
        <v>34.16</v>
      </c>
      <c r="I51" s="25" t="str">
        <f t="shared" si="0"/>
        <v>II JA</v>
      </c>
      <c r="J51" s="18" t="s">
        <v>146</v>
      </c>
    </row>
    <row r="52" spans="1:10" ht="15" customHeight="1">
      <c r="A52" s="30">
        <v>40</v>
      </c>
      <c r="B52" s="16" t="s">
        <v>93</v>
      </c>
      <c r="C52" s="17" t="s">
        <v>329</v>
      </c>
      <c r="D52" s="101" t="s">
        <v>330</v>
      </c>
      <c r="E52" s="19" t="s">
        <v>290</v>
      </c>
      <c r="F52" s="19" t="s">
        <v>291</v>
      </c>
      <c r="G52" s="19"/>
      <c r="H52" s="86">
        <v>34.17</v>
      </c>
      <c r="I52" s="25" t="str">
        <f t="shared" si="0"/>
        <v>II JA</v>
      </c>
      <c r="J52" s="18" t="s">
        <v>304</v>
      </c>
    </row>
    <row r="53" spans="1:10" ht="15" customHeight="1">
      <c r="A53" s="30">
        <v>41</v>
      </c>
      <c r="B53" s="16" t="s">
        <v>190</v>
      </c>
      <c r="C53" s="17" t="s">
        <v>361</v>
      </c>
      <c r="D53" s="101" t="s">
        <v>381</v>
      </c>
      <c r="E53" s="19" t="s">
        <v>376</v>
      </c>
      <c r="F53" s="19" t="s">
        <v>375</v>
      </c>
      <c r="G53" s="19"/>
      <c r="H53" s="86">
        <v>34.18</v>
      </c>
      <c r="I53" s="25" t="str">
        <f t="shared" si="0"/>
        <v>II JA</v>
      </c>
      <c r="J53" s="18" t="s">
        <v>373</v>
      </c>
    </row>
    <row r="54" spans="1:10" ht="15" customHeight="1">
      <c r="A54" s="30">
        <v>41</v>
      </c>
      <c r="B54" s="16" t="s">
        <v>20</v>
      </c>
      <c r="C54" s="17" t="s">
        <v>679</v>
      </c>
      <c r="D54" s="101" t="s">
        <v>488</v>
      </c>
      <c r="E54" s="19" t="s">
        <v>105</v>
      </c>
      <c r="F54" s="19" t="s">
        <v>106</v>
      </c>
      <c r="G54" s="19"/>
      <c r="H54" s="86">
        <v>34.18</v>
      </c>
      <c r="I54" s="25" t="str">
        <f t="shared" si="0"/>
        <v>II JA</v>
      </c>
      <c r="J54" s="18" t="s">
        <v>146</v>
      </c>
    </row>
    <row r="55" spans="1:10" ht="15" customHeight="1">
      <c r="A55" s="30">
        <v>43</v>
      </c>
      <c r="B55" s="16" t="s">
        <v>56</v>
      </c>
      <c r="C55" s="17" t="s">
        <v>525</v>
      </c>
      <c r="D55" s="101">
        <v>37212</v>
      </c>
      <c r="E55" s="19" t="s">
        <v>549</v>
      </c>
      <c r="F55" s="19" t="s">
        <v>548</v>
      </c>
      <c r="G55" s="19"/>
      <c r="H55" s="86">
        <v>34.55</v>
      </c>
      <c r="I55" s="25" t="str">
        <f t="shared" si="0"/>
        <v>II JA</v>
      </c>
      <c r="J55" s="18" t="s">
        <v>522</v>
      </c>
    </row>
    <row r="56" spans="1:10" ht="17.25" customHeight="1">
      <c r="A56" s="30">
        <v>44</v>
      </c>
      <c r="B56" s="16" t="s">
        <v>690</v>
      </c>
      <c r="C56" s="17" t="s">
        <v>128</v>
      </c>
      <c r="D56" s="101" t="s">
        <v>459</v>
      </c>
      <c r="E56" s="19" t="s">
        <v>47</v>
      </c>
      <c r="F56" s="19" t="s">
        <v>120</v>
      </c>
      <c r="G56" s="19"/>
      <c r="H56" s="86">
        <v>34.65</v>
      </c>
      <c r="I56" s="25" t="str">
        <f t="shared" si="0"/>
        <v>II JA</v>
      </c>
      <c r="J56" s="18" t="s">
        <v>90</v>
      </c>
    </row>
    <row r="57" spans="1:10" ht="17.25" customHeight="1">
      <c r="A57" s="30">
        <v>45</v>
      </c>
      <c r="B57" s="16" t="s">
        <v>530</v>
      </c>
      <c r="C57" s="17" t="s">
        <v>531</v>
      </c>
      <c r="D57" s="101">
        <v>37051</v>
      </c>
      <c r="E57" s="19" t="s">
        <v>549</v>
      </c>
      <c r="F57" s="19" t="s">
        <v>548</v>
      </c>
      <c r="G57" s="19"/>
      <c r="H57" s="86">
        <v>34.89</v>
      </c>
      <c r="I57" s="25" t="str">
        <f t="shared" si="0"/>
        <v>II JA</v>
      </c>
      <c r="J57" s="18" t="s">
        <v>522</v>
      </c>
    </row>
    <row r="58" spans="1:10" ht="17.25" customHeight="1">
      <c r="A58" s="30">
        <v>46</v>
      </c>
      <c r="B58" s="16" t="s">
        <v>179</v>
      </c>
      <c r="C58" s="17" t="s">
        <v>180</v>
      </c>
      <c r="D58" s="101">
        <v>36949</v>
      </c>
      <c r="E58" s="19" t="s">
        <v>173</v>
      </c>
      <c r="F58" s="19" t="s">
        <v>171</v>
      </c>
      <c r="G58" s="19"/>
      <c r="H58" s="86">
        <v>35.14</v>
      </c>
      <c r="I58" s="25" t="str">
        <f t="shared" si="0"/>
        <v>II JA</v>
      </c>
      <c r="J58" s="18" t="s">
        <v>174</v>
      </c>
    </row>
    <row r="59" spans="1:10" ht="17.25" customHeight="1">
      <c r="A59" s="30">
        <v>47</v>
      </c>
      <c r="B59" s="16" t="s">
        <v>528</v>
      </c>
      <c r="C59" s="17" t="s">
        <v>529</v>
      </c>
      <c r="D59" s="101">
        <v>37483</v>
      </c>
      <c r="E59" s="19" t="s">
        <v>549</v>
      </c>
      <c r="F59" s="19" t="s">
        <v>548</v>
      </c>
      <c r="G59" s="19"/>
      <c r="H59" s="86">
        <v>35.18</v>
      </c>
      <c r="I59" s="25" t="str">
        <f t="shared" si="0"/>
        <v>II JA</v>
      </c>
      <c r="J59" s="18" t="s">
        <v>522</v>
      </c>
    </row>
    <row r="60" spans="1:10" ht="17.25" customHeight="1">
      <c r="A60" s="30">
        <v>48</v>
      </c>
      <c r="B60" s="16" t="s">
        <v>535</v>
      </c>
      <c r="C60" s="17" t="s">
        <v>103</v>
      </c>
      <c r="D60" s="101">
        <v>37286</v>
      </c>
      <c r="E60" s="19" t="s">
        <v>549</v>
      </c>
      <c r="F60" s="19" t="s">
        <v>548</v>
      </c>
      <c r="G60" s="19"/>
      <c r="H60" s="86">
        <v>35.29</v>
      </c>
      <c r="I60" s="25" t="str">
        <f t="shared" si="0"/>
        <v>II JA</v>
      </c>
      <c r="J60" s="18" t="s">
        <v>534</v>
      </c>
    </row>
    <row r="61" spans="1:10" ht="17.25" customHeight="1">
      <c r="A61" s="30">
        <v>49</v>
      </c>
      <c r="B61" s="16" t="s">
        <v>190</v>
      </c>
      <c r="C61" s="17" t="s">
        <v>92</v>
      </c>
      <c r="D61" s="101">
        <v>36680</v>
      </c>
      <c r="E61" s="19" t="s">
        <v>639</v>
      </c>
      <c r="F61" s="19" t="s">
        <v>640</v>
      </c>
      <c r="G61" s="19"/>
      <c r="H61" s="86">
        <v>35.3</v>
      </c>
      <c r="I61" s="25" t="str">
        <f t="shared" si="0"/>
        <v>II JA</v>
      </c>
      <c r="J61" s="18" t="s">
        <v>641</v>
      </c>
    </row>
    <row r="62" spans="1:10" ht="17.25" customHeight="1">
      <c r="A62" s="30">
        <v>50</v>
      </c>
      <c r="B62" s="16" t="s">
        <v>437</v>
      </c>
      <c r="C62" s="17" t="s">
        <v>103</v>
      </c>
      <c r="D62" s="101">
        <v>37286</v>
      </c>
      <c r="E62" s="19" t="s">
        <v>549</v>
      </c>
      <c r="F62" s="19" t="s">
        <v>548</v>
      </c>
      <c r="G62" s="19"/>
      <c r="H62" s="86">
        <v>36.03</v>
      </c>
      <c r="I62" s="25" t="str">
        <f t="shared" si="0"/>
        <v>III JA</v>
      </c>
      <c r="J62" s="18" t="s">
        <v>534</v>
      </c>
    </row>
    <row r="63" spans="1:10" ht="17.25" customHeight="1">
      <c r="A63" s="30">
        <v>51</v>
      </c>
      <c r="B63" s="16" t="s">
        <v>125</v>
      </c>
      <c r="C63" s="17" t="s">
        <v>81</v>
      </c>
      <c r="D63" s="101">
        <v>37476</v>
      </c>
      <c r="E63" s="19" t="s">
        <v>448</v>
      </c>
      <c r="F63" s="19" t="s">
        <v>428</v>
      </c>
      <c r="G63" s="19"/>
      <c r="H63" s="86">
        <v>36.04</v>
      </c>
      <c r="I63" s="25" t="str">
        <f t="shared" si="0"/>
        <v>III JA</v>
      </c>
      <c r="J63" s="18" t="s">
        <v>447</v>
      </c>
    </row>
    <row r="64" spans="1:10" ht="17.25" customHeight="1">
      <c r="A64" s="30">
        <v>52</v>
      </c>
      <c r="B64" s="16" t="s">
        <v>437</v>
      </c>
      <c r="C64" s="17" t="s">
        <v>545</v>
      </c>
      <c r="D64" s="101">
        <v>38055</v>
      </c>
      <c r="E64" s="19" t="s">
        <v>549</v>
      </c>
      <c r="F64" s="19" t="s">
        <v>548</v>
      </c>
      <c r="G64" s="19"/>
      <c r="H64" s="86">
        <v>37.62</v>
      </c>
      <c r="I64" s="25"/>
      <c r="J64" s="18" t="s">
        <v>534</v>
      </c>
    </row>
    <row r="65" spans="1:10" ht="17.25" customHeight="1">
      <c r="A65" s="30">
        <v>53</v>
      </c>
      <c r="B65" s="16" t="s">
        <v>546</v>
      </c>
      <c r="C65" s="17" t="s">
        <v>547</v>
      </c>
      <c r="D65" s="101">
        <v>37791</v>
      </c>
      <c r="E65" s="19" t="s">
        <v>549</v>
      </c>
      <c r="F65" s="19" t="s">
        <v>548</v>
      </c>
      <c r="G65" s="19"/>
      <c r="H65" s="86">
        <v>38.69</v>
      </c>
      <c r="I65" s="25"/>
      <c r="J65" s="18" t="s">
        <v>534</v>
      </c>
    </row>
    <row r="66" spans="1:10" ht="17.25" customHeight="1">
      <c r="A66" s="30">
        <v>54</v>
      </c>
      <c r="B66" s="16" t="s">
        <v>582</v>
      </c>
      <c r="C66" s="17" t="s">
        <v>103</v>
      </c>
      <c r="D66" s="101">
        <v>37019</v>
      </c>
      <c r="E66" s="19" t="s">
        <v>14</v>
      </c>
      <c r="F66" s="19" t="s">
        <v>46</v>
      </c>
      <c r="G66" s="19"/>
      <c r="H66" s="86">
        <v>39.06</v>
      </c>
      <c r="I66" s="25"/>
      <c r="J66" s="18" t="s">
        <v>79</v>
      </c>
    </row>
    <row r="67" spans="1:10" ht="17.25" customHeight="1">
      <c r="A67" s="30"/>
      <c r="B67" s="16" t="s">
        <v>506</v>
      </c>
      <c r="C67" s="17" t="s">
        <v>507</v>
      </c>
      <c r="D67" s="101" t="s">
        <v>508</v>
      </c>
      <c r="E67" s="19" t="s">
        <v>515</v>
      </c>
      <c r="F67" s="19" t="s">
        <v>516</v>
      </c>
      <c r="G67" s="19"/>
      <c r="H67" s="86" t="s">
        <v>161</v>
      </c>
      <c r="I67" s="25"/>
      <c r="J67" s="18" t="s">
        <v>519</v>
      </c>
    </row>
    <row r="68" spans="1:10" ht="17.25" customHeight="1">
      <c r="A68" s="30"/>
      <c r="B68" s="16" t="s">
        <v>501</v>
      </c>
      <c r="C68" s="17" t="s">
        <v>502</v>
      </c>
      <c r="D68" s="101" t="s">
        <v>503</v>
      </c>
      <c r="E68" s="19" t="s">
        <v>515</v>
      </c>
      <c r="F68" s="19" t="s">
        <v>516</v>
      </c>
      <c r="G68" s="19"/>
      <c r="H68" s="86" t="s">
        <v>161</v>
      </c>
      <c r="I68" s="25"/>
      <c r="J68" s="18" t="s">
        <v>519</v>
      </c>
    </row>
    <row r="69" spans="1:10" ht="17.25" customHeight="1">
      <c r="A69" s="30"/>
      <c r="B69" s="16" t="s">
        <v>495</v>
      </c>
      <c r="C69" s="17" t="s">
        <v>496</v>
      </c>
      <c r="D69" s="101" t="s">
        <v>497</v>
      </c>
      <c r="E69" s="19" t="s">
        <v>515</v>
      </c>
      <c r="F69" s="19" t="s">
        <v>516</v>
      </c>
      <c r="G69" s="19"/>
      <c r="H69" s="86" t="s">
        <v>161</v>
      </c>
      <c r="I69" s="25"/>
      <c r="J69" s="18" t="s">
        <v>519</v>
      </c>
    </row>
    <row r="70" spans="1:10" ht="17.25" customHeight="1">
      <c r="A70" s="30"/>
      <c r="B70" s="16" t="s">
        <v>94</v>
      </c>
      <c r="C70" s="17" t="s">
        <v>196</v>
      </c>
      <c r="D70" s="101" t="s">
        <v>796</v>
      </c>
      <c r="E70" s="19" t="s">
        <v>797</v>
      </c>
      <c r="F70" s="19" t="s">
        <v>776</v>
      </c>
      <c r="G70" s="19"/>
      <c r="H70" s="86" t="s">
        <v>161</v>
      </c>
      <c r="I70" s="25"/>
      <c r="J70" s="18" t="s">
        <v>777</v>
      </c>
    </row>
    <row r="71" spans="1:10" ht="17.25" customHeight="1">
      <c r="A71" s="30"/>
      <c r="B71" s="16" t="s">
        <v>498</v>
      </c>
      <c r="C71" s="17" t="s">
        <v>499</v>
      </c>
      <c r="D71" s="101" t="s">
        <v>500</v>
      </c>
      <c r="E71" s="19" t="s">
        <v>515</v>
      </c>
      <c r="F71" s="19" t="s">
        <v>516</v>
      </c>
      <c r="G71" s="19"/>
      <c r="H71" s="86" t="s">
        <v>161</v>
      </c>
      <c r="I71" s="25"/>
      <c r="J71" s="18" t="s">
        <v>519</v>
      </c>
    </row>
    <row r="72" spans="1:10" ht="17.25" customHeight="1">
      <c r="A72" s="30"/>
      <c r="B72" s="16" t="s">
        <v>127</v>
      </c>
      <c r="C72" s="17" t="s">
        <v>693</v>
      </c>
      <c r="D72" s="101" t="s">
        <v>694</v>
      </c>
      <c r="E72" s="19" t="s">
        <v>47</v>
      </c>
      <c r="F72" s="19" t="s">
        <v>120</v>
      </c>
      <c r="G72" s="19"/>
      <c r="H72" s="86" t="s">
        <v>161</v>
      </c>
      <c r="I72" s="25"/>
      <c r="J72" s="18" t="s">
        <v>90</v>
      </c>
    </row>
    <row r="73" spans="1:10" s="60" customFormat="1" ht="15.75">
      <c r="A73" s="60" t="s">
        <v>569</v>
      </c>
      <c r="C73" s="61"/>
      <c r="D73" s="74"/>
      <c r="E73" s="74"/>
      <c r="F73" s="74"/>
      <c r="G73" s="107"/>
      <c r="H73" s="171"/>
      <c r="I73" s="108"/>
      <c r="J73" s="108"/>
    </row>
    <row r="74" spans="1:13" s="60" customFormat="1" ht="15.75">
      <c r="A74" s="60" t="s">
        <v>570</v>
      </c>
      <c r="C74" s="61"/>
      <c r="D74" s="74"/>
      <c r="E74" s="74"/>
      <c r="F74" s="107"/>
      <c r="G74" s="107"/>
      <c r="H74" s="171"/>
      <c r="I74" s="63"/>
      <c r="J74" s="63"/>
      <c r="K74" s="64"/>
      <c r="L74" s="64"/>
      <c r="M74" s="109"/>
    </row>
    <row r="75" spans="1:10" s="35" customFormat="1" ht="12" customHeight="1">
      <c r="A75" s="43"/>
      <c r="B75" s="43"/>
      <c r="C75" s="48"/>
      <c r="D75" s="54"/>
      <c r="E75" s="49"/>
      <c r="F75" s="49"/>
      <c r="G75" s="49"/>
      <c r="H75" s="97"/>
      <c r="I75" s="50"/>
      <c r="J75" s="55"/>
    </row>
    <row r="76" spans="2:9" s="59" customFormat="1" ht="15.75">
      <c r="B76" s="60" t="s">
        <v>893</v>
      </c>
      <c r="C76" s="60"/>
      <c r="D76" s="61"/>
      <c r="E76" s="61"/>
      <c r="F76" s="61"/>
      <c r="G76" s="62"/>
      <c r="H76" s="99"/>
      <c r="I76" s="63"/>
    </row>
    <row r="77" spans="2:9" s="59" customFormat="1" ht="16.5" thickBot="1">
      <c r="B77" s="60"/>
      <c r="C77" s="60"/>
      <c r="D77" s="61"/>
      <c r="E77" s="61"/>
      <c r="F77" s="61"/>
      <c r="G77" s="62"/>
      <c r="H77" s="99"/>
      <c r="I77" s="63"/>
    </row>
    <row r="78" spans="1:10" s="51" customFormat="1" ht="18" customHeight="1" thickBot="1">
      <c r="A78" s="111" t="s">
        <v>165</v>
      </c>
      <c r="B78" s="66" t="s">
        <v>0</v>
      </c>
      <c r="C78" s="67" t="s">
        <v>1</v>
      </c>
      <c r="D78" s="69" t="s">
        <v>10</v>
      </c>
      <c r="E78" s="68" t="s">
        <v>2</v>
      </c>
      <c r="F78" s="68" t="s">
        <v>3</v>
      </c>
      <c r="G78" s="68" t="s">
        <v>73</v>
      </c>
      <c r="H78" s="100" t="s">
        <v>4</v>
      </c>
      <c r="I78" s="79" t="s">
        <v>53</v>
      </c>
      <c r="J78" s="70" t="s">
        <v>5</v>
      </c>
    </row>
    <row r="79" spans="1:10" ht="17.25" customHeight="1">
      <c r="A79" s="30"/>
      <c r="B79" s="16" t="s">
        <v>56</v>
      </c>
      <c r="C79" s="17" t="s">
        <v>844</v>
      </c>
      <c r="D79" s="101" t="s">
        <v>845</v>
      </c>
      <c r="E79" s="19" t="s">
        <v>848</v>
      </c>
      <c r="F79" s="19" t="s">
        <v>825</v>
      </c>
      <c r="G79" s="19"/>
      <c r="H79" s="86" t="s">
        <v>161</v>
      </c>
      <c r="I79" s="25"/>
      <c r="J79" s="18" t="s">
        <v>827</v>
      </c>
    </row>
    <row r="80" spans="1:10" ht="17.25" customHeight="1">
      <c r="A80" s="30"/>
      <c r="B80" s="16" t="s">
        <v>24</v>
      </c>
      <c r="C80" s="17" t="s">
        <v>550</v>
      </c>
      <c r="D80" s="101" t="s">
        <v>551</v>
      </c>
      <c r="E80" s="19" t="s">
        <v>568</v>
      </c>
      <c r="F80" s="19" t="s">
        <v>552</v>
      </c>
      <c r="G80" s="19" t="s">
        <v>553</v>
      </c>
      <c r="H80" s="86" t="s">
        <v>161</v>
      </c>
      <c r="I80" s="25"/>
      <c r="J80" s="18" t="s">
        <v>554</v>
      </c>
    </row>
    <row r="81" spans="1:10" ht="17.25" customHeight="1">
      <c r="A81" s="30"/>
      <c r="B81" s="16" t="s">
        <v>125</v>
      </c>
      <c r="C81" s="17" t="s">
        <v>719</v>
      </c>
      <c r="D81" s="101" t="s">
        <v>720</v>
      </c>
      <c r="E81" s="19" t="s">
        <v>47</v>
      </c>
      <c r="F81" s="19" t="s">
        <v>120</v>
      </c>
      <c r="G81" s="19" t="s">
        <v>716</v>
      </c>
      <c r="H81" s="86" t="s">
        <v>161</v>
      </c>
      <c r="I81" s="25"/>
      <c r="J81" s="18" t="s">
        <v>121</v>
      </c>
    </row>
    <row r="82" spans="1:10" ht="15.75" customHeight="1">
      <c r="A82" s="30"/>
      <c r="B82" s="16" t="s">
        <v>158</v>
      </c>
      <c r="C82" s="17" t="s">
        <v>211</v>
      </c>
      <c r="D82" s="101" t="s">
        <v>212</v>
      </c>
      <c r="E82" s="19" t="s">
        <v>68</v>
      </c>
      <c r="F82" s="19" t="s">
        <v>69</v>
      </c>
      <c r="G82" s="19"/>
      <c r="H82" s="86" t="s">
        <v>161</v>
      </c>
      <c r="I82" s="25"/>
      <c r="J82" s="18" t="s">
        <v>52</v>
      </c>
    </row>
    <row r="83" spans="1:10" ht="15.75" customHeight="1">
      <c r="A83" s="30"/>
      <c r="B83" s="16" t="s">
        <v>56</v>
      </c>
      <c r="C83" s="17" t="s">
        <v>713</v>
      </c>
      <c r="D83" s="101" t="s">
        <v>477</v>
      </c>
      <c r="E83" s="19" t="s">
        <v>47</v>
      </c>
      <c r="F83" s="19" t="s">
        <v>120</v>
      </c>
      <c r="G83" s="19"/>
      <c r="H83" s="86" t="s">
        <v>161</v>
      </c>
      <c r="I83" s="25"/>
      <c r="J83" s="18" t="s">
        <v>727</v>
      </c>
    </row>
    <row r="84" spans="1:10" ht="15.75" customHeight="1">
      <c r="A84" s="30"/>
      <c r="B84" s="16" t="s">
        <v>206</v>
      </c>
      <c r="C84" s="17" t="s">
        <v>207</v>
      </c>
      <c r="D84" s="101" t="s">
        <v>208</v>
      </c>
      <c r="E84" s="19" t="s">
        <v>68</v>
      </c>
      <c r="F84" s="19" t="s">
        <v>69</v>
      </c>
      <c r="G84" s="19"/>
      <c r="H84" s="86" t="s">
        <v>161</v>
      </c>
      <c r="I84" s="25"/>
      <c r="J84" s="18" t="s">
        <v>52</v>
      </c>
    </row>
    <row r="85" spans="1:10" ht="15.75" customHeight="1">
      <c r="A85" s="30"/>
      <c r="B85" s="16" t="s">
        <v>216</v>
      </c>
      <c r="C85" s="17" t="s">
        <v>217</v>
      </c>
      <c r="D85" s="101" t="s">
        <v>218</v>
      </c>
      <c r="E85" s="19" t="s">
        <v>68</v>
      </c>
      <c r="F85" s="19" t="s">
        <v>69</v>
      </c>
      <c r="G85" s="19"/>
      <c r="H85" s="86" t="s">
        <v>161</v>
      </c>
      <c r="I85" s="25"/>
      <c r="J85" s="18" t="s">
        <v>52</v>
      </c>
    </row>
  </sheetData>
  <sheetProtection/>
  <printOptions horizontalCentered="1"/>
  <pageMargins left="0.15748031496062992" right="0.15748031496062992" top="0.2362204724409449" bottom="0.15" header="0.22" footer="0.1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B8" sqref="B8:I9"/>
    </sheetView>
  </sheetViews>
  <sheetFormatPr defaultColWidth="9.140625" defaultRowHeight="12.75"/>
  <cols>
    <col min="1" max="1" width="5.7109375" style="43" customWidth="1"/>
    <col min="2" max="2" width="11.140625" style="43" customWidth="1"/>
    <col min="3" max="3" width="12.00390625" style="43" customWidth="1"/>
    <col min="4" max="4" width="10.7109375" style="56" customWidth="1"/>
    <col min="5" max="5" width="15.00390625" style="57" customWidth="1"/>
    <col min="6" max="6" width="17.57421875" style="57" bestFit="1" customWidth="1"/>
    <col min="7" max="7" width="16.8515625" style="57" bestFit="1" customWidth="1"/>
    <col min="8" max="8" width="9.140625" style="98" customWidth="1"/>
    <col min="9" max="9" width="17.00390625" style="53" customWidth="1"/>
    <col min="10" max="10" width="9.140625" style="43" customWidth="1"/>
    <col min="11" max="11" width="10.421875" style="43" customWidth="1"/>
    <col min="12" max="16384" width="9.140625" style="43" customWidth="1"/>
  </cols>
  <sheetData>
    <row r="1" spans="1:9" s="60" customFormat="1" ht="15.75">
      <c r="A1" s="60" t="s">
        <v>569</v>
      </c>
      <c r="C1" s="61"/>
      <c r="D1" s="74"/>
      <c r="E1" s="74"/>
      <c r="F1" s="74"/>
      <c r="G1" s="107"/>
      <c r="H1" s="64"/>
      <c r="I1" s="108"/>
    </row>
    <row r="2" spans="1:12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4"/>
      <c r="K2" s="64"/>
      <c r="L2" s="109"/>
    </row>
    <row r="3" ht="12.75">
      <c r="B3" s="48"/>
    </row>
    <row r="4" spans="2:9" s="59" customFormat="1" ht="15.75">
      <c r="B4" s="60" t="s">
        <v>894</v>
      </c>
      <c r="C4" s="60"/>
      <c r="D4" s="61"/>
      <c r="E4" s="61"/>
      <c r="F4" s="61"/>
      <c r="G4" s="62"/>
      <c r="H4" s="99"/>
      <c r="I4" s="64"/>
    </row>
    <row r="5" spans="2:8" s="59" customFormat="1" ht="16.5" thickBot="1">
      <c r="B5" s="60">
        <v>1</v>
      </c>
      <c r="C5" s="60" t="s">
        <v>905</v>
      </c>
      <c r="D5" s="61"/>
      <c r="E5" s="61"/>
      <c r="F5" s="61"/>
      <c r="G5" s="62"/>
      <c r="H5" s="99"/>
    </row>
    <row r="6" spans="1:9" s="51" customFormat="1" ht="18" customHeight="1" thickBot="1">
      <c r="A6" s="111" t="s">
        <v>904</v>
      </c>
      <c r="B6" s="66" t="s">
        <v>0</v>
      </c>
      <c r="C6" s="67" t="s">
        <v>1</v>
      </c>
      <c r="D6" s="69" t="s">
        <v>10</v>
      </c>
      <c r="E6" s="68" t="s">
        <v>2</v>
      </c>
      <c r="F6" s="68" t="s">
        <v>3</v>
      </c>
      <c r="G6" s="68" t="s">
        <v>73</v>
      </c>
      <c r="H6" s="100" t="s">
        <v>4</v>
      </c>
      <c r="I6" s="70" t="s">
        <v>5</v>
      </c>
    </row>
    <row r="7" spans="1:9" ht="16.5" customHeight="1">
      <c r="A7" s="30">
        <v>1</v>
      </c>
      <c r="B7" s="16"/>
      <c r="C7" s="17"/>
      <c r="D7" s="101"/>
      <c r="E7" s="19"/>
      <c r="F7" s="19"/>
      <c r="G7" s="19"/>
      <c r="H7" s="105"/>
      <c r="I7" s="18"/>
    </row>
    <row r="8" spans="1:11" ht="16.5" customHeight="1">
      <c r="A8" s="30">
        <v>2</v>
      </c>
      <c r="B8" s="16" t="s">
        <v>17</v>
      </c>
      <c r="C8" s="17" t="s">
        <v>677</v>
      </c>
      <c r="D8" s="101">
        <v>36537</v>
      </c>
      <c r="E8" s="19" t="s">
        <v>105</v>
      </c>
      <c r="F8" s="19" t="s">
        <v>106</v>
      </c>
      <c r="G8" s="19"/>
      <c r="H8" s="177">
        <v>31.79</v>
      </c>
      <c r="I8" s="18" t="s">
        <v>146</v>
      </c>
      <c r="K8" s="189"/>
    </row>
    <row r="9" spans="1:9" ht="16.5" customHeight="1">
      <c r="A9" s="30">
        <v>3</v>
      </c>
      <c r="B9" s="16" t="s">
        <v>274</v>
      </c>
      <c r="C9" s="17" t="s">
        <v>269</v>
      </c>
      <c r="D9" s="101">
        <v>38067</v>
      </c>
      <c r="E9" s="19" t="s">
        <v>97</v>
      </c>
      <c r="F9" s="19" t="s">
        <v>272</v>
      </c>
      <c r="G9" s="19"/>
      <c r="H9" s="105">
        <v>37.51</v>
      </c>
      <c r="I9" s="18" t="s">
        <v>115</v>
      </c>
    </row>
    <row r="10" spans="1:9" ht="16.5" customHeight="1">
      <c r="A10" s="30">
        <v>4</v>
      </c>
      <c r="B10" s="16" t="s">
        <v>129</v>
      </c>
      <c r="C10" s="17" t="s">
        <v>159</v>
      </c>
      <c r="D10" s="101">
        <v>37990</v>
      </c>
      <c r="E10" s="19" t="s">
        <v>97</v>
      </c>
      <c r="F10" s="19" t="s">
        <v>272</v>
      </c>
      <c r="G10" s="19"/>
      <c r="H10" s="177">
        <v>33.06</v>
      </c>
      <c r="I10" s="18" t="s">
        <v>115</v>
      </c>
    </row>
    <row r="11" spans="2:8" s="59" customFormat="1" ht="16.5" thickBot="1">
      <c r="B11" s="60">
        <v>2</v>
      </c>
      <c r="C11" s="60" t="s">
        <v>905</v>
      </c>
      <c r="D11" s="61"/>
      <c r="E11" s="61"/>
      <c r="F11" s="61"/>
      <c r="G11" s="62"/>
      <c r="H11" s="99"/>
    </row>
    <row r="12" spans="1:9" s="51" customFormat="1" ht="18" customHeight="1" thickBot="1">
      <c r="A12" s="111" t="s">
        <v>904</v>
      </c>
      <c r="B12" s="66" t="s">
        <v>0</v>
      </c>
      <c r="C12" s="67" t="s">
        <v>1</v>
      </c>
      <c r="D12" s="69" t="s">
        <v>10</v>
      </c>
      <c r="E12" s="68" t="s">
        <v>2</v>
      </c>
      <c r="F12" s="68" t="s">
        <v>3</v>
      </c>
      <c r="G12" s="68" t="s">
        <v>73</v>
      </c>
      <c r="H12" s="100" t="s">
        <v>4</v>
      </c>
      <c r="I12" s="70" t="s">
        <v>5</v>
      </c>
    </row>
    <row r="13" spans="1:9" ht="16.5" customHeight="1">
      <c r="A13" s="30">
        <v>1</v>
      </c>
      <c r="B13" s="16" t="s">
        <v>28</v>
      </c>
      <c r="C13" s="17" t="s">
        <v>368</v>
      </c>
      <c r="D13" s="101" t="s">
        <v>388</v>
      </c>
      <c r="E13" s="19" t="s">
        <v>376</v>
      </c>
      <c r="F13" s="19" t="s">
        <v>375</v>
      </c>
      <c r="G13" s="19" t="s">
        <v>370</v>
      </c>
      <c r="H13" s="186">
        <v>34.7</v>
      </c>
      <c r="I13" s="18" t="s">
        <v>371</v>
      </c>
    </row>
    <row r="14" spans="1:9" ht="16.5" customHeight="1">
      <c r="A14" s="30">
        <v>2</v>
      </c>
      <c r="B14" s="16" t="s">
        <v>26</v>
      </c>
      <c r="C14" s="17" t="s">
        <v>270</v>
      </c>
      <c r="D14" s="101">
        <v>37675</v>
      </c>
      <c r="E14" s="19" t="s">
        <v>97</v>
      </c>
      <c r="F14" s="19" t="s">
        <v>272</v>
      </c>
      <c r="G14" s="19"/>
      <c r="H14" s="177">
        <v>35.76</v>
      </c>
      <c r="I14" s="18" t="s">
        <v>115</v>
      </c>
    </row>
    <row r="15" spans="1:9" ht="16.5" customHeight="1">
      <c r="A15" s="30">
        <v>3</v>
      </c>
      <c r="B15" s="16" t="s">
        <v>620</v>
      </c>
      <c r="C15" s="17" t="s">
        <v>621</v>
      </c>
      <c r="D15" s="101">
        <v>37398</v>
      </c>
      <c r="E15" s="19" t="s">
        <v>616</v>
      </c>
      <c r="F15" s="19" t="s">
        <v>617</v>
      </c>
      <c r="G15" s="19"/>
      <c r="H15" s="186">
        <v>32.61</v>
      </c>
      <c r="I15" s="18" t="s">
        <v>618</v>
      </c>
    </row>
    <row r="16" spans="1:9" ht="16.5" customHeight="1">
      <c r="A16" s="30">
        <v>4</v>
      </c>
      <c r="B16" s="16" t="s">
        <v>145</v>
      </c>
      <c r="C16" s="17" t="s">
        <v>252</v>
      </c>
      <c r="D16" s="101" t="s">
        <v>253</v>
      </c>
      <c r="E16" s="19" t="s">
        <v>242</v>
      </c>
      <c r="F16" s="19" t="s">
        <v>243</v>
      </c>
      <c r="G16" s="19"/>
      <c r="H16" s="177">
        <v>32.96</v>
      </c>
      <c r="I16" s="18" t="s">
        <v>254</v>
      </c>
    </row>
    <row r="17" spans="2:8" s="59" customFormat="1" ht="16.5" thickBot="1">
      <c r="B17" s="60">
        <v>3</v>
      </c>
      <c r="C17" s="60" t="s">
        <v>905</v>
      </c>
      <c r="D17" s="61"/>
      <c r="E17" s="61"/>
      <c r="F17" s="61"/>
      <c r="G17" s="62"/>
      <c r="H17" s="99"/>
    </row>
    <row r="18" spans="1:9" s="51" customFormat="1" ht="18" customHeight="1" thickBot="1">
      <c r="A18" s="111" t="s">
        <v>904</v>
      </c>
      <c r="B18" s="66" t="s">
        <v>0</v>
      </c>
      <c r="C18" s="67" t="s">
        <v>1</v>
      </c>
      <c r="D18" s="69" t="s">
        <v>10</v>
      </c>
      <c r="E18" s="68" t="s">
        <v>2</v>
      </c>
      <c r="F18" s="68" t="s">
        <v>3</v>
      </c>
      <c r="G18" s="68" t="s">
        <v>73</v>
      </c>
      <c r="H18" s="100" t="s">
        <v>4</v>
      </c>
      <c r="I18" s="70" t="s">
        <v>5</v>
      </c>
    </row>
    <row r="19" spans="1:9" ht="16.5" customHeight="1">
      <c r="A19" s="30">
        <v>1</v>
      </c>
      <c r="B19" s="16" t="s">
        <v>397</v>
      </c>
      <c r="C19" s="17" t="s">
        <v>622</v>
      </c>
      <c r="D19" s="101">
        <v>37296</v>
      </c>
      <c r="E19" s="19" t="s">
        <v>616</v>
      </c>
      <c r="F19" s="19" t="s">
        <v>617</v>
      </c>
      <c r="G19" s="19"/>
      <c r="H19" s="186">
        <v>32.87</v>
      </c>
      <c r="I19" s="18" t="s">
        <v>618</v>
      </c>
    </row>
    <row r="20" spans="1:9" ht="16.5" customHeight="1">
      <c r="A20" s="30">
        <v>2</v>
      </c>
      <c r="B20" s="16" t="s">
        <v>298</v>
      </c>
      <c r="C20" s="17" t="s">
        <v>299</v>
      </c>
      <c r="D20" s="101" t="s">
        <v>300</v>
      </c>
      <c r="E20" s="19" t="s">
        <v>290</v>
      </c>
      <c r="F20" s="19" t="s">
        <v>291</v>
      </c>
      <c r="G20" s="19"/>
      <c r="H20" s="186">
        <v>32.98</v>
      </c>
      <c r="I20" s="18" t="s">
        <v>292</v>
      </c>
    </row>
    <row r="21" spans="1:9" ht="16.5" customHeight="1">
      <c r="A21" s="30">
        <v>3</v>
      </c>
      <c r="B21" s="16" t="s">
        <v>145</v>
      </c>
      <c r="C21" s="17" t="s">
        <v>366</v>
      </c>
      <c r="D21" s="101" t="s">
        <v>386</v>
      </c>
      <c r="E21" s="19" t="s">
        <v>376</v>
      </c>
      <c r="F21" s="19" t="s">
        <v>375</v>
      </c>
      <c r="G21" s="19"/>
      <c r="H21" s="186">
        <v>33.06</v>
      </c>
      <c r="I21" s="18" t="s">
        <v>374</v>
      </c>
    </row>
    <row r="22" spans="1:9" ht="16.5" customHeight="1">
      <c r="A22" s="30">
        <v>4</v>
      </c>
      <c r="B22" s="16" t="s">
        <v>646</v>
      </c>
      <c r="C22" s="17" t="s">
        <v>654</v>
      </c>
      <c r="D22" s="101">
        <v>37239</v>
      </c>
      <c r="E22" s="19" t="s">
        <v>639</v>
      </c>
      <c r="F22" s="19" t="s">
        <v>640</v>
      </c>
      <c r="G22" s="19"/>
      <c r="H22" s="186">
        <v>32.2</v>
      </c>
      <c r="I22" s="18" t="s">
        <v>641</v>
      </c>
    </row>
    <row r="23" spans="2:8" s="59" customFormat="1" ht="16.5" thickBot="1">
      <c r="B23" s="60">
        <v>4</v>
      </c>
      <c r="C23" s="60" t="s">
        <v>905</v>
      </c>
      <c r="D23" s="61"/>
      <c r="E23" s="61"/>
      <c r="F23" s="61"/>
      <c r="G23" s="62"/>
      <c r="H23" s="99"/>
    </row>
    <row r="24" spans="1:9" s="51" customFormat="1" ht="18" customHeight="1" thickBot="1">
      <c r="A24" s="111" t="s">
        <v>904</v>
      </c>
      <c r="B24" s="66" t="s">
        <v>0</v>
      </c>
      <c r="C24" s="67" t="s">
        <v>1</v>
      </c>
      <c r="D24" s="69" t="s">
        <v>10</v>
      </c>
      <c r="E24" s="68" t="s">
        <v>2</v>
      </c>
      <c r="F24" s="68" t="s">
        <v>3</v>
      </c>
      <c r="G24" s="68" t="s">
        <v>73</v>
      </c>
      <c r="H24" s="100" t="s">
        <v>4</v>
      </c>
      <c r="I24" s="70" t="s">
        <v>5</v>
      </c>
    </row>
    <row r="25" spans="1:9" ht="16.5" customHeight="1">
      <c r="A25" s="30">
        <v>1</v>
      </c>
      <c r="B25" s="16" t="s">
        <v>647</v>
      </c>
      <c r="C25" s="17" t="s">
        <v>656</v>
      </c>
      <c r="D25" s="101">
        <v>37202</v>
      </c>
      <c r="E25" s="19" t="s">
        <v>639</v>
      </c>
      <c r="F25" s="19" t="s">
        <v>640</v>
      </c>
      <c r="G25" s="19"/>
      <c r="H25" s="186">
        <v>33.66</v>
      </c>
      <c r="I25" s="18" t="s">
        <v>641</v>
      </c>
    </row>
    <row r="26" spans="1:9" ht="18" customHeight="1">
      <c r="A26" s="30">
        <v>2</v>
      </c>
      <c r="B26" s="16" t="s">
        <v>111</v>
      </c>
      <c r="C26" s="17" t="s">
        <v>532</v>
      </c>
      <c r="D26" s="101">
        <v>37195</v>
      </c>
      <c r="E26" s="19" t="s">
        <v>549</v>
      </c>
      <c r="F26" s="19" t="s">
        <v>548</v>
      </c>
      <c r="G26" s="19"/>
      <c r="H26" s="186">
        <v>32.6</v>
      </c>
      <c r="I26" s="18" t="s">
        <v>522</v>
      </c>
    </row>
    <row r="27" spans="1:9" ht="18" customHeight="1">
      <c r="A27" s="30">
        <v>3</v>
      </c>
      <c r="B27" s="16" t="s">
        <v>293</v>
      </c>
      <c r="C27" s="17" t="s">
        <v>294</v>
      </c>
      <c r="D27" s="101" t="s">
        <v>295</v>
      </c>
      <c r="E27" s="19" t="s">
        <v>290</v>
      </c>
      <c r="F27" s="19" t="s">
        <v>291</v>
      </c>
      <c r="G27" s="19"/>
      <c r="H27" s="86">
        <v>29.76</v>
      </c>
      <c r="I27" s="18" t="s">
        <v>292</v>
      </c>
    </row>
    <row r="28" spans="1:9" ht="18" customHeight="1">
      <c r="A28" s="30">
        <v>4</v>
      </c>
      <c r="B28" s="16" t="s">
        <v>26</v>
      </c>
      <c r="C28" s="17" t="s">
        <v>584</v>
      </c>
      <c r="D28" s="101">
        <v>37111</v>
      </c>
      <c r="E28" s="19" t="s">
        <v>14</v>
      </c>
      <c r="F28" s="19" t="s">
        <v>46</v>
      </c>
      <c r="G28" s="19" t="s">
        <v>48</v>
      </c>
      <c r="H28" s="186">
        <v>33.61</v>
      </c>
      <c r="I28" s="18" t="s">
        <v>79</v>
      </c>
    </row>
    <row r="29" spans="2:8" s="59" customFormat="1" ht="16.5" thickBot="1">
      <c r="B29" s="60">
        <v>5</v>
      </c>
      <c r="C29" s="60" t="s">
        <v>905</v>
      </c>
      <c r="D29" s="61"/>
      <c r="E29" s="61"/>
      <c r="F29" s="61"/>
      <c r="G29" s="62"/>
      <c r="H29" s="99"/>
    </row>
    <row r="30" spans="1:9" s="51" customFormat="1" ht="18" customHeight="1" thickBot="1">
      <c r="A30" s="111" t="s">
        <v>904</v>
      </c>
      <c r="B30" s="66" t="s">
        <v>0</v>
      </c>
      <c r="C30" s="67" t="s">
        <v>1</v>
      </c>
      <c r="D30" s="69" t="s">
        <v>10</v>
      </c>
      <c r="E30" s="68" t="s">
        <v>2</v>
      </c>
      <c r="F30" s="68" t="s">
        <v>3</v>
      </c>
      <c r="G30" s="68" t="s">
        <v>73</v>
      </c>
      <c r="H30" s="100" t="s">
        <v>4</v>
      </c>
      <c r="I30" s="70" t="s">
        <v>5</v>
      </c>
    </row>
    <row r="31" spans="1:9" ht="18" customHeight="1">
      <c r="A31" s="30">
        <v>1</v>
      </c>
      <c r="B31" s="16" t="s">
        <v>203</v>
      </c>
      <c r="C31" s="17" t="s">
        <v>544</v>
      </c>
      <c r="D31" s="101">
        <v>37092</v>
      </c>
      <c r="E31" s="19" t="s">
        <v>549</v>
      </c>
      <c r="F31" s="19" t="s">
        <v>548</v>
      </c>
      <c r="G31" s="19"/>
      <c r="H31" s="177">
        <v>30.05</v>
      </c>
      <c r="I31" s="18" t="s">
        <v>534</v>
      </c>
    </row>
    <row r="32" spans="1:9" ht="18" customHeight="1">
      <c r="A32" s="30">
        <v>2</v>
      </c>
      <c r="B32" s="16" t="s">
        <v>540</v>
      </c>
      <c r="C32" s="17" t="s">
        <v>541</v>
      </c>
      <c r="D32" s="101">
        <v>37020</v>
      </c>
      <c r="E32" s="19" t="s">
        <v>549</v>
      </c>
      <c r="F32" s="19" t="s">
        <v>548</v>
      </c>
      <c r="G32" s="19"/>
      <c r="H32" s="186">
        <v>34.4</v>
      </c>
      <c r="I32" s="18" t="s">
        <v>534</v>
      </c>
    </row>
    <row r="33" spans="1:9" ht="18" customHeight="1">
      <c r="A33" s="30">
        <v>3</v>
      </c>
      <c r="B33" s="16" t="s">
        <v>542</v>
      </c>
      <c r="C33" s="17" t="s">
        <v>543</v>
      </c>
      <c r="D33" s="101">
        <v>37020</v>
      </c>
      <c r="E33" s="19" t="s">
        <v>549</v>
      </c>
      <c r="F33" s="19" t="s">
        <v>548</v>
      </c>
      <c r="G33" s="19"/>
      <c r="H33" s="177">
        <v>32.78</v>
      </c>
      <c r="I33" s="18" t="s">
        <v>534</v>
      </c>
    </row>
    <row r="34" spans="1:9" ht="18" customHeight="1">
      <c r="A34" s="30">
        <v>4</v>
      </c>
      <c r="B34" s="16" t="s">
        <v>85</v>
      </c>
      <c r="C34" s="17" t="s">
        <v>807</v>
      </c>
      <c r="D34" s="101" t="s">
        <v>808</v>
      </c>
      <c r="E34" s="19" t="s">
        <v>82</v>
      </c>
      <c r="F34" s="19" t="s">
        <v>800</v>
      </c>
      <c r="G34" s="19"/>
      <c r="H34" s="177">
        <v>32.24</v>
      </c>
      <c r="I34" s="18" t="s">
        <v>150</v>
      </c>
    </row>
    <row r="35" spans="1:9" ht="18" customHeight="1">
      <c r="A35" s="72"/>
      <c r="B35" s="27"/>
      <c r="C35" s="28"/>
      <c r="D35" s="168"/>
      <c r="E35" s="26"/>
      <c r="F35" s="26"/>
      <c r="G35" s="26"/>
      <c r="H35" s="187"/>
      <c r="I35" s="29"/>
    </row>
    <row r="36" spans="1:9" ht="18" customHeight="1">
      <c r="A36" s="72"/>
      <c r="B36" s="27"/>
      <c r="C36" s="28"/>
      <c r="D36" s="168"/>
      <c r="E36" s="26"/>
      <c r="F36" s="26"/>
      <c r="G36" s="26"/>
      <c r="H36" s="187"/>
      <c r="I36" s="29"/>
    </row>
    <row r="37" spans="2:8" s="59" customFormat="1" ht="16.5" thickBot="1">
      <c r="B37" s="60">
        <v>6</v>
      </c>
      <c r="C37" s="60" t="s">
        <v>905</v>
      </c>
      <c r="D37" s="61"/>
      <c r="E37" s="61"/>
      <c r="F37" s="61"/>
      <c r="G37" s="62"/>
      <c r="H37" s="99"/>
    </row>
    <row r="38" spans="1:9" s="51" customFormat="1" ht="18" customHeight="1" thickBot="1">
      <c r="A38" s="111" t="s">
        <v>904</v>
      </c>
      <c r="B38" s="66" t="s">
        <v>0</v>
      </c>
      <c r="C38" s="67" t="s">
        <v>1</v>
      </c>
      <c r="D38" s="69" t="s">
        <v>10</v>
      </c>
      <c r="E38" s="68" t="s">
        <v>2</v>
      </c>
      <c r="F38" s="68" t="s">
        <v>3</v>
      </c>
      <c r="G38" s="68" t="s">
        <v>73</v>
      </c>
      <c r="H38" s="100" t="s">
        <v>4</v>
      </c>
      <c r="I38" s="70" t="s">
        <v>5</v>
      </c>
    </row>
    <row r="39" spans="1:9" ht="18" customHeight="1">
      <c r="A39" s="30">
        <v>1</v>
      </c>
      <c r="B39" s="16" t="s">
        <v>142</v>
      </c>
      <c r="C39" s="17" t="s">
        <v>365</v>
      </c>
      <c r="D39" s="101" t="s">
        <v>385</v>
      </c>
      <c r="E39" s="19" t="s">
        <v>376</v>
      </c>
      <c r="F39" s="19" t="s">
        <v>375</v>
      </c>
      <c r="G39" s="19"/>
      <c r="H39" s="177">
        <v>36.09</v>
      </c>
      <c r="I39" s="18" t="s">
        <v>374</v>
      </c>
    </row>
    <row r="40" spans="1:9" ht="18" customHeight="1">
      <c r="A40" s="30">
        <v>2</v>
      </c>
      <c r="B40" s="16" t="s">
        <v>879</v>
      </c>
      <c r="C40" s="17" t="s">
        <v>880</v>
      </c>
      <c r="D40" s="101">
        <v>36951</v>
      </c>
      <c r="E40" s="19" t="s">
        <v>887</v>
      </c>
      <c r="F40" s="19" t="s">
        <v>862</v>
      </c>
      <c r="G40" s="19"/>
      <c r="H40" s="177">
        <v>29.99</v>
      </c>
      <c r="I40" s="18" t="s">
        <v>889</v>
      </c>
    </row>
    <row r="41" spans="1:9" ht="18" customHeight="1">
      <c r="A41" s="30">
        <v>3</v>
      </c>
      <c r="B41" s="16" t="s">
        <v>283</v>
      </c>
      <c r="C41" s="17" t="s">
        <v>286</v>
      </c>
      <c r="D41" s="101" t="s">
        <v>278</v>
      </c>
      <c r="E41" s="19" t="s">
        <v>281</v>
      </c>
      <c r="F41" s="19" t="s">
        <v>276</v>
      </c>
      <c r="G41" s="19"/>
      <c r="H41" s="177">
        <v>33.33</v>
      </c>
      <c r="I41" s="18" t="s">
        <v>891</v>
      </c>
    </row>
    <row r="42" spans="1:9" ht="18" customHeight="1">
      <c r="A42" s="30">
        <v>4</v>
      </c>
      <c r="B42" s="16" t="s">
        <v>19</v>
      </c>
      <c r="C42" s="17" t="s">
        <v>440</v>
      </c>
      <c r="D42" s="101" t="s">
        <v>441</v>
      </c>
      <c r="E42" s="19" t="s">
        <v>448</v>
      </c>
      <c r="F42" s="19" t="s">
        <v>428</v>
      </c>
      <c r="G42" s="19"/>
      <c r="H42" s="177">
        <v>31.76</v>
      </c>
      <c r="I42" s="18" t="s">
        <v>447</v>
      </c>
    </row>
    <row r="43" spans="2:8" s="59" customFormat="1" ht="16.5" thickBot="1">
      <c r="B43" s="60">
        <v>7</v>
      </c>
      <c r="C43" s="60" t="s">
        <v>905</v>
      </c>
      <c r="D43" s="61"/>
      <c r="E43" s="61"/>
      <c r="F43" s="61"/>
      <c r="G43" s="62"/>
      <c r="H43" s="99"/>
    </row>
    <row r="44" spans="1:9" s="51" customFormat="1" ht="18" customHeight="1" thickBot="1">
      <c r="A44" s="111" t="s">
        <v>904</v>
      </c>
      <c r="B44" s="66" t="s">
        <v>0</v>
      </c>
      <c r="C44" s="67" t="s">
        <v>1</v>
      </c>
      <c r="D44" s="69" t="s">
        <v>10</v>
      </c>
      <c r="E44" s="68" t="s">
        <v>2</v>
      </c>
      <c r="F44" s="68" t="s">
        <v>3</v>
      </c>
      <c r="G44" s="68" t="s">
        <v>73</v>
      </c>
      <c r="H44" s="100" t="s">
        <v>4</v>
      </c>
      <c r="I44" s="70" t="s">
        <v>5</v>
      </c>
    </row>
    <row r="45" spans="1:9" ht="18" customHeight="1">
      <c r="A45" s="30">
        <v>1</v>
      </c>
      <c r="B45" s="16" t="s">
        <v>144</v>
      </c>
      <c r="C45" s="17" t="s">
        <v>533</v>
      </c>
      <c r="D45" s="101">
        <v>36885</v>
      </c>
      <c r="E45" s="19" t="s">
        <v>549</v>
      </c>
      <c r="F45" s="19" t="s">
        <v>548</v>
      </c>
      <c r="G45" s="19"/>
      <c r="H45" s="177">
        <v>31.58</v>
      </c>
      <c r="I45" s="18" t="s">
        <v>534</v>
      </c>
    </row>
    <row r="46" spans="1:9" ht="18" customHeight="1">
      <c r="A46" s="30">
        <v>2</v>
      </c>
      <c r="B46" s="16" t="s">
        <v>19</v>
      </c>
      <c r="C46" s="17" t="s">
        <v>491</v>
      </c>
      <c r="D46" s="101" t="s">
        <v>492</v>
      </c>
      <c r="E46" s="19" t="s">
        <v>515</v>
      </c>
      <c r="F46" s="19" t="s">
        <v>516</v>
      </c>
      <c r="G46" s="19"/>
      <c r="H46" s="177">
        <v>31.85</v>
      </c>
      <c r="I46" s="18" t="s">
        <v>518</v>
      </c>
    </row>
    <row r="47" spans="1:9" ht="18" customHeight="1">
      <c r="A47" s="30">
        <v>3</v>
      </c>
      <c r="B47" s="16" t="s">
        <v>203</v>
      </c>
      <c r="C47" s="17" t="s">
        <v>658</v>
      </c>
      <c r="D47" s="101">
        <v>36879</v>
      </c>
      <c r="E47" s="19" t="s">
        <v>639</v>
      </c>
      <c r="F47" s="19" t="s">
        <v>640</v>
      </c>
      <c r="G47" s="19"/>
      <c r="H47" s="177">
        <v>29.09</v>
      </c>
      <c r="I47" s="18" t="s">
        <v>642</v>
      </c>
    </row>
    <row r="48" spans="1:9" ht="18" customHeight="1">
      <c r="A48" s="30">
        <v>4</v>
      </c>
      <c r="B48" s="16" t="s">
        <v>184</v>
      </c>
      <c r="C48" s="17" t="s">
        <v>721</v>
      </c>
      <c r="D48" s="101" t="s">
        <v>488</v>
      </c>
      <c r="E48" s="19" t="s">
        <v>47</v>
      </c>
      <c r="F48" s="19" t="s">
        <v>120</v>
      </c>
      <c r="G48" s="19" t="s">
        <v>716</v>
      </c>
      <c r="H48" s="177">
        <v>32.54</v>
      </c>
      <c r="I48" s="18" t="s">
        <v>121</v>
      </c>
    </row>
    <row r="49" spans="2:8" s="59" customFormat="1" ht="16.5" thickBot="1">
      <c r="B49" s="60">
        <v>8</v>
      </c>
      <c r="C49" s="60" t="s">
        <v>905</v>
      </c>
      <c r="D49" s="61"/>
      <c r="E49" s="61"/>
      <c r="F49" s="61"/>
      <c r="G49" s="62"/>
      <c r="H49" s="99"/>
    </row>
    <row r="50" spans="1:9" s="51" customFormat="1" ht="18" customHeight="1" thickBot="1">
      <c r="A50" s="111" t="s">
        <v>904</v>
      </c>
      <c r="B50" s="66" t="s">
        <v>0</v>
      </c>
      <c r="C50" s="67" t="s">
        <v>1</v>
      </c>
      <c r="D50" s="69" t="s">
        <v>10</v>
      </c>
      <c r="E50" s="68" t="s">
        <v>2</v>
      </c>
      <c r="F50" s="68" t="s">
        <v>3</v>
      </c>
      <c r="G50" s="68" t="s">
        <v>73</v>
      </c>
      <c r="H50" s="100" t="s">
        <v>4</v>
      </c>
      <c r="I50" s="70" t="s">
        <v>5</v>
      </c>
    </row>
    <row r="51" spans="1:9" ht="18" customHeight="1">
      <c r="A51" s="30">
        <v>1</v>
      </c>
      <c r="B51" s="16" t="s">
        <v>29</v>
      </c>
      <c r="C51" s="17" t="s">
        <v>478</v>
      </c>
      <c r="D51" s="101" t="s">
        <v>383</v>
      </c>
      <c r="E51" s="19" t="s">
        <v>515</v>
      </c>
      <c r="F51" s="19" t="s">
        <v>516</v>
      </c>
      <c r="G51" s="19"/>
      <c r="H51" s="177">
        <v>30.87</v>
      </c>
      <c r="I51" s="18" t="s">
        <v>517</v>
      </c>
    </row>
    <row r="52" spans="1:9" s="59" customFormat="1" ht="15.75">
      <c r="A52" s="30">
        <v>2</v>
      </c>
      <c r="B52" s="16" t="s">
        <v>139</v>
      </c>
      <c r="C52" s="17" t="s">
        <v>358</v>
      </c>
      <c r="D52" s="101" t="s">
        <v>377</v>
      </c>
      <c r="E52" s="19" t="s">
        <v>376</v>
      </c>
      <c r="F52" s="19" t="s">
        <v>375</v>
      </c>
      <c r="G52" s="19"/>
      <c r="H52" s="177">
        <v>27.01</v>
      </c>
      <c r="I52" s="18" t="s">
        <v>372</v>
      </c>
    </row>
    <row r="53" spans="1:9" s="59" customFormat="1" ht="15.75">
      <c r="A53" s="30">
        <v>3</v>
      </c>
      <c r="B53" s="16" t="s">
        <v>809</v>
      </c>
      <c r="C53" s="17" t="s">
        <v>810</v>
      </c>
      <c r="D53" s="101" t="s">
        <v>811</v>
      </c>
      <c r="E53" s="19" t="s">
        <v>82</v>
      </c>
      <c r="F53" s="19" t="s">
        <v>800</v>
      </c>
      <c r="G53" s="19"/>
      <c r="H53" s="177">
        <v>31.71</v>
      </c>
      <c r="I53" s="18" t="s">
        <v>160</v>
      </c>
    </row>
    <row r="54" spans="1:9" s="51" customFormat="1" ht="18" customHeight="1">
      <c r="A54" s="30">
        <v>4</v>
      </c>
      <c r="B54" s="16" t="s">
        <v>802</v>
      </c>
      <c r="C54" s="17" t="s">
        <v>803</v>
      </c>
      <c r="D54" s="101" t="s">
        <v>564</v>
      </c>
      <c r="E54" s="19" t="s">
        <v>82</v>
      </c>
      <c r="F54" s="19" t="s">
        <v>800</v>
      </c>
      <c r="G54" s="19"/>
      <c r="H54" s="177">
        <v>28.84</v>
      </c>
      <c r="I54" s="18" t="s">
        <v>160</v>
      </c>
    </row>
    <row r="55" spans="2:8" s="59" customFormat="1" ht="16.5" thickBot="1">
      <c r="B55" s="60">
        <v>9</v>
      </c>
      <c r="C55" s="60" t="s">
        <v>905</v>
      </c>
      <c r="D55" s="61"/>
      <c r="E55" s="61"/>
      <c r="F55" s="61"/>
      <c r="G55" s="62"/>
      <c r="H55" s="99"/>
    </row>
    <row r="56" spans="1:9" s="51" customFormat="1" ht="18" customHeight="1" thickBot="1">
      <c r="A56" s="111" t="s">
        <v>904</v>
      </c>
      <c r="B56" s="66" t="s">
        <v>0</v>
      </c>
      <c r="C56" s="67" t="s">
        <v>1</v>
      </c>
      <c r="D56" s="69" t="s">
        <v>10</v>
      </c>
      <c r="E56" s="68" t="s">
        <v>2</v>
      </c>
      <c r="F56" s="68" t="s">
        <v>3</v>
      </c>
      <c r="G56" s="68" t="s">
        <v>73</v>
      </c>
      <c r="H56" s="100" t="s">
        <v>4</v>
      </c>
      <c r="I56" s="70" t="s">
        <v>5</v>
      </c>
    </row>
    <row r="57" spans="1:9" ht="18" customHeight="1">
      <c r="A57" s="30">
        <v>1</v>
      </c>
      <c r="B57" s="16" t="s">
        <v>78</v>
      </c>
      <c r="C57" s="17" t="s">
        <v>177</v>
      </c>
      <c r="D57" s="101">
        <v>36739</v>
      </c>
      <c r="E57" s="19" t="s">
        <v>173</v>
      </c>
      <c r="F57" s="19" t="s">
        <v>171</v>
      </c>
      <c r="G57" s="19"/>
      <c r="H57" s="186">
        <v>29.36</v>
      </c>
      <c r="I57" s="18" t="s">
        <v>174</v>
      </c>
    </row>
    <row r="58" spans="1:9" ht="18" customHeight="1">
      <c r="A58" s="30">
        <v>2</v>
      </c>
      <c r="B58" s="16" t="s">
        <v>16</v>
      </c>
      <c r="C58" s="17" t="s">
        <v>406</v>
      </c>
      <c r="D58" s="101">
        <v>36712</v>
      </c>
      <c r="E58" s="19" t="s">
        <v>391</v>
      </c>
      <c r="F58" s="19" t="s">
        <v>392</v>
      </c>
      <c r="G58" s="19"/>
      <c r="H58" s="186">
        <v>26.77</v>
      </c>
      <c r="I58" s="18" t="s">
        <v>415</v>
      </c>
    </row>
    <row r="59" spans="1:9" ht="18" customHeight="1">
      <c r="A59" s="30">
        <v>3</v>
      </c>
      <c r="B59" s="16" t="s">
        <v>17</v>
      </c>
      <c r="C59" s="17" t="s">
        <v>442</v>
      </c>
      <c r="D59" s="101" t="s">
        <v>443</v>
      </c>
      <c r="E59" s="19" t="s">
        <v>448</v>
      </c>
      <c r="F59" s="19" t="s">
        <v>428</v>
      </c>
      <c r="G59" s="19"/>
      <c r="H59" s="186">
        <v>28.3</v>
      </c>
      <c r="I59" s="18" t="s">
        <v>447</v>
      </c>
    </row>
    <row r="60" spans="1:9" ht="18" customHeight="1">
      <c r="A60" s="30">
        <v>4</v>
      </c>
      <c r="B60" s="16" t="s">
        <v>804</v>
      </c>
      <c r="C60" s="17" t="s">
        <v>805</v>
      </c>
      <c r="D60" s="101" t="s">
        <v>806</v>
      </c>
      <c r="E60" s="19" t="s">
        <v>82</v>
      </c>
      <c r="F60" s="19" t="s">
        <v>800</v>
      </c>
      <c r="G60" s="19"/>
      <c r="H60" s="186">
        <v>31.33</v>
      </c>
      <c r="I60" s="18" t="s">
        <v>160</v>
      </c>
    </row>
    <row r="61" spans="2:8" s="59" customFormat="1" ht="16.5" thickBot="1">
      <c r="B61" s="60">
        <v>10</v>
      </c>
      <c r="C61" s="60" t="s">
        <v>905</v>
      </c>
      <c r="D61" s="61"/>
      <c r="E61" s="61"/>
      <c r="F61" s="61"/>
      <c r="G61" s="62"/>
      <c r="H61" s="99"/>
    </row>
    <row r="62" spans="1:9" s="51" customFormat="1" ht="18" customHeight="1" thickBot="1">
      <c r="A62" s="111" t="s">
        <v>904</v>
      </c>
      <c r="B62" s="66" t="s">
        <v>0</v>
      </c>
      <c r="C62" s="67" t="s">
        <v>1</v>
      </c>
      <c r="D62" s="69" t="s">
        <v>10</v>
      </c>
      <c r="E62" s="68" t="s">
        <v>2</v>
      </c>
      <c r="F62" s="68" t="s">
        <v>3</v>
      </c>
      <c r="G62" s="68" t="s">
        <v>73</v>
      </c>
      <c r="H62" s="100" t="s">
        <v>4</v>
      </c>
      <c r="I62" s="70" t="s">
        <v>5</v>
      </c>
    </row>
    <row r="63" spans="1:9" ht="18" customHeight="1">
      <c r="A63" s="30">
        <v>1</v>
      </c>
      <c r="B63" s="16" t="s">
        <v>28</v>
      </c>
      <c r="C63" s="17" t="s">
        <v>88</v>
      </c>
      <c r="D63" s="101">
        <v>36676</v>
      </c>
      <c r="E63" s="19" t="s">
        <v>391</v>
      </c>
      <c r="F63" s="19" t="s">
        <v>392</v>
      </c>
      <c r="G63" s="19"/>
      <c r="H63" s="186">
        <v>30</v>
      </c>
      <c r="I63" s="18" t="s">
        <v>412</v>
      </c>
    </row>
    <row r="64" spans="1:9" ht="18" customHeight="1">
      <c r="A64" s="30">
        <v>2</v>
      </c>
      <c r="B64" s="16" t="s">
        <v>124</v>
      </c>
      <c r="C64" s="17" t="s">
        <v>666</v>
      </c>
      <c r="D64" s="101" t="s">
        <v>667</v>
      </c>
      <c r="E64" s="19" t="s">
        <v>105</v>
      </c>
      <c r="F64" s="19" t="s">
        <v>106</v>
      </c>
      <c r="G64" s="19"/>
      <c r="H64" s="186">
        <v>28.4</v>
      </c>
      <c r="I64" s="18" t="s">
        <v>146</v>
      </c>
    </row>
    <row r="65" spans="1:9" ht="18" customHeight="1">
      <c r="A65" s="30">
        <v>3</v>
      </c>
      <c r="B65" s="16" t="s">
        <v>118</v>
      </c>
      <c r="C65" s="17" t="s">
        <v>561</v>
      </c>
      <c r="D65" s="101" t="s">
        <v>562</v>
      </c>
      <c r="E65" s="19" t="s">
        <v>568</v>
      </c>
      <c r="F65" s="19" t="s">
        <v>552</v>
      </c>
      <c r="G65" s="19" t="s">
        <v>553</v>
      </c>
      <c r="H65" s="186">
        <v>30.82</v>
      </c>
      <c r="I65" s="18" t="s">
        <v>554</v>
      </c>
    </row>
    <row r="66" spans="1:9" ht="18" customHeight="1">
      <c r="A66" s="30">
        <v>4</v>
      </c>
      <c r="B66" s="16" t="s">
        <v>40</v>
      </c>
      <c r="C66" s="17" t="s">
        <v>444</v>
      </c>
      <c r="D66" s="101" t="s">
        <v>445</v>
      </c>
      <c r="E66" s="19" t="s">
        <v>448</v>
      </c>
      <c r="F66" s="19" t="s">
        <v>428</v>
      </c>
      <c r="G66" s="19"/>
      <c r="H66" s="186" t="s">
        <v>161</v>
      </c>
      <c r="I66" s="18" t="s">
        <v>447</v>
      </c>
    </row>
    <row r="67" spans="1:9" ht="18" customHeight="1">
      <c r="A67" s="72"/>
      <c r="B67" s="27"/>
      <c r="C67" s="28"/>
      <c r="D67" s="168"/>
      <c r="E67" s="26"/>
      <c r="F67" s="26"/>
      <c r="G67" s="26"/>
      <c r="H67" s="187"/>
      <c r="I67" s="29"/>
    </row>
    <row r="68" spans="1:9" ht="18" customHeight="1">
      <c r="A68" s="72"/>
      <c r="B68" s="27"/>
      <c r="C68" s="28"/>
      <c r="D68" s="168"/>
      <c r="E68" s="26"/>
      <c r="F68" s="26"/>
      <c r="G68" s="26"/>
      <c r="H68" s="187"/>
      <c r="I68" s="29"/>
    </row>
    <row r="69" spans="1:9" ht="18" customHeight="1">
      <c r="A69" s="72"/>
      <c r="B69" s="27"/>
      <c r="C69" s="28"/>
      <c r="D69" s="168"/>
      <c r="E69" s="26"/>
      <c r="F69" s="26"/>
      <c r="G69" s="26"/>
      <c r="H69" s="187"/>
      <c r="I69" s="29"/>
    </row>
    <row r="70" spans="1:9" ht="18" customHeight="1">
      <c r="A70" s="72"/>
      <c r="B70" s="27"/>
      <c r="C70" s="28"/>
      <c r="D70" s="168"/>
      <c r="E70" s="26"/>
      <c r="F70" s="26"/>
      <c r="G70" s="26"/>
      <c r="H70" s="187"/>
      <c r="I70" s="29"/>
    </row>
    <row r="71" spans="2:8" s="59" customFormat="1" ht="16.5" thickBot="1">
      <c r="B71" s="60">
        <v>11</v>
      </c>
      <c r="C71" s="60" t="s">
        <v>905</v>
      </c>
      <c r="D71" s="61"/>
      <c r="E71" s="61"/>
      <c r="F71" s="61"/>
      <c r="G71" s="62"/>
      <c r="H71" s="99"/>
    </row>
    <row r="72" spans="1:9" s="51" customFormat="1" ht="18" customHeight="1" thickBot="1">
      <c r="A72" s="111" t="s">
        <v>904</v>
      </c>
      <c r="B72" s="66" t="s">
        <v>0</v>
      </c>
      <c r="C72" s="67" t="s">
        <v>1</v>
      </c>
      <c r="D72" s="69" t="s">
        <v>10</v>
      </c>
      <c r="E72" s="68" t="s">
        <v>2</v>
      </c>
      <c r="F72" s="68" t="s">
        <v>3</v>
      </c>
      <c r="G72" s="68" t="s">
        <v>73</v>
      </c>
      <c r="H72" s="100" t="s">
        <v>4</v>
      </c>
      <c r="I72" s="70" t="s">
        <v>5</v>
      </c>
    </row>
    <row r="73" spans="1:9" ht="18" customHeight="1">
      <c r="A73" s="30">
        <v>1</v>
      </c>
      <c r="B73" s="16" t="s">
        <v>138</v>
      </c>
      <c r="C73" s="17" t="s">
        <v>599</v>
      </c>
      <c r="D73" s="101">
        <v>36575</v>
      </c>
      <c r="E73" s="19" t="s">
        <v>14</v>
      </c>
      <c r="F73" s="19" t="s">
        <v>46</v>
      </c>
      <c r="G73" s="19"/>
      <c r="H73" s="177">
        <v>28.34</v>
      </c>
      <c r="I73" s="18" t="s">
        <v>123</v>
      </c>
    </row>
    <row r="74" spans="1:9" ht="18" customHeight="1">
      <c r="A74" s="30">
        <v>2</v>
      </c>
      <c r="B74" s="16" t="s">
        <v>31</v>
      </c>
      <c r="C74" s="17" t="s">
        <v>263</v>
      </c>
      <c r="D74" s="101" t="s">
        <v>264</v>
      </c>
      <c r="E74" s="19" t="s">
        <v>242</v>
      </c>
      <c r="F74" s="19" t="s">
        <v>243</v>
      </c>
      <c r="G74" s="19"/>
      <c r="H74" s="178">
        <v>29.34</v>
      </c>
      <c r="I74" s="18" t="s">
        <v>260</v>
      </c>
    </row>
    <row r="75" spans="1:9" ht="18" customHeight="1">
      <c r="A75" s="30">
        <v>3</v>
      </c>
      <c r="B75" s="16" t="s">
        <v>40</v>
      </c>
      <c r="C75" s="17" t="s">
        <v>583</v>
      </c>
      <c r="D75" s="101">
        <v>36559</v>
      </c>
      <c r="E75" s="19" t="s">
        <v>14</v>
      </c>
      <c r="F75" s="19" t="s">
        <v>46</v>
      </c>
      <c r="G75" s="19" t="s">
        <v>48</v>
      </c>
      <c r="H75" s="177">
        <v>30.24</v>
      </c>
      <c r="I75" s="18" t="s">
        <v>79</v>
      </c>
    </row>
    <row r="76" spans="1:9" ht="18" customHeight="1">
      <c r="A76" s="30">
        <v>4</v>
      </c>
      <c r="B76" s="16" t="s">
        <v>26</v>
      </c>
      <c r="C76" s="17" t="s">
        <v>84</v>
      </c>
      <c r="D76" s="101">
        <v>36555</v>
      </c>
      <c r="E76" s="19" t="s">
        <v>63</v>
      </c>
      <c r="F76" s="19" t="s">
        <v>64</v>
      </c>
      <c r="G76" s="19"/>
      <c r="H76" s="177">
        <v>28.72</v>
      </c>
      <c r="I76" s="18" t="s">
        <v>65</v>
      </c>
    </row>
    <row r="77" spans="2:8" s="59" customFormat="1" ht="16.5" thickBot="1">
      <c r="B77" s="60">
        <v>12</v>
      </c>
      <c r="C77" s="60" t="s">
        <v>905</v>
      </c>
      <c r="D77" s="61"/>
      <c r="E77" s="61"/>
      <c r="F77" s="61"/>
      <c r="G77" s="62"/>
      <c r="H77" s="99"/>
    </row>
    <row r="78" spans="1:9" s="51" customFormat="1" ht="18" customHeight="1" thickBot="1">
      <c r="A78" s="111" t="s">
        <v>904</v>
      </c>
      <c r="B78" s="66" t="s">
        <v>0</v>
      </c>
      <c r="C78" s="67" t="s">
        <v>1</v>
      </c>
      <c r="D78" s="69" t="s">
        <v>10</v>
      </c>
      <c r="E78" s="68" t="s">
        <v>2</v>
      </c>
      <c r="F78" s="68" t="s">
        <v>3</v>
      </c>
      <c r="G78" s="68" t="s">
        <v>73</v>
      </c>
      <c r="H78" s="100" t="s">
        <v>4</v>
      </c>
      <c r="I78" s="70" t="s">
        <v>5</v>
      </c>
    </row>
    <row r="79" spans="1:11" ht="16.5" customHeight="1">
      <c r="A79" s="30">
        <v>1</v>
      </c>
      <c r="B79" s="16" t="s">
        <v>17</v>
      </c>
      <c r="C79" s="17" t="s">
        <v>677</v>
      </c>
      <c r="D79" s="101">
        <v>36537</v>
      </c>
      <c r="E79" s="19" t="s">
        <v>105</v>
      </c>
      <c r="F79" s="19" t="s">
        <v>106</v>
      </c>
      <c r="G79" s="19"/>
      <c r="H79" s="177" t="s">
        <v>161</v>
      </c>
      <c r="I79" s="18" t="s">
        <v>146</v>
      </c>
      <c r="K79" s="189"/>
    </row>
    <row r="80" spans="1:9" ht="18" customHeight="1">
      <c r="A80" s="30">
        <v>2</v>
      </c>
      <c r="B80" s="16" t="s">
        <v>58</v>
      </c>
      <c r="C80" s="17" t="s">
        <v>367</v>
      </c>
      <c r="D80" s="101" t="s">
        <v>387</v>
      </c>
      <c r="E80" s="19" t="s">
        <v>376</v>
      </c>
      <c r="F80" s="19" t="s">
        <v>375</v>
      </c>
      <c r="G80" s="19" t="s">
        <v>370</v>
      </c>
      <c r="H80" s="177">
        <v>30.72</v>
      </c>
      <c r="I80" s="18" t="s">
        <v>371</v>
      </c>
    </row>
    <row r="81" spans="1:9" ht="18" customHeight="1">
      <c r="A81" s="30">
        <v>3</v>
      </c>
      <c r="B81" s="16" t="s">
        <v>746</v>
      </c>
      <c r="C81" s="17" t="s">
        <v>747</v>
      </c>
      <c r="D81" s="101">
        <v>36901</v>
      </c>
      <c r="E81" s="19" t="s">
        <v>63</v>
      </c>
      <c r="F81" s="19" t="s">
        <v>64</v>
      </c>
      <c r="G81" s="19"/>
      <c r="H81" s="105">
        <v>27.37</v>
      </c>
      <c r="I81" s="18" t="s">
        <v>748</v>
      </c>
    </row>
    <row r="82" spans="1:9" ht="18" customHeight="1">
      <c r="A82" s="30">
        <v>4</v>
      </c>
      <c r="B82" s="16" t="s">
        <v>16</v>
      </c>
      <c r="C82" s="17" t="s">
        <v>557</v>
      </c>
      <c r="D82" s="101" t="s">
        <v>558</v>
      </c>
      <c r="E82" s="19" t="s">
        <v>568</v>
      </c>
      <c r="F82" s="19" t="s">
        <v>552</v>
      </c>
      <c r="G82" s="19" t="s">
        <v>553</v>
      </c>
      <c r="H82" s="177">
        <v>28.85</v>
      </c>
      <c r="I82" s="18" t="s">
        <v>554</v>
      </c>
    </row>
  </sheetData>
  <sheetProtection/>
  <printOptions horizontalCentered="1"/>
  <pageMargins left="0.15748031496062992" right="0.15748031496062992" top="0.15748031496062992" bottom="0.1968503937007874" header="0.15748031496062992" footer="0.196850393700787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41">
      <selection activeCell="A5" sqref="A5"/>
    </sheetView>
  </sheetViews>
  <sheetFormatPr defaultColWidth="9.140625" defaultRowHeight="12.75"/>
  <cols>
    <col min="1" max="1" width="5.7109375" style="43" customWidth="1"/>
    <col min="2" max="2" width="11.140625" style="43" customWidth="1"/>
    <col min="3" max="3" width="12.00390625" style="43" customWidth="1"/>
    <col min="4" max="4" width="10.7109375" style="56" customWidth="1"/>
    <col min="5" max="5" width="15.00390625" style="57" customWidth="1"/>
    <col min="6" max="6" width="17.57421875" style="57" bestFit="1" customWidth="1"/>
    <col min="7" max="7" width="16.8515625" style="57" bestFit="1" customWidth="1"/>
    <col min="8" max="8" width="9.140625" style="98" customWidth="1"/>
    <col min="9" max="9" width="6.421875" style="52" bestFit="1" customWidth="1"/>
    <col min="10" max="10" width="17.00390625" style="53" customWidth="1"/>
    <col min="11" max="11" width="9.140625" style="43" customWidth="1"/>
    <col min="12" max="12" width="10.421875" style="43" customWidth="1"/>
    <col min="13" max="16384" width="9.140625" style="43" customWidth="1"/>
  </cols>
  <sheetData>
    <row r="1" spans="1:10" s="60" customFormat="1" ht="15.75">
      <c r="A1" s="60" t="s">
        <v>569</v>
      </c>
      <c r="C1" s="61"/>
      <c r="D1" s="74"/>
      <c r="E1" s="74"/>
      <c r="F1" s="74"/>
      <c r="G1" s="107"/>
      <c r="H1" s="64"/>
      <c r="I1" s="108"/>
      <c r="J1" s="108"/>
    </row>
    <row r="2" spans="1:13" s="60" customFormat="1" ht="15.75">
      <c r="A2" s="60" t="s">
        <v>570</v>
      </c>
      <c r="C2" s="61"/>
      <c r="D2" s="74"/>
      <c r="E2" s="74"/>
      <c r="F2" s="107"/>
      <c r="G2" s="107"/>
      <c r="H2" s="64"/>
      <c r="I2" s="63"/>
      <c r="J2" s="63"/>
      <c r="K2" s="64"/>
      <c r="L2" s="64"/>
      <c r="M2" s="109"/>
    </row>
    <row r="3" ht="12.75">
      <c r="B3" s="48"/>
    </row>
    <row r="4" spans="2:10" s="59" customFormat="1" ht="15.75">
      <c r="B4" s="60" t="s">
        <v>894</v>
      </c>
      <c r="C4" s="60"/>
      <c r="D4" s="61"/>
      <c r="E4" s="61"/>
      <c r="F4" s="61"/>
      <c r="G4" s="62"/>
      <c r="H4" s="99"/>
      <c r="I4" s="63"/>
      <c r="J4" s="64"/>
    </row>
    <row r="5" spans="2:9" s="59" customFormat="1" ht="16.5" thickBot="1">
      <c r="B5" s="60"/>
      <c r="C5" s="60"/>
      <c r="D5" s="61"/>
      <c r="E5" s="61"/>
      <c r="F5" s="61"/>
      <c r="G5" s="62"/>
      <c r="H5" s="99"/>
      <c r="I5" s="63"/>
    </row>
    <row r="6" spans="1:10" s="51" customFormat="1" ht="18" customHeight="1" thickBot="1">
      <c r="A6" s="111" t="s">
        <v>165</v>
      </c>
      <c r="B6" s="66" t="s">
        <v>0</v>
      </c>
      <c r="C6" s="67" t="s">
        <v>1</v>
      </c>
      <c r="D6" s="69" t="s">
        <v>10</v>
      </c>
      <c r="E6" s="68" t="s">
        <v>2</v>
      </c>
      <c r="F6" s="68" t="s">
        <v>3</v>
      </c>
      <c r="G6" s="68" t="s">
        <v>73</v>
      </c>
      <c r="H6" s="100" t="s">
        <v>4</v>
      </c>
      <c r="I6" s="79" t="s">
        <v>53</v>
      </c>
      <c r="J6" s="70" t="s">
        <v>5</v>
      </c>
    </row>
    <row r="7" spans="1:10" ht="16.5" customHeight="1">
      <c r="A7" s="30">
        <v>1</v>
      </c>
      <c r="B7" s="16" t="s">
        <v>16</v>
      </c>
      <c r="C7" s="17" t="s">
        <v>406</v>
      </c>
      <c r="D7" s="101">
        <v>36712</v>
      </c>
      <c r="E7" s="19" t="s">
        <v>391</v>
      </c>
      <c r="F7" s="19" t="s">
        <v>392</v>
      </c>
      <c r="G7" s="19"/>
      <c r="H7" s="186">
        <v>26.77</v>
      </c>
      <c r="I7" s="25" t="str">
        <f aca="true" t="shared" si="0" ref="I7:I26">IF(ISBLANK(H7),"",IF(H7&lt;=22.74,"KSM",IF(H7&lt;=23.64,"I A",IF(H7&lt;=24.84,"II A",IF(H7&lt;=26.64,"III A",IF(H7&lt;=28.34,"I JA",IF(H7&lt;=29.84,"II JA",IF(H7&lt;=31.24,"III JA"))))))))</f>
        <v>I JA</v>
      </c>
      <c r="J7" s="18" t="s">
        <v>415</v>
      </c>
    </row>
    <row r="8" spans="1:12" ht="16.5" customHeight="1">
      <c r="A8" s="30">
        <v>2</v>
      </c>
      <c r="B8" s="16" t="s">
        <v>139</v>
      </c>
      <c r="C8" s="17" t="s">
        <v>358</v>
      </c>
      <c r="D8" s="101" t="s">
        <v>377</v>
      </c>
      <c r="E8" s="19" t="s">
        <v>376</v>
      </c>
      <c r="F8" s="19" t="s">
        <v>375</v>
      </c>
      <c r="G8" s="19"/>
      <c r="H8" s="177">
        <v>27.01</v>
      </c>
      <c r="I8" s="25" t="str">
        <f t="shared" si="0"/>
        <v>I JA</v>
      </c>
      <c r="J8" s="18" t="s">
        <v>372</v>
      </c>
      <c r="L8" s="189"/>
    </row>
    <row r="9" spans="1:10" ht="16.5" customHeight="1">
      <c r="A9" s="30">
        <v>3</v>
      </c>
      <c r="B9" s="16" t="s">
        <v>746</v>
      </c>
      <c r="C9" s="17" t="s">
        <v>747</v>
      </c>
      <c r="D9" s="101">
        <v>36901</v>
      </c>
      <c r="E9" s="19" t="s">
        <v>63</v>
      </c>
      <c r="F9" s="19" t="s">
        <v>64</v>
      </c>
      <c r="G9" s="19"/>
      <c r="H9" s="105">
        <v>27.37</v>
      </c>
      <c r="I9" s="25" t="str">
        <f t="shared" si="0"/>
        <v>I JA</v>
      </c>
      <c r="J9" s="18" t="s">
        <v>748</v>
      </c>
    </row>
    <row r="10" spans="1:10" ht="16.5" customHeight="1">
      <c r="A10" s="30">
        <v>4</v>
      </c>
      <c r="B10" s="16" t="s">
        <v>17</v>
      </c>
      <c r="C10" s="17" t="s">
        <v>442</v>
      </c>
      <c r="D10" s="101" t="s">
        <v>443</v>
      </c>
      <c r="E10" s="19" t="s">
        <v>448</v>
      </c>
      <c r="F10" s="19" t="s">
        <v>428</v>
      </c>
      <c r="G10" s="19"/>
      <c r="H10" s="186">
        <v>28.3</v>
      </c>
      <c r="I10" s="25" t="str">
        <f t="shared" si="0"/>
        <v>I JA</v>
      </c>
      <c r="J10" s="18" t="s">
        <v>447</v>
      </c>
    </row>
    <row r="11" spans="1:10" ht="16.5" customHeight="1">
      <c r="A11" s="30">
        <v>5</v>
      </c>
      <c r="B11" s="16" t="s">
        <v>138</v>
      </c>
      <c r="C11" s="17" t="s">
        <v>599</v>
      </c>
      <c r="D11" s="101">
        <v>36575</v>
      </c>
      <c r="E11" s="19" t="s">
        <v>14</v>
      </c>
      <c r="F11" s="19" t="s">
        <v>46</v>
      </c>
      <c r="G11" s="19"/>
      <c r="H11" s="177">
        <v>28.34</v>
      </c>
      <c r="I11" s="25" t="str">
        <f t="shared" si="0"/>
        <v>I JA</v>
      </c>
      <c r="J11" s="18" t="s">
        <v>123</v>
      </c>
    </row>
    <row r="12" spans="1:10" ht="16.5" customHeight="1">
      <c r="A12" s="30">
        <v>6</v>
      </c>
      <c r="B12" s="16" t="s">
        <v>124</v>
      </c>
      <c r="C12" s="17" t="s">
        <v>666</v>
      </c>
      <c r="D12" s="101" t="s">
        <v>667</v>
      </c>
      <c r="E12" s="19" t="s">
        <v>105</v>
      </c>
      <c r="F12" s="19" t="s">
        <v>106</v>
      </c>
      <c r="G12" s="19"/>
      <c r="H12" s="186">
        <v>28.4</v>
      </c>
      <c r="I12" s="25" t="str">
        <f t="shared" si="0"/>
        <v>II JA</v>
      </c>
      <c r="J12" s="18" t="s">
        <v>146</v>
      </c>
    </row>
    <row r="13" spans="1:10" ht="16.5" customHeight="1">
      <c r="A13" s="30">
        <v>7</v>
      </c>
      <c r="B13" s="16" t="s">
        <v>26</v>
      </c>
      <c r="C13" s="17" t="s">
        <v>84</v>
      </c>
      <c r="D13" s="101">
        <v>36555</v>
      </c>
      <c r="E13" s="19" t="s">
        <v>63</v>
      </c>
      <c r="F13" s="19" t="s">
        <v>64</v>
      </c>
      <c r="G13" s="19"/>
      <c r="H13" s="177">
        <v>28.72</v>
      </c>
      <c r="I13" s="25" t="str">
        <f t="shared" si="0"/>
        <v>II JA</v>
      </c>
      <c r="J13" s="18" t="s">
        <v>65</v>
      </c>
    </row>
    <row r="14" spans="1:10" ht="16.5" customHeight="1">
      <c r="A14" s="30">
        <v>8</v>
      </c>
      <c r="B14" s="16" t="s">
        <v>802</v>
      </c>
      <c r="C14" s="17" t="s">
        <v>803</v>
      </c>
      <c r="D14" s="101" t="s">
        <v>564</v>
      </c>
      <c r="E14" s="19" t="s">
        <v>82</v>
      </c>
      <c r="F14" s="19" t="s">
        <v>800</v>
      </c>
      <c r="G14" s="19"/>
      <c r="H14" s="177">
        <v>28.84</v>
      </c>
      <c r="I14" s="25" t="str">
        <f t="shared" si="0"/>
        <v>II JA</v>
      </c>
      <c r="J14" s="18" t="s">
        <v>160</v>
      </c>
    </row>
    <row r="15" spans="1:10" ht="16.5" customHeight="1">
      <c r="A15" s="30">
        <v>9</v>
      </c>
      <c r="B15" s="16" t="s">
        <v>16</v>
      </c>
      <c r="C15" s="17" t="s">
        <v>557</v>
      </c>
      <c r="D15" s="101" t="s">
        <v>558</v>
      </c>
      <c r="E15" s="19" t="s">
        <v>568</v>
      </c>
      <c r="F15" s="19" t="s">
        <v>552</v>
      </c>
      <c r="G15" s="19" t="s">
        <v>553</v>
      </c>
      <c r="H15" s="177">
        <v>28.85</v>
      </c>
      <c r="I15" s="25" t="str">
        <f t="shared" si="0"/>
        <v>II JA</v>
      </c>
      <c r="J15" s="18" t="s">
        <v>554</v>
      </c>
    </row>
    <row r="16" spans="1:10" ht="16.5" customHeight="1">
      <c r="A16" s="30">
        <v>10</v>
      </c>
      <c r="B16" s="16" t="s">
        <v>203</v>
      </c>
      <c r="C16" s="17" t="s">
        <v>658</v>
      </c>
      <c r="D16" s="101">
        <v>36879</v>
      </c>
      <c r="E16" s="19" t="s">
        <v>639</v>
      </c>
      <c r="F16" s="19" t="s">
        <v>640</v>
      </c>
      <c r="G16" s="19"/>
      <c r="H16" s="177">
        <v>29.09</v>
      </c>
      <c r="I16" s="25" t="str">
        <f t="shared" si="0"/>
        <v>II JA</v>
      </c>
      <c r="J16" s="18" t="s">
        <v>642</v>
      </c>
    </row>
    <row r="17" spans="1:10" ht="16.5" customHeight="1">
      <c r="A17" s="30">
        <v>11</v>
      </c>
      <c r="B17" s="16" t="s">
        <v>31</v>
      </c>
      <c r="C17" s="17" t="s">
        <v>263</v>
      </c>
      <c r="D17" s="101" t="s">
        <v>264</v>
      </c>
      <c r="E17" s="19" t="s">
        <v>242</v>
      </c>
      <c r="F17" s="19" t="s">
        <v>243</v>
      </c>
      <c r="G17" s="19"/>
      <c r="H17" s="178">
        <v>29.34</v>
      </c>
      <c r="I17" s="25" t="str">
        <f t="shared" si="0"/>
        <v>II JA</v>
      </c>
      <c r="J17" s="18" t="s">
        <v>260</v>
      </c>
    </row>
    <row r="18" spans="1:10" ht="16.5" customHeight="1">
      <c r="A18" s="30">
        <v>12</v>
      </c>
      <c r="B18" s="16" t="s">
        <v>78</v>
      </c>
      <c r="C18" s="17" t="s">
        <v>177</v>
      </c>
      <c r="D18" s="101">
        <v>36739</v>
      </c>
      <c r="E18" s="19" t="s">
        <v>173</v>
      </c>
      <c r="F18" s="19" t="s">
        <v>171</v>
      </c>
      <c r="G18" s="19"/>
      <c r="H18" s="186">
        <v>29.36</v>
      </c>
      <c r="I18" s="25" t="str">
        <f t="shared" si="0"/>
        <v>II JA</v>
      </c>
      <c r="J18" s="18" t="s">
        <v>174</v>
      </c>
    </row>
    <row r="19" spans="1:10" ht="16.5" customHeight="1">
      <c r="A19" s="30">
        <v>13</v>
      </c>
      <c r="B19" s="16" t="s">
        <v>293</v>
      </c>
      <c r="C19" s="17" t="s">
        <v>294</v>
      </c>
      <c r="D19" s="101" t="s">
        <v>295</v>
      </c>
      <c r="E19" s="19" t="s">
        <v>290</v>
      </c>
      <c r="F19" s="19" t="s">
        <v>291</v>
      </c>
      <c r="G19" s="19"/>
      <c r="H19" s="86">
        <v>29.76</v>
      </c>
      <c r="I19" s="25" t="str">
        <f t="shared" si="0"/>
        <v>II JA</v>
      </c>
      <c r="J19" s="18" t="s">
        <v>292</v>
      </c>
    </row>
    <row r="20" spans="1:10" ht="18" customHeight="1">
      <c r="A20" s="30">
        <v>14</v>
      </c>
      <c r="B20" s="16" t="s">
        <v>879</v>
      </c>
      <c r="C20" s="17" t="s">
        <v>880</v>
      </c>
      <c r="D20" s="101">
        <v>36951</v>
      </c>
      <c r="E20" s="19" t="s">
        <v>887</v>
      </c>
      <c r="F20" s="19" t="s">
        <v>862</v>
      </c>
      <c r="G20" s="19"/>
      <c r="H20" s="177">
        <v>29.99</v>
      </c>
      <c r="I20" s="25" t="str">
        <f t="shared" si="0"/>
        <v>III JA</v>
      </c>
      <c r="J20" s="18" t="s">
        <v>889</v>
      </c>
    </row>
    <row r="21" spans="1:10" ht="18" customHeight="1">
      <c r="A21" s="30">
        <v>15</v>
      </c>
      <c r="B21" s="16" t="s">
        <v>28</v>
      </c>
      <c r="C21" s="17" t="s">
        <v>88</v>
      </c>
      <c r="D21" s="101">
        <v>36676</v>
      </c>
      <c r="E21" s="19" t="s">
        <v>391</v>
      </c>
      <c r="F21" s="19" t="s">
        <v>392</v>
      </c>
      <c r="G21" s="19"/>
      <c r="H21" s="186">
        <v>30</v>
      </c>
      <c r="I21" s="25" t="str">
        <f t="shared" si="0"/>
        <v>III JA</v>
      </c>
      <c r="J21" s="18" t="s">
        <v>412</v>
      </c>
    </row>
    <row r="22" spans="1:10" ht="18" customHeight="1">
      <c r="A22" s="30">
        <v>16</v>
      </c>
      <c r="B22" s="16" t="s">
        <v>203</v>
      </c>
      <c r="C22" s="17" t="s">
        <v>544</v>
      </c>
      <c r="D22" s="101">
        <v>37092</v>
      </c>
      <c r="E22" s="19" t="s">
        <v>549</v>
      </c>
      <c r="F22" s="19" t="s">
        <v>548</v>
      </c>
      <c r="G22" s="19"/>
      <c r="H22" s="177">
        <v>30.05</v>
      </c>
      <c r="I22" s="25" t="str">
        <f t="shared" si="0"/>
        <v>III JA</v>
      </c>
      <c r="J22" s="18" t="s">
        <v>534</v>
      </c>
    </row>
    <row r="23" spans="1:10" ht="18" customHeight="1">
      <c r="A23" s="30">
        <v>17</v>
      </c>
      <c r="B23" s="16" t="s">
        <v>40</v>
      </c>
      <c r="C23" s="17" t="s">
        <v>583</v>
      </c>
      <c r="D23" s="101">
        <v>36559</v>
      </c>
      <c r="E23" s="19" t="s">
        <v>14</v>
      </c>
      <c r="F23" s="19" t="s">
        <v>46</v>
      </c>
      <c r="G23" s="19" t="s">
        <v>48</v>
      </c>
      <c r="H23" s="177">
        <v>30.24</v>
      </c>
      <c r="I23" s="25" t="str">
        <f t="shared" si="0"/>
        <v>III JA</v>
      </c>
      <c r="J23" s="18" t="s">
        <v>79</v>
      </c>
    </row>
    <row r="24" spans="1:10" ht="18" customHeight="1">
      <c r="A24" s="30">
        <v>18</v>
      </c>
      <c r="B24" s="16" t="s">
        <v>58</v>
      </c>
      <c r="C24" s="17" t="s">
        <v>367</v>
      </c>
      <c r="D24" s="101" t="s">
        <v>387</v>
      </c>
      <c r="E24" s="19" t="s">
        <v>376</v>
      </c>
      <c r="F24" s="19" t="s">
        <v>375</v>
      </c>
      <c r="G24" s="19" t="s">
        <v>370</v>
      </c>
      <c r="H24" s="177">
        <v>30.72</v>
      </c>
      <c r="I24" s="25" t="str">
        <f t="shared" si="0"/>
        <v>III JA</v>
      </c>
      <c r="J24" s="18" t="s">
        <v>371</v>
      </c>
    </row>
    <row r="25" spans="1:10" ht="18" customHeight="1">
      <c r="A25" s="30">
        <v>19</v>
      </c>
      <c r="B25" s="16" t="s">
        <v>118</v>
      </c>
      <c r="C25" s="17" t="s">
        <v>561</v>
      </c>
      <c r="D25" s="101" t="s">
        <v>562</v>
      </c>
      <c r="E25" s="19" t="s">
        <v>568</v>
      </c>
      <c r="F25" s="19" t="s">
        <v>552</v>
      </c>
      <c r="G25" s="19" t="s">
        <v>553</v>
      </c>
      <c r="H25" s="186">
        <v>30.82</v>
      </c>
      <c r="I25" s="25" t="str">
        <f t="shared" si="0"/>
        <v>III JA</v>
      </c>
      <c r="J25" s="18" t="s">
        <v>554</v>
      </c>
    </row>
    <row r="26" spans="1:10" ht="18" customHeight="1">
      <c r="A26" s="30">
        <v>20</v>
      </c>
      <c r="B26" s="16" t="s">
        <v>29</v>
      </c>
      <c r="C26" s="17" t="s">
        <v>478</v>
      </c>
      <c r="D26" s="101" t="s">
        <v>383</v>
      </c>
      <c r="E26" s="19" t="s">
        <v>515</v>
      </c>
      <c r="F26" s="19" t="s">
        <v>516</v>
      </c>
      <c r="G26" s="19"/>
      <c r="H26" s="177">
        <v>30.87</v>
      </c>
      <c r="I26" s="25" t="str">
        <f t="shared" si="0"/>
        <v>III JA</v>
      </c>
      <c r="J26" s="18" t="s">
        <v>517</v>
      </c>
    </row>
    <row r="27" spans="1:10" ht="18" customHeight="1">
      <c r="A27" s="30">
        <v>21</v>
      </c>
      <c r="B27" s="16" t="s">
        <v>804</v>
      </c>
      <c r="C27" s="17" t="s">
        <v>805</v>
      </c>
      <c r="D27" s="101" t="s">
        <v>806</v>
      </c>
      <c r="E27" s="19" t="s">
        <v>82</v>
      </c>
      <c r="F27" s="19" t="s">
        <v>800</v>
      </c>
      <c r="G27" s="19"/>
      <c r="H27" s="186">
        <v>31.33</v>
      </c>
      <c r="I27" s="25"/>
      <c r="J27" s="18" t="s">
        <v>160</v>
      </c>
    </row>
    <row r="28" spans="1:10" ht="18" customHeight="1">
      <c r="A28" s="30">
        <v>22</v>
      </c>
      <c r="B28" s="16" t="s">
        <v>144</v>
      </c>
      <c r="C28" s="17" t="s">
        <v>533</v>
      </c>
      <c r="D28" s="101">
        <v>36885</v>
      </c>
      <c r="E28" s="19" t="s">
        <v>549</v>
      </c>
      <c r="F28" s="19" t="s">
        <v>548</v>
      </c>
      <c r="G28" s="19"/>
      <c r="H28" s="177">
        <v>31.58</v>
      </c>
      <c r="I28" s="25"/>
      <c r="J28" s="18" t="s">
        <v>534</v>
      </c>
    </row>
    <row r="29" spans="1:10" ht="18" customHeight="1">
      <c r="A29" s="30">
        <v>23</v>
      </c>
      <c r="B29" s="16" t="s">
        <v>809</v>
      </c>
      <c r="C29" s="17" t="s">
        <v>810</v>
      </c>
      <c r="D29" s="101" t="s">
        <v>811</v>
      </c>
      <c r="E29" s="19" t="s">
        <v>82</v>
      </c>
      <c r="F29" s="19" t="s">
        <v>800</v>
      </c>
      <c r="G29" s="19"/>
      <c r="H29" s="177">
        <v>31.71</v>
      </c>
      <c r="I29" s="25"/>
      <c r="J29" s="18" t="s">
        <v>160</v>
      </c>
    </row>
    <row r="30" spans="1:10" ht="18" customHeight="1">
      <c r="A30" s="30">
        <v>24</v>
      </c>
      <c r="B30" s="16" t="s">
        <v>19</v>
      </c>
      <c r="C30" s="17" t="s">
        <v>440</v>
      </c>
      <c r="D30" s="101" t="s">
        <v>441</v>
      </c>
      <c r="E30" s="19" t="s">
        <v>448</v>
      </c>
      <c r="F30" s="19" t="s">
        <v>428</v>
      </c>
      <c r="G30" s="19"/>
      <c r="H30" s="177">
        <v>31.76</v>
      </c>
      <c r="I30" s="25"/>
      <c r="J30" s="18" t="s">
        <v>447</v>
      </c>
    </row>
    <row r="31" spans="1:12" ht="16.5" customHeight="1">
      <c r="A31" s="30">
        <v>25</v>
      </c>
      <c r="B31" s="16" t="s">
        <v>17</v>
      </c>
      <c r="C31" s="17" t="s">
        <v>677</v>
      </c>
      <c r="D31" s="101">
        <v>36537</v>
      </c>
      <c r="E31" s="19" t="s">
        <v>105</v>
      </c>
      <c r="F31" s="19" t="s">
        <v>106</v>
      </c>
      <c r="G31" s="19"/>
      <c r="H31" s="177">
        <v>31.79</v>
      </c>
      <c r="I31" s="25"/>
      <c r="J31" s="18" t="s">
        <v>146</v>
      </c>
      <c r="L31" s="189"/>
    </row>
    <row r="32" spans="1:10" ht="18" customHeight="1">
      <c r="A32" s="30">
        <v>26</v>
      </c>
      <c r="B32" s="16" t="s">
        <v>19</v>
      </c>
      <c r="C32" s="17" t="s">
        <v>491</v>
      </c>
      <c r="D32" s="101" t="s">
        <v>492</v>
      </c>
      <c r="E32" s="19" t="s">
        <v>515</v>
      </c>
      <c r="F32" s="19" t="s">
        <v>516</v>
      </c>
      <c r="G32" s="19"/>
      <c r="H32" s="177">
        <v>31.85</v>
      </c>
      <c r="I32" s="25"/>
      <c r="J32" s="18" t="s">
        <v>518</v>
      </c>
    </row>
    <row r="33" spans="1:10" ht="18" customHeight="1">
      <c r="A33" s="30">
        <v>27</v>
      </c>
      <c r="B33" s="16" t="s">
        <v>646</v>
      </c>
      <c r="C33" s="17" t="s">
        <v>654</v>
      </c>
      <c r="D33" s="101">
        <v>37239</v>
      </c>
      <c r="E33" s="19" t="s">
        <v>639</v>
      </c>
      <c r="F33" s="19" t="s">
        <v>640</v>
      </c>
      <c r="G33" s="19"/>
      <c r="H33" s="186">
        <v>32.2</v>
      </c>
      <c r="I33" s="25"/>
      <c r="J33" s="18" t="s">
        <v>641</v>
      </c>
    </row>
    <row r="34" spans="1:10" ht="18" customHeight="1">
      <c r="A34" s="30">
        <v>28</v>
      </c>
      <c r="B34" s="16" t="s">
        <v>85</v>
      </c>
      <c r="C34" s="17" t="s">
        <v>807</v>
      </c>
      <c r="D34" s="101" t="s">
        <v>808</v>
      </c>
      <c r="E34" s="19" t="s">
        <v>82</v>
      </c>
      <c r="F34" s="19" t="s">
        <v>800</v>
      </c>
      <c r="G34" s="19"/>
      <c r="H34" s="177">
        <v>32.24</v>
      </c>
      <c r="I34" s="25"/>
      <c r="J34" s="18" t="s">
        <v>150</v>
      </c>
    </row>
    <row r="35" spans="1:10" ht="18" customHeight="1">
      <c r="A35" s="30">
        <v>29</v>
      </c>
      <c r="B35" s="16" t="s">
        <v>184</v>
      </c>
      <c r="C35" s="17" t="s">
        <v>721</v>
      </c>
      <c r="D35" s="101" t="s">
        <v>488</v>
      </c>
      <c r="E35" s="19" t="s">
        <v>47</v>
      </c>
      <c r="F35" s="19" t="s">
        <v>120</v>
      </c>
      <c r="G35" s="19" t="s">
        <v>716</v>
      </c>
      <c r="H35" s="177">
        <v>32.54</v>
      </c>
      <c r="I35" s="25"/>
      <c r="J35" s="18" t="s">
        <v>121</v>
      </c>
    </row>
    <row r="36" spans="1:10" s="59" customFormat="1" ht="15.75">
      <c r="A36" s="30">
        <v>30</v>
      </c>
      <c r="B36" s="16" t="s">
        <v>111</v>
      </c>
      <c r="C36" s="17" t="s">
        <v>532</v>
      </c>
      <c r="D36" s="101">
        <v>37195</v>
      </c>
      <c r="E36" s="19" t="s">
        <v>549</v>
      </c>
      <c r="F36" s="19" t="s">
        <v>548</v>
      </c>
      <c r="G36" s="19"/>
      <c r="H36" s="186">
        <v>32.6</v>
      </c>
      <c r="I36" s="25"/>
      <c r="J36" s="18" t="s">
        <v>522</v>
      </c>
    </row>
    <row r="37" spans="1:10" s="60" customFormat="1" ht="15.75">
      <c r="A37" s="60" t="s">
        <v>569</v>
      </c>
      <c r="C37" s="61"/>
      <c r="D37" s="74"/>
      <c r="E37" s="74"/>
      <c r="F37" s="74"/>
      <c r="G37" s="107"/>
      <c r="H37" s="64"/>
      <c r="I37" s="108"/>
      <c r="J37" s="108"/>
    </row>
    <row r="38" spans="1:13" s="60" customFormat="1" ht="15.75">
      <c r="A38" s="60" t="s">
        <v>570</v>
      </c>
      <c r="C38" s="61"/>
      <c r="D38" s="74"/>
      <c r="E38" s="74"/>
      <c r="F38" s="107"/>
      <c r="G38" s="107"/>
      <c r="H38" s="64"/>
      <c r="I38" s="63"/>
      <c r="J38" s="63"/>
      <c r="K38" s="64"/>
      <c r="L38" s="64"/>
      <c r="M38" s="109"/>
    </row>
    <row r="39" ht="12.75">
      <c r="B39" s="48"/>
    </row>
    <row r="40" spans="2:10" s="59" customFormat="1" ht="15.75">
      <c r="B40" s="60" t="s">
        <v>894</v>
      </c>
      <c r="C40" s="60"/>
      <c r="D40" s="61"/>
      <c r="E40" s="61"/>
      <c r="F40" s="61"/>
      <c r="G40" s="62"/>
      <c r="H40" s="99"/>
      <c r="I40" s="63"/>
      <c r="J40" s="64"/>
    </row>
    <row r="41" spans="2:9" s="59" customFormat="1" ht="16.5" thickBot="1">
      <c r="B41" s="60"/>
      <c r="C41" s="60"/>
      <c r="D41" s="61"/>
      <c r="E41" s="61"/>
      <c r="F41" s="61"/>
      <c r="G41" s="62"/>
      <c r="H41" s="99"/>
      <c r="I41" s="63"/>
    </row>
    <row r="42" spans="1:10" s="51" customFormat="1" ht="18" customHeight="1" thickBot="1">
      <c r="A42" s="111" t="s">
        <v>165</v>
      </c>
      <c r="B42" s="66" t="s">
        <v>0</v>
      </c>
      <c r="C42" s="67" t="s">
        <v>1</v>
      </c>
      <c r="D42" s="69" t="s">
        <v>10</v>
      </c>
      <c r="E42" s="68" t="s">
        <v>2</v>
      </c>
      <c r="F42" s="68" t="s">
        <v>3</v>
      </c>
      <c r="G42" s="68" t="s">
        <v>73</v>
      </c>
      <c r="H42" s="100" t="s">
        <v>4</v>
      </c>
      <c r="I42" s="79" t="s">
        <v>53</v>
      </c>
      <c r="J42" s="70" t="s">
        <v>5</v>
      </c>
    </row>
    <row r="43" spans="1:10" s="59" customFormat="1" ht="15.75">
      <c r="A43" s="30">
        <v>31</v>
      </c>
      <c r="B43" s="16" t="s">
        <v>620</v>
      </c>
      <c r="C43" s="17" t="s">
        <v>621</v>
      </c>
      <c r="D43" s="101">
        <v>37398</v>
      </c>
      <c r="E43" s="19" t="s">
        <v>616</v>
      </c>
      <c r="F43" s="19" t="s">
        <v>617</v>
      </c>
      <c r="G43" s="19"/>
      <c r="H43" s="186">
        <v>32.61</v>
      </c>
      <c r="I43" s="25"/>
      <c r="J43" s="18" t="s">
        <v>618</v>
      </c>
    </row>
    <row r="44" spans="1:10" s="51" customFormat="1" ht="18" customHeight="1">
      <c r="A44" s="30">
        <v>32</v>
      </c>
      <c r="B44" s="16" t="s">
        <v>542</v>
      </c>
      <c r="C44" s="17" t="s">
        <v>543</v>
      </c>
      <c r="D44" s="101">
        <v>37020</v>
      </c>
      <c r="E44" s="19" t="s">
        <v>549</v>
      </c>
      <c r="F44" s="19" t="s">
        <v>548</v>
      </c>
      <c r="G44" s="19"/>
      <c r="H44" s="177">
        <v>32.78</v>
      </c>
      <c r="I44" s="25"/>
      <c r="J44" s="18" t="s">
        <v>534</v>
      </c>
    </row>
    <row r="45" spans="1:10" ht="18" customHeight="1">
      <c r="A45" s="30">
        <v>33</v>
      </c>
      <c r="B45" s="16" t="s">
        <v>397</v>
      </c>
      <c r="C45" s="17" t="s">
        <v>622</v>
      </c>
      <c r="D45" s="101">
        <v>37296</v>
      </c>
      <c r="E45" s="19" t="s">
        <v>616</v>
      </c>
      <c r="F45" s="19" t="s">
        <v>617</v>
      </c>
      <c r="G45" s="19"/>
      <c r="H45" s="186">
        <v>32.87</v>
      </c>
      <c r="I45" s="25"/>
      <c r="J45" s="18" t="s">
        <v>618</v>
      </c>
    </row>
    <row r="46" spans="1:10" ht="18" customHeight="1">
      <c r="A46" s="30">
        <v>34</v>
      </c>
      <c r="B46" s="16" t="s">
        <v>145</v>
      </c>
      <c r="C46" s="17" t="s">
        <v>252</v>
      </c>
      <c r="D46" s="101" t="s">
        <v>253</v>
      </c>
      <c r="E46" s="19" t="s">
        <v>242</v>
      </c>
      <c r="F46" s="19" t="s">
        <v>243</v>
      </c>
      <c r="G46" s="19"/>
      <c r="H46" s="177">
        <v>32.96</v>
      </c>
      <c r="I46" s="25"/>
      <c r="J46" s="18" t="s">
        <v>254</v>
      </c>
    </row>
    <row r="47" spans="1:10" ht="18" customHeight="1">
      <c r="A47" s="30">
        <v>35</v>
      </c>
      <c r="B47" s="16" t="s">
        <v>298</v>
      </c>
      <c r="C47" s="17" t="s">
        <v>299</v>
      </c>
      <c r="D47" s="101" t="s">
        <v>300</v>
      </c>
      <c r="E47" s="19" t="s">
        <v>290</v>
      </c>
      <c r="F47" s="19" t="s">
        <v>291</v>
      </c>
      <c r="G47" s="19"/>
      <c r="H47" s="186">
        <v>32.98</v>
      </c>
      <c r="I47" s="25"/>
      <c r="J47" s="18" t="s">
        <v>292</v>
      </c>
    </row>
    <row r="48" spans="1:10" ht="18" customHeight="1">
      <c r="A48" s="30">
        <v>36</v>
      </c>
      <c r="B48" s="16" t="s">
        <v>129</v>
      </c>
      <c r="C48" s="17" t="s">
        <v>159</v>
      </c>
      <c r="D48" s="101">
        <v>37990</v>
      </c>
      <c r="E48" s="19" t="s">
        <v>97</v>
      </c>
      <c r="F48" s="19" t="s">
        <v>272</v>
      </c>
      <c r="G48" s="19"/>
      <c r="H48" s="105">
        <v>33.06</v>
      </c>
      <c r="I48" s="25"/>
      <c r="J48" s="18" t="s">
        <v>115</v>
      </c>
    </row>
    <row r="49" spans="1:10" ht="18" customHeight="1">
      <c r="A49" s="30">
        <v>36</v>
      </c>
      <c r="B49" s="16" t="s">
        <v>145</v>
      </c>
      <c r="C49" s="17" t="s">
        <v>366</v>
      </c>
      <c r="D49" s="101" t="s">
        <v>386</v>
      </c>
      <c r="E49" s="19" t="s">
        <v>376</v>
      </c>
      <c r="F49" s="19" t="s">
        <v>375</v>
      </c>
      <c r="G49" s="19"/>
      <c r="H49" s="186">
        <v>33.06</v>
      </c>
      <c r="I49" s="25"/>
      <c r="J49" s="18" t="s">
        <v>374</v>
      </c>
    </row>
    <row r="50" spans="1:10" ht="18" customHeight="1">
      <c r="A50" s="30">
        <v>38</v>
      </c>
      <c r="B50" s="16" t="s">
        <v>283</v>
      </c>
      <c r="C50" s="17" t="s">
        <v>286</v>
      </c>
      <c r="D50" s="101" t="s">
        <v>278</v>
      </c>
      <c r="E50" s="19" t="s">
        <v>281</v>
      </c>
      <c r="F50" s="19" t="s">
        <v>276</v>
      </c>
      <c r="G50" s="19"/>
      <c r="H50" s="177">
        <v>33.33</v>
      </c>
      <c r="I50" s="25"/>
      <c r="J50" s="18" t="s">
        <v>891</v>
      </c>
    </row>
    <row r="51" spans="1:10" ht="18" customHeight="1">
      <c r="A51" s="30">
        <v>39</v>
      </c>
      <c r="B51" s="16" t="s">
        <v>26</v>
      </c>
      <c r="C51" s="17" t="s">
        <v>584</v>
      </c>
      <c r="D51" s="101">
        <v>37111</v>
      </c>
      <c r="E51" s="19" t="s">
        <v>14</v>
      </c>
      <c r="F51" s="19" t="s">
        <v>46</v>
      </c>
      <c r="G51" s="19" t="s">
        <v>48</v>
      </c>
      <c r="H51" s="186">
        <v>33.61</v>
      </c>
      <c r="I51" s="25"/>
      <c r="J51" s="18" t="s">
        <v>79</v>
      </c>
    </row>
    <row r="52" spans="1:10" ht="18" customHeight="1">
      <c r="A52" s="30">
        <v>40</v>
      </c>
      <c r="B52" s="16" t="s">
        <v>647</v>
      </c>
      <c r="C52" s="17" t="s">
        <v>656</v>
      </c>
      <c r="D52" s="101">
        <v>37202</v>
      </c>
      <c r="E52" s="19" t="s">
        <v>639</v>
      </c>
      <c r="F52" s="19" t="s">
        <v>640</v>
      </c>
      <c r="G52" s="19"/>
      <c r="H52" s="186">
        <v>33.66</v>
      </c>
      <c r="I52" s="25"/>
      <c r="J52" s="18" t="s">
        <v>641</v>
      </c>
    </row>
    <row r="53" spans="1:10" ht="18" customHeight="1">
      <c r="A53" s="30">
        <v>41</v>
      </c>
      <c r="B53" s="16" t="s">
        <v>540</v>
      </c>
      <c r="C53" s="17" t="s">
        <v>541</v>
      </c>
      <c r="D53" s="101">
        <v>37020</v>
      </c>
      <c r="E53" s="19" t="s">
        <v>549</v>
      </c>
      <c r="F53" s="19" t="s">
        <v>548</v>
      </c>
      <c r="G53" s="19"/>
      <c r="H53" s="186">
        <v>34.4</v>
      </c>
      <c r="I53" s="25"/>
      <c r="J53" s="18" t="s">
        <v>534</v>
      </c>
    </row>
    <row r="54" spans="1:10" ht="18" customHeight="1">
      <c r="A54" s="30">
        <v>42</v>
      </c>
      <c r="B54" s="16" t="s">
        <v>28</v>
      </c>
      <c r="C54" s="17" t="s">
        <v>368</v>
      </c>
      <c r="D54" s="101" t="s">
        <v>388</v>
      </c>
      <c r="E54" s="19" t="s">
        <v>376</v>
      </c>
      <c r="F54" s="19" t="s">
        <v>375</v>
      </c>
      <c r="G54" s="19" t="s">
        <v>370</v>
      </c>
      <c r="H54" s="186">
        <v>34.7</v>
      </c>
      <c r="I54" s="25"/>
      <c r="J54" s="18" t="s">
        <v>371</v>
      </c>
    </row>
    <row r="55" spans="1:10" ht="18" customHeight="1">
      <c r="A55" s="30">
        <v>43</v>
      </c>
      <c r="B55" s="16" t="s">
        <v>26</v>
      </c>
      <c r="C55" s="17" t="s">
        <v>270</v>
      </c>
      <c r="D55" s="101">
        <v>37675</v>
      </c>
      <c r="E55" s="19" t="s">
        <v>97</v>
      </c>
      <c r="F55" s="19" t="s">
        <v>272</v>
      </c>
      <c r="G55" s="19"/>
      <c r="H55" s="177">
        <v>35.76</v>
      </c>
      <c r="I55" s="25"/>
      <c r="J55" s="18" t="s">
        <v>115</v>
      </c>
    </row>
    <row r="56" spans="1:10" ht="18" customHeight="1">
      <c r="A56" s="30">
        <v>44</v>
      </c>
      <c r="B56" s="16" t="s">
        <v>142</v>
      </c>
      <c r="C56" s="17" t="s">
        <v>365</v>
      </c>
      <c r="D56" s="101" t="s">
        <v>385</v>
      </c>
      <c r="E56" s="19" t="s">
        <v>376</v>
      </c>
      <c r="F56" s="19" t="s">
        <v>375</v>
      </c>
      <c r="G56" s="19"/>
      <c r="H56" s="177">
        <v>36.09</v>
      </c>
      <c r="I56" s="25"/>
      <c r="J56" s="18" t="s">
        <v>374</v>
      </c>
    </row>
    <row r="57" spans="1:10" ht="18" customHeight="1">
      <c r="A57" s="30">
        <v>45</v>
      </c>
      <c r="B57" s="16" t="s">
        <v>274</v>
      </c>
      <c r="C57" s="17" t="s">
        <v>269</v>
      </c>
      <c r="D57" s="101">
        <v>38067</v>
      </c>
      <c r="E57" s="19" t="s">
        <v>97</v>
      </c>
      <c r="F57" s="19" t="s">
        <v>272</v>
      </c>
      <c r="G57" s="19"/>
      <c r="H57" s="105">
        <v>37.51</v>
      </c>
      <c r="I57" s="25"/>
      <c r="J57" s="18" t="s">
        <v>115</v>
      </c>
    </row>
    <row r="58" spans="1:10" ht="18" customHeight="1">
      <c r="A58" s="30"/>
      <c r="B58" s="16" t="s">
        <v>40</v>
      </c>
      <c r="C58" s="17" t="s">
        <v>444</v>
      </c>
      <c r="D58" s="101" t="s">
        <v>445</v>
      </c>
      <c r="E58" s="19" t="s">
        <v>448</v>
      </c>
      <c r="F58" s="19" t="s">
        <v>428</v>
      </c>
      <c r="G58" s="19"/>
      <c r="H58" s="186" t="s">
        <v>161</v>
      </c>
      <c r="I58" s="25"/>
      <c r="J58" s="18" t="s">
        <v>447</v>
      </c>
    </row>
  </sheetData>
  <sheetProtection/>
  <printOptions horizontalCentered="1"/>
  <pageMargins left="0.15748031496062992" right="0.15748031496062992" top="0.15748031496062992" bottom="0.1968503937007874" header="0.15748031496062992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Steponas</cp:lastModifiedBy>
  <cp:lastPrinted>2013-11-22T15:39:27Z</cp:lastPrinted>
  <dcterms:created xsi:type="dcterms:W3CDTF">2006-02-17T17:28:41Z</dcterms:created>
  <dcterms:modified xsi:type="dcterms:W3CDTF">2013-11-26T09:15:01Z</dcterms:modified>
  <cp:category/>
  <cp:version/>
  <cp:contentType/>
  <cp:contentStatus/>
</cp:coreProperties>
</file>