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9020" windowHeight="8580" tabRatio="881" firstSheet="7" activeTab="3"/>
  </bookViews>
  <sheets>
    <sheet name="Virselis" sheetId="1" r:id="rId1"/>
    <sheet name="60 M " sheetId="2" r:id="rId2"/>
    <sheet name="60 V " sheetId="3" r:id="rId3"/>
    <sheet name="200 M" sheetId="4" r:id="rId4"/>
    <sheet name="200 V" sheetId="5" r:id="rId5"/>
    <sheet name="400 M" sheetId="6" r:id="rId6"/>
    <sheet name="400 V " sheetId="7" r:id="rId7"/>
    <sheet name="400 M vet" sheetId="8" r:id="rId8"/>
    <sheet name="400 V vet" sheetId="9" r:id="rId9"/>
    <sheet name="800 M" sheetId="10" r:id="rId10"/>
    <sheet name="800 V" sheetId="11" r:id="rId11"/>
    <sheet name="1500 M" sheetId="12" r:id="rId12"/>
    <sheet name="1500 V" sheetId="13" r:id="rId13"/>
    <sheet name="3000" sheetId="14" r:id="rId14"/>
    <sheet name="A M" sheetId="15" r:id="rId15"/>
    <sheet name="A V" sheetId="16" r:id="rId16"/>
    <sheet name="Rutulys M" sheetId="17" r:id="rId17"/>
    <sheet name="Rutulys V" sheetId="18" r:id="rId18"/>
    <sheet name="Rutulys M vet" sheetId="19" r:id="rId19"/>
    <sheet name="Rutulys V vet" sheetId="20" r:id="rId20"/>
    <sheet name="Tolis M" sheetId="21" r:id="rId21"/>
    <sheet name="Tolis V" sheetId="22" r:id="rId22"/>
  </sheets>
  <externalReferences>
    <externalReference r:id="rId25"/>
  </externalReferences>
  <definedNames>
    <definedName name="Sektoriu_Tolis_V_List">#REF!</definedName>
  </definedNames>
  <calcPr fullCalcOnLoad="1"/>
</workbook>
</file>

<file path=xl/comments17.xml><?xml version="1.0" encoding="utf-8"?>
<comments xmlns="http://schemas.openxmlformats.org/spreadsheetml/2006/main">
  <authors>
    <author>Birute</author>
  </authors>
  <commentList>
    <comment ref="E11" authorId="0">
      <text>
        <r>
          <rPr>
            <b/>
            <sz val="9"/>
            <rFont val="Tahoma"/>
            <family val="2"/>
          </rPr>
          <t>Birute: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<sst xmlns="http://schemas.openxmlformats.org/spreadsheetml/2006/main" count="2113" uniqueCount="296">
  <si>
    <t>Vardas</t>
  </si>
  <si>
    <t>Pavardė</t>
  </si>
  <si>
    <t>Amž.</t>
  </si>
  <si>
    <t>Klubas</t>
  </si>
  <si>
    <t>Gr.</t>
  </si>
  <si>
    <t>Rez.</t>
  </si>
  <si>
    <t>Koef.</t>
  </si>
  <si>
    <t>B3</t>
  </si>
  <si>
    <t>Gim. data</t>
  </si>
  <si>
    <t>Nr.</t>
  </si>
  <si>
    <t>Miestas</t>
  </si>
  <si>
    <t>Kaunas</t>
  </si>
  <si>
    <t>Sveikata</t>
  </si>
  <si>
    <t>B 2</t>
  </si>
  <si>
    <t>Šviesa</t>
  </si>
  <si>
    <t>Šiauliai</t>
  </si>
  <si>
    <t>Panevėžys</t>
  </si>
  <si>
    <t>Rez. su koef.</t>
  </si>
  <si>
    <t>Bandymai</t>
  </si>
  <si>
    <t>Eilė</t>
  </si>
  <si>
    <t>B2/3</t>
  </si>
  <si>
    <t>B 1</t>
  </si>
  <si>
    <t>B2</t>
  </si>
  <si>
    <t xml:space="preserve">Perkūnas </t>
  </si>
  <si>
    <t>Parolimpietis</t>
  </si>
  <si>
    <t>A. Buliuolis</t>
  </si>
  <si>
    <t>Treneris</t>
  </si>
  <si>
    <t>J. Burakovas</t>
  </si>
  <si>
    <t>Rutulio stūmimas vyrams</t>
  </si>
  <si>
    <t>Viktoras</t>
  </si>
  <si>
    <t xml:space="preserve">Samoška </t>
  </si>
  <si>
    <t>Stays</t>
  </si>
  <si>
    <t>Blyža</t>
  </si>
  <si>
    <t>Pamarys</t>
  </si>
  <si>
    <t>Klaipėda</t>
  </si>
  <si>
    <t>Vitoras</t>
  </si>
  <si>
    <t>Vitkus</t>
  </si>
  <si>
    <t xml:space="preserve">Jonas </t>
  </si>
  <si>
    <t>Buivydas</t>
  </si>
  <si>
    <t>B1</t>
  </si>
  <si>
    <t>Petras</t>
  </si>
  <si>
    <t>Jakubauskas</t>
  </si>
  <si>
    <t xml:space="preserve">Vincas </t>
  </si>
  <si>
    <t>Nikitinas</t>
  </si>
  <si>
    <t>B 2/3</t>
  </si>
  <si>
    <t>R. Rokienė</t>
  </si>
  <si>
    <t xml:space="preserve">Juozas </t>
  </si>
  <si>
    <t>Miliauskas</t>
  </si>
  <si>
    <t>Savarankiškai</t>
  </si>
  <si>
    <t xml:space="preserve">Alvydas </t>
  </si>
  <si>
    <t>Gvazdauskis</t>
  </si>
  <si>
    <t>R.Vansevičius</t>
  </si>
  <si>
    <t>Mikas</t>
  </si>
  <si>
    <t xml:space="preserve">Paulius </t>
  </si>
  <si>
    <t>Kalvelis</t>
  </si>
  <si>
    <t xml:space="preserve">Rimvydas </t>
  </si>
  <si>
    <t>Vansevičius</t>
  </si>
  <si>
    <t xml:space="preserve">Erikas </t>
  </si>
  <si>
    <t>Sebežovas</t>
  </si>
  <si>
    <t xml:space="preserve">Gytis </t>
  </si>
  <si>
    <t>Jakštas</t>
  </si>
  <si>
    <t xml:space="preserve">Modestas </t>
  </si>
  <si>
    <t>Grauslys</t>
  </si>
  <si>
    <t xml:space="preserve">Pranas </t>
  </si>
  <si>
    <t>Pliuška</t>
  </si>
  <si>
    <t xml:space="preserve">B1 </t>
  </si>
  <si>
    <t>S. Sokolovas</t>
  </si>
  <si>
    <t xml:space="preserve">Julius </t>
  </si>
  <si>
    <t>Streigys</t>
  </si>
  <si>
    <t>Savarankškai</t>
  </si>
  <si>
    <t xml:space="preserve">Romualdas </t>
  </si>
  <si>
    <t>Kubilius</t>
  </si>
  <si>
    <t xml:space="preserve">Žydrūnas </t>
  </si>
  <si>
    <t>Meškauskas</t>
  </si>
  <si>
    <t xml:space="preserve">Rolandas </t>
  </si>
  <si>
    <t>Urbonas</t>
  </si>
  <si>
    <t>Kaunas, 2014-03-01</t>
  </si>
  <si>
    <t>Zigmantas</t>
  </si>
  <si>
    <t xml:space="preserve"> Rimkus</t>
  </si>
  <si>
    <t>X</t>
  </si>
  <si>
    <t>-</t>
  </si>
  <si>
    <t>Preigis</t>
  </si>
  <si>
    <t>DNS</t>
  </si>
  <si>
    <t>Vieta</t>
  </si>
  <si>
    <t>NM</t>
  </si>
  <si>
    <t>Lietuvos aklųjų ir silpnaregių atvirasis lengvosios atletikos uždarų patalpų čempionatas</t>
  </si>
  <si>
    <t>Rutulio stūmimas moterims</t>
  </si>
  <si>
    <t xml:space="preserve"> Svetlana </t>
  </si>
  <si>
    <t>Bakanovaitė</t>
  </si>
  <si>
    <t>MES</t>
  </si>
  <si>
    <t>Savarank.</t>
  </si>
  <si>
    <t xml:space="preserve">Asta </t>
  </si>
  <si>
    <t>Merkelienė</t>
  </si>
  <si>
    <t>B 3</t>
  </si>
  <si>
    <t>Gluosnė</t>
  </si>
  <si>
    <t>Norkutė</t>
  </si>
  <si>
    <t>Šaltinis</t>
  </si>
  <si>
    <t>Vilnius</t>
  </si>
  <si>
    <t>D.Grigienė</t>
  </si>
  <si>
    <t xml:space="preserve">Oksana </t>
  </si>
  <si>
    <t>Dobrovolskaja</t>
  </si>
  <si>
    <t xml:space="preserve">B2 </t>
  </si>
  <si>
    <t>Šarūnas</t>
  </si>
  <si>
    <t>L. Balsys</t>
  </si>
  <si>
    <t>Edita</t>
  </si>
  <si>
    <t>Urbonienė</t>
  </si>
  <si>
    <t xml:space="preserve">Viktorija </t>
  </si>
  <si>
    <t>Urbonaitė</t>
  </si>
  <si>
    <t>J. Miliauskas</t>
  </si>
  <si>
    <t>B 2/4</t>
  </si>
  <si>
    <t>Mačiuta</t>
  </si>
  <si>
    <t xml:space="preserve">Mantas </t>
  </si>
  <si>
    <t>xxx</t>
  </si>
  <si>
    <t>o</t>
  </si>
  <si>
    <t>Kulikevičius</t>
  </si>
  <si>
    <t>Linas</t>
  </si>
  <si>
    <t>A. Baužytė</t>
  </si>
  <si>
    <t>Janulčikas</t>
  </si>
  <si>
    <t xml:space="preserve">Martynas </t>
  </si>
  <si>
    <t>xxo</t>
  </si>
  <si>
    <t>xo</t>
  </si>
  <si>
    <t>Damskis</t>
  </si>
  <si>
    <t xml:space="preserve">Denas </t>
  </si>
  <si>
    <t>Eigminas</t>
  </si>
  <si>
    <t>1.60</t>
  </si>
  <si>
    <t>1.55</t>
  </si>
  <si>
    <t>1.50</t>
  </si>
  <si>
    <t>1.45</t>
  </si>
  <si>
    <t>1.40</t>
  </si>
  <si>
    <t>1.35</t>
  </si>
  <si>
    <t>1.30</t>
  </si>
  <si>
    <t>S</t>
  </si>
  <si>
    <t>Aukštis</t>
  </si>
  <si>
    <t>Šuolis į aukštį vyrams</t>
  </si>
  <si>
    <t>Kaunas, 2013-03-01</t>
  </si>
  <si>
    <t>xx</t>
  </si>
  <si>
    <t xml:space="preserve"> Paslauskienė</t>
  </si>
  <si>
    <t>Gitana</t>
  </si>
  <si>
    <t>Mačiutaitė</t>
  </si>
  <si>
    <t xml:space="preserve">Kristina </t>
  </si>
  <si>
    <t>x</t>
  </si>
  <si>
    <t>1.25</t>
  </si>
  <si>
    <t>1.20</t>
  </si>
  <si>
    <t>1.15</t>
  </si>
  <si>
    <t>1.10</t>
  </si>
  <si>
    <t>1.05</t>
  </si>
  <si>
    <t>Šuolis į aukštį moterims</t>
  </si>
  <si>
    <t>Knieža</t>
  </si>
  <si>
    <t xml:space="preserve">Raimundas </t>
  </si>
  <si>
    <t>Matusevičius</t>
  </si>
  <si>
    <t xml:space="preserve">Žygimantas </t>
  </si>
  <si>
    <t>Markevičius</t>
  </si>
  <si>
    <t xml:space="preserve">Arvydas </t>
  </si>
  <si>
    <t>J. Garalevičius</t>
  </si>
  <si>
    <t>Utena</t>
  </si>
  <si>
    <t>Vyžuonaitis</t>
  </si>
  <si>
    <t>Balsys</t>
  </si>
  <si>
    <t>Bartkėnas</t>
  </si>
  <si>
    <t xml:space="preserve">Kęstutis </t>
  </si>
  <si>
    <t xml:space="preserve">Petras </t>
  </si>
  <si>
    <t>Januškevičius</t>
  </si>
  <si>
    <t>Arnoldas</t>
  </si>
  <si>
    <t>Leonavičius</t>
  </si>
  <si>
    <t>Saulius</t>
  </si>
  <si>
    <t>V</t>
  </si>
  <si>
    <t>JN</t>
  </si>
  <si>
    <t>Vet. rez.</t>
  </si>
  <si>
    <t>Rezultatas</t>
  </si>
  <si>
    <t>Vet. koef.</t>
  </si>
  <si>
    <t>1500 m bėgimas vyrams</t>
  </si>
  <si>
    <t>Bankauskienė</t>
  </si>
  <si>
    <t xml:space="preserve">Aušra </t>
  </si>
  <si>
    <t>Markevičienė</t>
  </si>
  <si>
    <t xml:space="preserve">Sigita </t>
  </si>
  <si>
    <t>Garunkšnytė</t>
  </si>
  <si>
    <t>Aušra</t>
  </si>
  <si>
    <t>JA</t>
  </si>
  <si>
    <t>1500 m bėgimas moterims</t>
  </si>
  <si>
    <t>400 m bėgimas vyrams</t>
  </si>
  <si>
    <t xml:space="preserve">Edgars </t>
  </si>
  <si>
    <t>Klavinš</t>
  </si>
  <si>
    <t>Latvija</t>
  </si>
  <si>
    <t xml:space="preserve">Deividas </t>
  </si>
  <si>
    <t>Tilindis</t>
  </si>
  <si>
    <t>D. Grigienė</t>
  </si>
  <si>
    <t>Alfredas</t>
  </si>
  <si>
    <t>Bystrickis</t>
  </si>
  <si>
    <t xml:space="preserve">Tomas </t>
  </si>
  <si>
    <t>Žilinskas</t>
  </si>
  <si>
    <t>Mindaugas</t>
  </si>
  <si>
    <t>Dvylaitis</t>
  </si>
  <si>
    <t>Našlenis</t>
  </si>
  <si>
    <t>Simonas</t>
  </si>
  <si>
    <t>Čiaplinskas</t>
  </si>
  <si>
    <t>Povilas</t>
  </si>
  <si>
    <t>Krapikas</t>
  </si>
  <si>
    <t xml:space="preserve">Lukas </t>
  </si>
  <si>
    <t xml:space="preserve">Zelekonis </t>
  </si>
  <si>
    <t>Rimgaudas</t>
  </si>
  <si>
    <t>Baranauskas</t>
  </si>
  <si>
    <t>Remigijus</t>
  </si>
  <si>
    <t xml:space="preserve"> Bagdonas</t>
  </si>
  <si>
    <t>Andrej</t>
  </si>
  <si>
    <t>Konorev</t>
  </si>
  <si>
    <t>DNF</t>
  </si>
  <si>
    <t>Strazdauskaitė</t>
  </si>
  <si>
    <t xml:space="preserve">Oreta </t>
  </si>
  <si>
    <t>DQ</t>
  </si>
  <si>
    <t>Dinienė</t>
  </si>
  <si>
    <t xml:space="preserve">Elena </t>
  </si>
  <si>
    <t>Petkevičiūtė</t>
  </si>
  <si>
    <t xml:space="preserve">Paulina </t>
  </si>
  <si>
    <t>400 m bėgimas moterims</t>
  </si>
  <si>
    <t>Miliūnas</t>
  </si>
  <si>
    <t xml:space="preserve">Daumantas </t>
  </si>
  <si>
    <t>Girnys</t>
  </si>
  <si>
    <t xml:space="preserve">Augustas </t>
  </si>
  <si>
    <t>Pareigis</t>
  </si>
  <si>
    <t>Sutkaitis</t>
  </si>
  <si>
    <t>Janavičius</t>
  </si>
  <si>
    <t xml:space="preserve">Bernardas </t>
  </si>
  <si>
    <t xml:space="preserve">Jurkūnas </t>
  </si>
  <si>
    <t>Edgaras</t>
  </si>
  <si>
    <t>Antropikas</t>
  </si>
  <si>
    <t>Mantas</t>
  </si>
  <si>
    <t>Preibys</t>
  </si>
  <si>
    <t>Antanas</t>
  </si>
  <si>
    <t>b/k</t>
  </si>
  <si>
    <t>Kovaliov</t>
  </si>
  <si>
    <t xml:space="preserve">Pavel </t>
  </si>
  <si>
    <t>B. Giržadas</t>
  </si>
  <si>
    <t>Girnius</t>
  </si>
  <si>
    <t>Vytautas</t>
  </si>
  <si>
    <t>Matakas</t>
  </si>
  <si>
    <t xml:space="preserve">Edgaras </t>
  </si>
  <si>
    <t>Dlugovskij</t>
  </si>
  <si>
    <t>Olegas</t>
  </si>
  <si>
    <t>Darius</t>
  </si>
  <si>
    <t>Mešalkins</t>
  </si>
  <si>
    <t>Konstantins</t>
  </si>
  <si>
    <t>Finalas</t>
  </si>
  <si>
    <t>Par.bėg.</t>
  </si>
  <si>
    <t>60 m bėgimas vyrams</t>
  </si>
  <si>
    <t>Mačiutienė</t>
  </si>
  <si>
    <t xml:space="preserve">Daiva </t>
  </si>
  <si>
    <t>Nikitinienė</t>
  </si>
  <si>
    <t xml:space="preserve">Ingrida </t>
  </si>
  <si>
    <t>Budrevičiūtė</t>
  </si>
  <si>
    <t xml:space="preserve">Aistė </t>
  </si>
  <si>
    <t>Aželionytė</t>
  </si>
  <si>
    <t>Monika</t>
  </si>
  <si>
    <t>Montautaitė</t>
  </si>
  <si>
    <t xml:space="preserve">Emilija </t>
  </si>
  <si>
    <t>60 m bėgimas moterims</t>
  </si>
  <si>
    <t>Kaunas, 2014-03-02</t>
  </si>
  <si>
    <t xml:space="preserve">Rutulio stūmimas moterims </t>
  </si>
  <si>
    <t>Įrankio svoris</t>
  </si>
  <si>
    <t>2 kg.</t>
  </si>
  <si>
    <t>4 kg.</t>
  </si>
  <si>
    <t>3kg.</t>
  </si>
  <si>
    <t>3 kg</t>
  </si>
  <si>
    <t>200 m bėgimas moterims</t>
  </si>
  <si>
    <t>Šuolis į tolį moterims</t>
  </si>
  <si>
    <t xml:space="preserve">Ilona </t>
  </si>
  <si>
    <t>Mielkaitytė</t>
  </si>
  <si>
    <t>200 m bėgimas vyrams</t>
  </si>
  <si>
    <t>Krovaliov</t>
  </si>
  <si>
    <t>b.k.</t>
  </si>
  <si>
    <t>800 m bėgimas moterims</t>
  </si>
  <si>
    <t>800 m bėgimas vyrams</t>
  </si>
  <si>
    <t>Takas</t>
  </si>
  <si>
    <t>3000 m bėgimas vyrams</t>
  </si>
  <si>
    <t>3000 m bėgimas moterims</t>
  </si>
  <si>
    <t>Rutulio stūmimas vyrams JN</t>
  </si>
  <si>
    <t>5 kg.</t>
  </si>
  <si>
    <t>Rutulio stūmimas vyrams veteranams</t>
  </si>
  <si>
    <t>7,257 kg.</t>
  </si>
  <si>
    <t>Burakovas</t>
  </si>
  <si>
    <t>6 kg.</t>
  </si>
  <si>
    <t>6kg</t>
  </si>
  <si>
    <t>Samoška</t>
  </si>
  <si>
    <t xml:space="preserve">Antanas </t>
  </si>
  <si>
    <t>Bagdonas</t>
  </si>
  <si>
    <t>400 m bėgimas vyrams veteranams</t>
  </si>
  <si>
    <t>savarankiškai</t>
  </si>
  <si>
    <t>Šuolis į tolį vyrams</t>
  </si>
  <si>
    <t>B 2/5</t>
  </si>
  <si>
    <t>B4</t>
  </si>
  <si>
    <t>LIETUVOS AKLŲJŲ IR SILPNAREGIŲ</t>
  </si>
  <si>
    <t>SUAUGUSIŲJŲ LENGVOSIOS ATLETIKOS</t>
  </si>
  <si>
    <t>Varžybų vyriausiasis teisėjas</t>
  </si>
  <si>
    <t>N. GEDGAUDIENĖ</t>
  </si>
  <si>
    <t>Varžybų vyriausioji sekretorė</t>
  </si>
  <si>
    <t>B. ZACHARIENĖ</t>
  </si>
  <si>
    <t>2014 m. kovo 1-2 d.</t>
  </si>
  <si>
    <t>ATVIRASIS ŽIEMOS ČEMPIONATAS</t>
  </si>
</sst>
</file>

<file path=xl/styles.xml><?xml version="1.0" encoding="utf-8"?>
<styleSheet xmlns="http://schemas.openxmlformats.org/spreadsheetml/2006/main">
  <numFmts count="4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#,##0.00\ &quot;Lt&quot;"/>
    <numFmt numFmtId="179" formatCode="#,##0.00_ ;\-#,##0.00\ "/>
    <numFmt numFmtId="180" formatCode="#,##0.0"/>
    <numFmt numFmtId="181" formatCode="[$-427]yyyy\ &quot;m.&quot;\ mmmm\ d\ &quot;d.&quot;"/>
    <numFmt numFmtId="182" formatCode="mm:ss.00"/>
    <numFmt numFmtId="183" formatCode="0.0000"/>
    <numFmt numFmtId="184" formatCode="ss.00"/>
    <numFmt numFmtId="185" formatCode="0.0"/>
    <numFmt numFmtId="186" formatCode="ss.0"/>
    <numFmt numFmtId="187" formatCode="0.000000"/>
    <numFmt numFmtId="188" formatCode="0.00000"/>
    <numFmt numFmtId="189" formatCode="0.000"/>
    <numFmt numFmtId="190" formatCode="yyyy\-mm\-dd"/>
    <numFmt numFmtId="191" formatCode="yy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000"/>
    <numFmt numFmtId="197" formatCode="mmm\-yyyy"/>
    <numFmt numFmtId="198" formatCode="m:ss.00"/>
  </numFmts>
  <fonts count="5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name val="Arial"/>
      <family val="2"/>
    </font>
    <font>
      <b/>
      <sz val="7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3" tint="0.7999799847602844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42" fillId="2" borderId="0" applyNumberFormat="0" applyBorder="0" applyAlignment="0" applyProtection="0"/>
    <xf numFmtId="0" fontId="14" fillId="3" borderId="0" applyNumberFormat="0" applyBorder="0" applyAlignment="0" applyProtection="0"/>
    <xf numFmtId="0" fontId="42" fillId="4" borderId="0" applyNumberFormat="0" applyBorder="0" applyAlignment="0" applyProtection="0"/>
    <xf numFmtId="0" fontId="14" fillId="5" borderId="0" applyNumberFormat="0" applyBorder="0" applyAlignment="0" applyProtection="0"/>
    <xf numFmtId="0" fontId="42" fillId="6" borderId="0" applyNumberFormat="0" applyBorder="0" applyAlignment="0" applyProtection="0"/>
    <xf numFmtId="0" fontId="14" fillId="7" borderId="0" applyNumberFormat="0" applyBorder="0" applyAlignment="0" applyProtection="0"/>
    <xf numFmtId="0" fontId="42" fillId="8" borderId="0" applyNumberFormat="0" applyBorder="0" applyAlignment="0" applyProtection="0"/>
    <xf numFmtId="0" fontId="14" fillId="9" borderId="0" applyNumberFormat="0" applyBorder="0" applyAlignment="0" applyProtection="0"/>
    <xf numFmtId="0" fontId="42" fillId="10" borderId="0" applyNumberFormat="0" applyBorder="0" applyAlignment="0" applyProtection="0"/>
    <xf numFmtId="0" fontId="14" fillId="11" borderId="0" applyNumberFormat="0" applyBorder="0" applyAlignment="0" applyProtection="0"/>
    <xf numFmtId="0" fontId="42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42" fillId="14" borderId="0" applyNumberFormat="0" applyBorder="0" applyAlignment="0" applyProtection="0"/>
    <xf numFmtId="0" fontId="14" fillId="15" borderId="0" applyNumberFormat="0" applyBorder="0" applyAlignment="0" applyProtection="0"/>
    <xf numFmtId="0" fontId="42" fillId="16" borderId="0" applyNumberFormat="0" applyBorder="0" applyAlignment="0" applyProtection="0"/>
    <xf numFmtId="0" fontId="14" fillId="17" borderId="0" applyNumberFormat="0" applyBorder="0" applyAlignment="0" applyProtection="0"/>
    <xf numFmtId="0" fontId="42" fillId="18" borderId="0" applyNumberFormat="0" applyBorder="0" applyAlignment="0" applyProtection="0"/>
    <xf numFmtId="0" fontId="14" fillId="19" borderId="0" applyNumberFormat="0" applyBorder="0" applyAlignment="0" applyProtection="0"/>
    <xf numFmtId="0" fontId="42" fillId="20" borderId="0" applyNumberFormat="0" applyBorder="0" applyAlignment="0" applyProtection="0"/>
    <xf numFmtId="0" fontId="14" fillId="9" borderId="0" applyNumberFormat="0" applyBorder="0" applyAlignment="0" applyProtection="0"/>
    <xf numFmtId="0" fontId="42" fillId="21" borderId="0" applyNumberFormat="0" applyBorder="0" applyAlignment="0" applyProtection="0"/>
    <xf numFmtId="0" fontId="14" fillId="15" borderId="0" applyNumberFormat="0" applyBorder="0" applyAlignment="0" applyProtection="0"/>
    <xf numFmtId="0" fontId="42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15" borderId="0" applyNumberFormat="0" applyBorder="0" applyAlignment="0" applyProtection="0"/>
    <xf numFmtId="0" fontId="14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14" fillId="23" borderId="0" applyNumberFormat="0" applyBorder="0" applyAlignment="0" applyProtection="0"/>
    <xf numFmtId="0" fontId="43" fillId="24" borderId="0" applyNumberFormat="0" applyBorder="0" applyAlignment="0" applyProtection="0"/>
    <xf numFmtId="0" fontId="15" fillId="25" borderId="0" applyNumberFormat="0" applyBorder="0" applyAlignment="0" applyProtection="0"/>
    <xf numFmtId="0" fontId="43" fillId="26" borderId="0" applyNumberFormat="0" applyBorder="0" applyAlignment="0" applyProtection="0"/>
    <xf numFmtId="0" fontId="15" fillId="17" borderId="0" applyNumberFormat="0" applyBorder="0" applyAlignment="0" applyProtection="0"/>
    <xf numFmtId="0" fontId="43" fillId="27" borderId="0" applyNumberFormat="0" applyBorder="0" applyAlignment="0" applyProtection="0"/>
    <xf numFmtId="0" fontId="15" fillId="19" borderId="0" applyNumberFormat="0" applyBorder="0" applyAlignment="0" applyProtection="0"/>
    <xf numFmtId="0" fontId="43" fillId="28" borderId="0" applyNumberFormat="0" applyBorder="0" applyAlignment="0" applyProtection="0"/>
    <xf numFmtId="0" fontId="15" fillId="29" borderId="0" applyNumberFormat="0" applyBorder="0" applyAlignment="0" applyProtection="0"/>
    <xf numFmtId="0" fontId="43" fillId="30" borderId="0" applyNumberFormat="0" applyBorder="0" applyAlignment="0" applyProtection="0"/>
    <xf numFmtId="0" fontId="15" fillId="31" borderId="0" applyNumberFormat="0" applyBorder="0" applyAlignment="0" applyProtection="0"/>
    <xf numFmtId="0" fontId="43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19" borderId="0" applyNumberFormat="0" applyBorder="0" applyAlignment="0" applyProtection="0"/>
    <xf numFmtId="0" fontId="15" fillId="29" borderId="0" applyNumberFormat="0" applyBorder="0" applyAlignment="0" applyProtection="0"/>
    <xf numFmtId="0" fontId="15" fillId="31" borderId="0" applyNumberFormat="0" applyBorder="0" applyAlignment="0" applyProtection="0"/>
    <xf numFmtId="0" fontId="15" fillId="33" borderId="0" applyNumberFormat="0" applyBorder="0" applyAlignment="0" applyProtection="0"/>
    <xf numFmtId="0" fontId="43" fillId="34" borderId="0" applyNumberFormat="0" applyBorder="0" applyAlignment="0" applyProtection="0"/>
    <xf numFmtId="0" fontId="15" fillId="35" borderId="0" applyNumberFormat="0" applyBorder="0" applyAlignment="0" applyProtection="0"/>
    <xf numFmtId="0" fontId="43" fillId="36" borderId="0" applyNumberFormat="0" applyBorder="0" applyAlignment="0" applyProtection="0"/>
    <xf numFmtId="0" fontId="15" fillId="37" borderId="0" applyNumberFormat="0" applyBorder="0" applyAlignment="0" applyProtection="0"/>
    <xf numFmtId="0" fontId="43" fillId="38" borderId="0" applyNumberFormat="0" applyBorder="0" applyAlignment="0" applyProtection="0"/>
    <xf numFmtId="0" fontId="15" fillId="39" borderId="0" applyNumberFormat="0" applyBorder="0" applyAlignment="0" applyProtection="0"/>
    <xf numFmtId="0" fontId="43" fillId="40" borderId="0" applyNumberFormat="0" applyBorder="0" applyAlignment="0" applyProtection="0"/>
    <xf numFmtId="0" fontId="15" fillId="29" borderId="0" applyNumberFormat="0" applyBorder="0" applyAlignment="0" applyProtection="0"/>
    <xf numFmtId="0" fontId="43" fillId="41" borderId="0" applyNumberFormat="0" applyBorder="0" applyAlignment="0" applyProtection="0"/>
    <xf numFmtId="0" fontId="15" fillId="31" borderId="0" applyNumberFormat="0" applyBorder="0" applyAlignment="0" applyProtection="0"/>
    <xf numFmtId="0" fontId="43" fillId="42" borderId="0" applyNumberFormat="0" applyBorder="0" applyAlignment="0" applyProtection="0"/>
    <xf numFmtId="0" fontId="15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44" fillId="4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45" fillId="45" borderId="4" applyNumberFormat="0" applyAlignment="0" applyProtection="0"/>
    <xf numFmtId="0" fontId="17" fillId="46" borderId="5" applyNumberFormat="0" applyAlignment="0" applyProtection="0"/>
    <xf numFmtId="0" fontId="46" fillId="47" borderId="6" applyNumberFormat="0" applyAlignment="0" applyProtection="0"/>
    <xf numFmtId="0" fontId="18" fillId="48" borderId="7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48" fillId="49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50" borderId="4" applyNumberFormat="0" applyAlignment="0" applyProtection="0"/>
    <xf numFmtId="0" fontId="24" fillId="13" borderId="5" applyNumberFormat="0" applyAlignment="0" applyProtection="0"/>
    <xf numFmtId="0" fontId="28" fillId="46" borderId="11" applyNumberFormat="0" applyAlignment="0" applyProtection="0"/>
    <xf numFmtId="0" fontId="31" fillId="0" borderId="0" applyNumberFormat="0" applyFill="0" applyBorder="0" applyAlignment="0" applyProtection="0"/>
    <xf numFmtId="0" fontId="24" fillId="13" borderId="5" applyNumberFormat="0" applyAlignment="0" applyProtection="0"/>
    <xf numFmtId="0" fontId="53" fillId="0" borderId="12" applyNumberFormat="0" applyFill="0" applyAlignment="0" applyProtection="0"/>
    <xf numFmtId="0" fontId="25" fillId="0" borderId="13" applyNumberFormat="0" applyFill="0" applyAlignment="0" applyProtection="0"/>
    <xf numFmtId="0" fontId="54" fillId="51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4" applyNumberFormat="0" applyFont="0" applyAlignment="0" applyProtection="0"/>
    <xf numFmtId="0" fontId="0" fillId="54" borderId="15" applyNumberFormat="0" applyFont="0" applyAlignment="0" applyProtection="0"/>
    <xf numFmtId="0" fontId="55" fillId="45" borderId="16" applyNumberFormat="0" applyAlignment="0" applyProtection="0"/>
    <xf numFmtId="0" fontId="0" fillId="0" borderId="0">
      <alignment/>
      <protection/>
    </xf>
    <xf numFmtId="0" fontId="15" fillId="35" borderId="0" applyNumberFormat="0" applyBorder="0" applyAlignment="0" applyProtection="0"/>
    <xf numFmtId="0" fontId="15" fillId="37" borderId="0" applyNumberFormat="0" applyBorder="0" applyAlignment="0" applyProtection="0"/>
    <xf numFmtId="0" fontId="15" fillId="39" borderId="0" applyNumberFormat="0" applyBorder="0" applyAlignment="0" applyProtection="0"/>
    <xf numFmtId="0" fontId="15" fillId="29" borderId="0" applyNumberFormat="0" applyBorder="0" applyAlignment="0" applyProtection="0"/>
    <xf numFmtId="0" fontId="15" fillId="31" borderId="0" applyNumberFormat="0" applyBorder="0" applyAlignment="0" applyProtection="0"/>
    <xf numFmtId="0" fontId="15" fillId="43" borderId="0" applyNumberFormat="0" applyBorder="0" applyAlignment="0" applyProtection="0"/>
    <xf numFmtId="0" fontId="0" fillId="54" borderId="15" applyNumberFormat="0" applyFont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46" borderId="5" applyNumberFormat="0" applyAlignment="0" applyProtection="0"/>
    <xf numFmtId="0" fontId="30" fillId="0" borderId="17" applyNumberFormat="0" applyFill="0" applyAlignment="0" applyProtection="0"/>
    <xf numFmtId="0" fontId="25" fillId="0" borderId="13" applyNumberFormat="0" applyFill="0" applyAlignment="0" applyProtection="0"/>
    <xf numFmtId="0" fontId="18" fillId="48" borderId="7" applyNumberFormat="0" applyAlignment="0" applyProtection="0"/>
    <xf numFmtId="0" fontId="56" fillId="0" borderId="0" applyNumberFormat="0" applyFill="0" applyBorder="0" applyAlignment="0" applyProtection="0"/>
    <xf numFmtId="0" fontId="57" fillId="0" borderId="18" applyNumberFormat="0" applyFill="0" applyAlignment="0" applyProtection="0"/>
    <xf numFmtId="0" fontId="58" fillId="0" borderId="0" applyNumberFormat="0" applyFill="0" applyBorder="0" applyAlignment="0" applyProtection="0"/>
  </cellStyleXfs>
  <cellXfs count="291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8" fillId="0" borderId="20" xfId="0" applyFont="1" applyFill="1" applyBorder="1" applyAlignment="1">
      <alignment horizontal="right" vertical="center"/>
    </xf>
    <xf numFmtId="0" fontId="9" fillId="0" borderId="21" xfId="0" applyFont="1" applyFill="1" applyBorder="1" applyAlignment="1">
      <alignment horizontal="left" vertical="center"/>
    </xf>
    <xf numFmtId="49" fontId="10" fillId="0" borderId="19" xfId="0" applyNumberFormat="1" applyFont="1" applyFill="1" applyBorder="1" applyAlignment="1">
      <alignment horizontal="left" vertical="center"/>
    </xf>
    <xf numFmtId="0" fontId="11" fillId="0" borderId="19" xfId="0" applyFont="1" applyFill="1" applyBorder="1" applyAlignment="1">
      <alignment horizontal="left" vertical="center"/>
    </xf>
    <xf numFmtId="0" fontId="11" fillId="0" borderId="19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13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190" fontId="3" fillId="0" borderId="19" xfId="0" applyNumberFormat="1" applyFont="1" applyFill="1" applyBorder="1" applyAlignment="1">
      <alignment horizontal="right" vertical="center"/>
    </xf>
    <xf numFmtId="191" fontId="7" fillId="0" borderId="19" xfId="0" applyNumberFormat="1" applyFont="1" applyFill="1" applyBorder="1" applyAlignment="1">
      <alignment horizontal="center" vertical="center"/>
    </xf>
    <xf numFmtId="2" fontId="12" fillId="0" borderId="19" xfId="0" applyNumberFormat="1" applyFont="1" applyFill="1" applyBorder="1" applyAlignment="1">
      <alignment horizontal="center" vertical="center"/>
    </xf>
    <xf numFmtId="183" fontId="12" fillId="0" borderId="19" xfId="0" applyNumberFormat="1" applyFont="1" applyFill="1" applyBorder="1" applyAlignment="1">
      <alignment horizontal="center" vertical="center"/>
    </xf>
    <xf numFmtId="2" fontId="6" fillId="0" borderId="19" xfId="0" applyNumberFormat="1" applyFont="1" applyFill="1" applyBorder="1" applyAlignment="1">
      <alignment horizontal="center" vertical="center"/>
    </xf>
    <xf numFmtId="2" fontId="0" fillId="0" borderId="1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2" fontId="12" fillId="0" borderId="19" xfId="0" applyNumberFormat="1" applyFont="1" applyFill="1" applyBorder="1" applyAlignment="1">
      <alignment horizontal="left" vertical="center"/>
    </xf>
    <xf numFmtId="2" fontId="11" fillId="0" borderId="19" xfId="0" applyNumberFormat="1" applyFont="1" applyFill="1" applyBorder="1" applyAlignment="1">
      <alignment horizontal="center" vertical="center"/>
    </xf>
    <xf numFmtId="2" fontId="6" fillId="0" borderId="19" xfId="0" applyNumberFormat="1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190" fontId="3" fillId="0" borderId="19" xfId="0" applyNumberFormat="1" applyFont="1" applyFill="1" applyBorder="1" applyAlignment="1">
      <alignment horizontal="right" vertical="center"/>
    </xf>
    <xf numFmtId="2" fontId="0" fillId="0" borderId="19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49" fontId="8" fillId="0" borderId="0" xfId="0" applyNumberFormat="1" applyFont="1" applyFill="1" applyAlignment="1">
      <alignment horizontal="center"/>
    </xf>
    <xf numFmtId="2" fontId="0" fillId="0" borderId="19" xfId="0" applyNumberFormat="1" applyFont="1" applyFill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2" fontId="35" fillId="0" borderId="19" xfId="0" applyNumberFormat="1" applyFont="1" applyBorder="1" applyAlignment="1">
      <alignment horizontal="center" vertical="center"/>
    </xf>
    <xf numFmtId="183" fontId="4" fillId="0" borderId="19" xfId="0" applyNumberFormat="1" applyFont="1" applyBorder="1" applyAlignment="1">
      <alignment horizontal="center" vertical="center"/>
    </xf>
    <xf numFmtId="191" fontId="7" fillId="0" borderId="19" xfId="0" applyNumberFormat="1" applyFont="1" applyBorder="1" applyAlignment="1">
      <alignment horizontal="center" vertical="center"/>
    </xf>
    <xf numFmtId="190" fontId="3" fillId="0" borderId="19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49" fontId="13" fillId="0" borderId="22" xfId="0" applyNumberFormat="1" applyFont="1" applyBorder="1" applyAlignment="1">
      <alignment horizontal="center" vertical="center" wrapText="1"/>
    </xf>
    <xf numFmtId="2" fontId="13" fillId="0" borderId="22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left"/>
    </xf>
    <xf numFmtId="0" fontId="4" fillId="0" borderId="0" xfId="0" applyFont="1" applyAlignment="1">
      <alignment vertical="top" wrapText="1"/>
    </xf>
    <xf numFmtId="2" fontId="0" fillId="0" borderId="19" xfId="0" applyNumberFormat="1" applyFont="1" applyBorder="1" applyAlignment="1">
      <alignment horizontal="center" vertical="center"/>
    </xf>
    <xf numFmtId="2" fontId="8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8" fillId="55" borderId="19" xfId="0" applyFont="1" applyFill="1" applyBorder="1" applyAlignment="1">
      <alignment horizontal="left" vertical="center"/>
    </xf>
    <xf numFmtId="198" fontId="0" fillId="55" borderId="19" xfId="0" applyNumberFormat="1" applyFont="1" applyFill="1" applyBorder="1" applyAlignment="1">
      <alignment horizontal="center" vertical="center"/>
    </xf>
    <xf numFmtId="198" fontId="6" fillId="55" borderId="19" xfId="0" applyNumberFormat="1" applyFont="1" applyFill="1" applyBorder="1" applyAlignment="1">
      <alignment horizontal="center" vertical="center"/>
    </xf>
    <xf numFmtId="183" fontId="12" fillId="55" borderId="19" xfId="0" applyNumberFormat="1" applyFont="1" applyFill="1" applyBorder="1" applyAlignment="1">
      <alignment horizontal="center" vertical="center"/>
    </xf>
    <xf numFmtId="0" fontId="11" fillId="55" borderId="19" xfId="0" applyFont="1" applyFill="1" applyBorder="1" applyAlignment="1">
      <alignment horizontal="center" vertical="center"/>
    </xf>
    <xf numFmtId="0" fontId="11" fillId="55" borderId="19" xfId="0" applyFont="1" applyFill="1" applyBorder="1" applyAlignment="1">
      <alignment horizontal="left" vertical="center"/>
    </xf>
    <xf numFmtId="49" fontId="10" fillId="55" borderId="19" xfId="0" applyNumberFormat="1" applyFont="1" applyFill="1" applyBorder="1" applyAlignment="1">
      <alignment horizontal="left" vertical="center"/>
    </xf>
    <xf numFmtId="191" fontId="7" fillId="55" borderId="19" xfId="0" applyNumberFormat="1" applyFont="1" applyFill="1" applyBorder="1" applyAlignment="1">
      <alignment horizontal="center" vertical="center"/>
    </xf>
    <xf numFmtId="190" fontId="3" fillId="55" borderId="19" xfId="0" applyNumberFormat="1" applyFont="1" applyFill="1" applyBorder="1" applyAlignment="1">
      <alignment horizontal="right" vertical="center"/>
    </xf>
    <xf numFmtId="0" fontId="9" fillId="55" borderId="21" xfId="0" applyFont="1" applyFill="1" applyBorder="1" applyAlignment="1">
      <alignment horizontal="left" vertical="center"/>
    </xf>
    <xf numFmtId="0" fontId="8" fillId="55" borderId="20" xfId="0" applyFont="1" applyFill="1" applyBorder="1" applyAlignment="1">
      <alignment horizontal="right" vertical="center"/>
    </xf>
    <xf numFmtId="0" fontId="8" fillId="55" borderId="19" xfId="0" applyFont="1" applyFill="1" applyBorder="1" applyAlignment="1">
      <alignment horizontal="center" vertical="center"/>
    </xf>
    <xf numFmtId="0" fontId="0" fillId="55" borderId="19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2" borderId="0" xfId="0" applyFont="1" applyFill="1" applyAlignment="1">
      <alignment/>
    </xf>
    <xf numFmtId="0" fontId="8" fillId="0" borderId="19" xfId="0" applyFont="1" applyBorder="1" applyAlignment="1">
      <alignment horizontal="left" vertical="center"/>
    </xf>
    <xf numFmtId="198" fontId="0" fillId="0" borderId="19" xfId="0" applyNumberFormat="1" applyFont="1" applyBorder="1" applyAlignment="1">
      <alignment horizontal="center" vertical="center"/>
    </xf>
    <xf numFmtId="198" fontId="6" fillId="0" borderId="19" xfId="0" applyNumberFormat="1" applyFont="1" applyBorder="1" applyAlignment="1">
      <alignment horizontal="center" vertical="center"/>
    </xf>
    <xf numFmtId="0" fontId="12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8" fillId="7" borderId="19" xfId="0" applyFont="1" applyFill="1" applyBorder="1" applyAlignment="1">
      <alignment horizontal="center" vertical="center"/>
    </xf>
    <xf numFmtId="0" fontId="0" fillId="56" borderId="19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5" borderId="19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56" borderId="19" xfId="0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12" fillId="0" borderId="19" xfId="0" applyNumberFormat="1" applyFont="1" applyFill="1" applyBorder="1" applyAlignment="1">
      <alignment horizontal="center" vertical="center"/>
    </xf>
    <xf numFmtId="198" fontId="6" fillId="0" borderId="19" xfId="0" applyNumberFormat="1" applyFont="1" applyFill="1" applyBorder="1" applyAlignment="1">
      <alignment horizontal="center" vertical="center"/>
    </xf>
    <xf numFmtId="198" fontId="0" fillId="0" borderId="19" xfId="0" applyNumberFormat="1" applyFont="1" applyFill="1" applyBorder="1" applyAlignment="1">
      <alignment horizontal="center" vertical="center"/>
    </xf>
    <xf numFmtId="198" fontId="8" fillId="0" borderId="19" xfId="0" applyNumberFormat="1" applyFont="1" applyFill="1" applyBorder="1" applyAlignment="1">
      <alignment horizontal="left" vertical="center"/>
    </xf>
    <xf numFmtId="0" fontId="8" fillId="57" borderId="20" xfId="0" applyFont="1" applyFill="1" applyBorder="1" applyAlignment="1">
      <alignment horizontal="right" vertical="center"/>
    </xf>
    <xf numFmtId="0" fontId="9" fillId="57" borderId="21" xfId="0" applyFont="1" applyFill="1" applyBorder="1" applyAlignment="1">
      <alignment horizontal="left" vertical="center"/>
    </xf>
    <xf numFmtId="190" fontId="3" fillId="57" borderId="19" xfId="0" applyNumberFormat="1" applyFont="1" applyFill="1" applyBorder="1" applyAlignment="1">
      <alignment horizontal="right" vertical="center"/>
    </xf>
    <xf numFmtId="191" fontId="7" fillId="57" borderId="19" xfId="0" applyNumberFormat="1" applyFont="1" applyFill="1" applyBorder="1" applyAlignment="1">
      <alignment horizontal="center" vertical="center"/>
    </xf>
    <xf numFmtId="49" fontId="10" fillId="57" borderId="19" xfId="0" applyNumberFormat="1" applyFont="1" applyFill="1" applyBorder="1" applyAlignment="1">
      <alignment horizontal="left" vertical="center"/>
    </xf>
    <xf numFmtId="0" fontId="11" fillId="57" borderId="19" xfId="0" applyFont="1" applyFill="1" applyBorder="1" applyAlignment="1">
      <alignment horizontal="left" vertical="center"/>
    </xf>
    <xf numFmtId="198" fontId="0" fillId="0" borderId="19" xfId="0" applyNumberFormat="1" applyFont="1" applyFill="1" applyBorder="1" applyAlignment="1">
      <alignment horizontal="left" vertical="center"/>
    </xf>
    <xf numFmtId="198" fontId="8" fillId="0" borderId="19" xfId="0" applyNumberFormat="1" applyFont="1" applyFill="1" applyBorder="1" applyAlignment="1">
      <alignment vertical="center"/>
    </xf>
    <xf numFmtId="0" fontId="0" fillId="57" borderId="0" xfId="0" applyFont="1" applyFill="1" applyAlignment="1">
      <alignment/>
    </xf>
    <xf numFmtId="0" fontId="8" fillId="58" borderId="20" xfId="0" applyFont="1" applyFill="1" applyBorder="1" applyAlignment="1">
      <alignment horizontal="right" vertical="center"/>
    </xf>
    <xf numFmtId="0" fontId="9" fillId="58" borderId="21" xfId="0" applyFont="1" applyFill="1" applyBorder="1" applyAlignment="1">
      <alignment horizontal="left" vertical="center"/>
    </xf>
    <xf numFmtId="190" fontId="3" fillId="58" borderId="19" xfId="0" applyNumberFormat="1" applyFont="1" applyFill="1" applyBorder="1" applyAlignment="1">
      <alignment horizontal="right" vertical="center"/>
    </xf>
    <xf numFmtId="191" fontId="7" fillId="58" borderId="19" xfId="0" applyNumberFormat="1" applyFont="1" applyFill="1" applyBorder="1" applyAlignment="1">
      <alignment horizontal="center" vertical="center"/>
    </xf>
    <xf numFmtId="49" fontId="10" fillId="58" borderId="19" xfId="0" applyNumberFormat="1" applyFont="1" applyFill="1" applyBorder="1" applyAlignment="1">
      <alignment horizontal="left" vertical="center"/>
    </xf>
    <xf numFmtId="0" fontId="11" fillId="58" borderId="19" xfId="0" applyFont="1" applyFill="1" applyBorder="1" applyAlignment="1">
      <alignment horizontal="left" vertical="center"/>
    </xf>
    <xf numFmtId="198" fontId="0" fillId="0" borderId="19" xfId="0" applyNumberFormat="1" applyFont="1" applyFill="1" applyBorder="1" applyAlignment="1">
      <alignment vertical="center"/>
    </xf>
    <xf numFmtId="198" fontId="8" fillId="0" borderId="19" xfId="0" applyNumberFormat="1" applyFont="1" applyBorder="1" applyAlignment="1">
      <alignment horizontal="left" vertical="center"/>
    </xf>
    <xf numFmtId="0" fontId="0" fillId="0" borderId="24" xfId="0" applyFont="1" applyBorder="1" applyAlignment="1">
      <alignment/>
    </xf>
    <xf numFmtId="198" fontId="6" fillId="58" borderId="19" xfId="0" applyNumberFormat="1" applyFont="1" applyFill="1" applyBorder="1" applyAlignment="1">
      <alignment horizontal="center" vertical="center"/>
    </xf>
    <xf numFmtId="0" fontId="12" fillId="58" borderId="19" xfId="0" applyNumberFormat="1" applyFont="1" applyFill="1" applyBorder="1" applyAlignment="1">
      <alignment horizontal="center" vertical="center"/>
    </xf>
    <xf numFmtId="0" fontId="11" fillId="58" borderId="19" xfId="0" applyFont="1" applyFill="1" applyBorder="1" applyAlignment="1">
      <alignment horizontal="center" vertical="center"/>
    </xf>
    <xf numFmtId="0" fontId="8" fillId="58" borderId="19" xfId="0" applyFont="1" applyFill="1" applyBorder="1" applyAlignment="1">
      <alignment horizontal="center" vertical="center"/>
    </xf>
    <xf numFmtId="198" fontId="6" fillId="59" borderId="19" xfId="0" applyNumberFormat="1" applyFont="1" applyFill="1" applyBorder="1" applyAlignment="1">
      <alignment horizontal="center" vertical="center"/>
    </xf>
    <xf numFmtId="0" fontId="12" fillId="59" borderId="19" xfId="0" applyNumberFormat="1" applyFont="1" applyFill="1" applyBorder="1" applyAlignment="1">
      <alignment horizontal="center" vertical="center"/>
    </xf>
    <xf numFmtId="0" fontId="11" fillId="59" borderId="19" xfId="0" applyFont="1" applyFill="1" applyBorder="1" applyAlignment="1">
      <alignment horizontal="center" vertical="center"/>
    </xf>
    <xf numFmtId="0" fontId="11" fillId="59" borderId="19" xfId="0" applyFont="1" applyFill="1" applyBorder="1" applyAlignment="1">
      <alignment horizontal="left" vertical="center"/>
    </xf>
    <xf numFmtId="49" fontId="10" fillId="59" borderId="19" xfId="0" applyNumberFormat="1" applyFont="1" applyFill="1" applyBorder="1" applyAlignment="1">
      <alignment horizontal="left" vertical="center"/>
    </xf>
    <xf numFmtId="191" fontId="7" fillId="59" borderId="19" xfId="0" applyNumberFormat="1" applyFont="1" applyFill="1" applyBorder="1" applyAlignment="1">
      <alignment horizontal="center" vertical="center"/>
    </xf>
    <xf numFmtId="190" fontId="3" fillId="59" borderId="19" xfId="0" applyNumberFormat="1" applyFont="1" applyFill="1" applyBorder="1" applyAlignment="1">
      <alignment horizontal="right" vertical="center"/>
    </xf>
    <xf numFmtId="0" fontId="9" fillId="59" borderId="21" xfId="0" applyFont="1" applyFill="1" applyBorder="1" applyAlignment="1">
      <alignment horizontal="left" vertical="center"/>
    </xf>
    <xf numFmtId="0" fontId="8" fillId="59" borderId="20" xfId="0" applyFont="1" applyFill="1" applyBorder="1" applyAlignment="1">
      <alignment horizontal="right" vertical="center"/>
    </xf>
    <xf numFmtId="0" fontId="8" fillId="59" borderId="19" xfId="0" applyFont="1" applyFill="1" applyBorder="1" applyAlignment="1">
      <alignment horizontal="center" vertical="center"/>
    </xf>
    <xf numFmtId="0" fontId="8" fillId="0" borderId="19" xfId="0" applyNumberFormat="1" applyFont="1" applyFill="1" applyBorder="1" applyAlignment="1">
      <alignment horizontal="left" vertical="center"/>
    </xf>
    <xf numFmtId="0" fontId="6" fillId="0" borderId="19" xfId="0" applyNumberFormat="1" applyFont="1" applyFill="1" applyBorder="1" applyAlignment="1">
      <alignment horizontal="center" vertical="center"/>
    </xf>
    <xf numFmtId="190" fontId="3" fillId="0" borderId="19" xfId="0" applyNumberFormat="1" applyFont="1" applyFill="1" applyBorder="1" applyAlignment="1">
      <alignment horizontal="center" vertical="center"/>
    </xf>
    <xf numFmtId="0" fontId="8" fillId="60" borderId="19" xfId="0" applyNumberFormat="1" applyFont="1" applyFill="1" applyBorder="1" applyAlignment="1">
      <alignment horizontal="left" vertical="center"/>
    </xf>
    <xf numFmtId="2" fontId="0" fillId="60" borderId="19" xfId="0" applyNumberFormat="1" applyFont="1" applyFill="1" applyBorder="1" applyAlignment="1">
      <alignment horizontal="center" vertical="center"/>
    </xf>
    <xf numFmtId="0" fontId="6" fillId="60" borderId="19" xfId="0" applyNumberFormat="1" applyFont="1" applyFill="1" applyBorder="1" applyAlignment="1">
      <alignment horizontal="center" vertical="center"/>
    </xf>
    <xf numFmtId="183" fontId="12" fillId="60" borderId="19" xfId="0" applyNumberFormat="1" applyFont="1" applyFill="1" applyBorder="1" applyAlignment="1">
      <alignment horizontal="center" vertical="center"/>
    </xf>
    <xf numFmtId="0" fontId="11" fillId="60" borderId="19" xfId="0" applyFont="1" applyFill="1" applyBorder="1" applyAlignment="1">
      <alignment horizontal="center" vertical="center"/>
    </xf>
    <xf numFmtId="0" fontId="11" fillId="60" borderId="19" xfId="0" applyFont="1" applyFill="1" applyBorder="1" applyAlignment="1">
      <alignment horizontal="left" vertical="center"/>
    </xf>
    <xf numFmtId="49" fontId="10" fillId="60" borderId="19" xfId="0" applyNumberFormat="1" applyFont="1" applyFill="1" applyBorder="1" applyAlignment="1">
      <alignment horizontal="left" vertical="center"/>
    </xf>
    <xf numFmtId="191" fontId="7" fillId="60" borderId="19" xfId="0" applyNumberFormat="1" applyFont="1" applyFill="1" applyBorder="1" applyAlignment="1">
      <alignment horizontal="center" vertical="center"/>
    </xf>
    <xf numFmtId="190" fontId="3" fillId="60" borderId="19" xfId="0" applyNumberFormat="1" applyFont="1" applyFill="1" applyBorder="1" applyAlignment="1">
      <alignment horizontal="center" vertical="center"/>
    </xf>
    <xf numFmtId="0" fontId="9" fillId="60" borderId="21" xfId="0" applyFont="1" applyFill="1" applyBorder="1" applyAlignment="1">
      <alignment horizontal="left" vertical="center"/>
    </xf>
    <xf numFmtId="0" fontId="8" fillId="60" borderId="20" xfId="0" applyFont="1" applyFill="1" applyBorder="1" applyAlignment="1">
      <alignment horizontal="right" vertical="center"/>
    </xf>
    <xf numFmtId="0" fontId="8" fillId="60" borderId="19" xfId="0" applyFont="1" applyFill="1" applyBorder="1" applyAlignment="1">
      <alignment horizontal="center" vertical="center"/>
    </xf>
    <xf numFmtId="0" fontId="8" fillId="58" borderId="19" xfId="0" applyNumberFormat="1" applyFont="1" applyFill="1" applyBorder="1" applyAlignment="1">
      <alignment horizontal="left" vertical="center"/>
    </xf>
    <xf numFmtId="2" fontId="0" fillId="58" borderId="19" xfId="0" applyNumberFormat="1" applyFont="1" applyFill="1" applyBorder="1" applyAlignment="1">
      <alignment horizontal="center" vertical="center"/>
    </xf>
    <xf numFmtId="0" fontId="6" fillId="58" borderId="19" xfId="0" applyNumberFormat="1" applyFont="1" applyFill="1" applyBorder="1" applyAlignment="1">
      <alignment horizontal="center" vertical="center"/>
    </xf>
    <xf numFmtId="183" fontId="12" fillId="58" borderId="19" xfId="0" applyNumberFormat="1" applyFont="1" applyFill="1" applyBorder="1" applyAlignment="1">
      <alignment horizontal="center" vertical="center"/>
    </xf>
    <xf numFmtId="190" fontId="3" fillId="58" borderId="19" xfId="0" applyNumberFormat="1" applyFont="1" applyFill="1" applyBorder="1" applyAlignment="1">
      <alignment horizontal="center" vertical="center"/>
    </xf>
    <xf numFmtId="0" fontId="0" fillId="58" borderId="0" xfId="0" applyFont="1" applyFill="1" applyAlignment="1">
      <alignment/>
    </xf>
    <xf numFmtId="0" fontId="8" fillId="55" borderId="19" xfId="0" applyNumberFormat="1" applyFont="1" applyFill="1" applyBorder="1" applyAlignment="1">
      <alignment horizontal="left" vertical="center"/>
    </xf>
    <xf numFmtId="2" fontId="0" fillId="55" borderId="19" xfId="0" applyNumberFormat="1" applyFont="1" applyFill="1" applyBorder="1" applyAlignment="1">
      <alignment horizontal="center" vertical="center"/>
    </xf>
    <xf numFmtId="0" fontId="6" fillId="55" borderId="19" xfId="0" applyNumberFormat="1" applyFont="1" applyFill="1" applyBorder="1" applyAlignment="1">
      <alignment horizontal="center" vertical="center"/>
    </xf>
    <xf numFmtId="190" fontId="3" fillId="55" borderId="19" xfId="0" applyNumberFormat="1" applyFont="1" applyFill="1" applyBorder="1" applyAlignment="1">
      <alignment horizontal="center" vertical="center"/>
    </xf>
    <xf numFmtId="0" fontId="0" fillId="60" borderId="0" xfId="0" applyFont="1" applyFill="1" applyAlignment="1">
      <alignment/>
    </xf>
    <xf numFmtId="2" fontId="6" fillId="55" borderId="19" xfId="0" applyNumberFormat="1" applyFont="1" applyFill="1" applyBorder="1" applyAlignment="1">
      <alignment horizontal="center" vertical="center"/>
    </xf>
    <xf numFmtId="0" fontId="3" fillId="60" borderId="19" xfId="0" applyNumberFormat="1" applyFont="1" applyFill="1" applyBorder="1" applyAlignment="1">
      <alignment horizontal="center" vertical="center"/>
    </xf>
    <xf numFmtId="2" fontId="6" fillId="60" borderId="19" xfId="0" applyNumberFormat="1" applyFont="1" applyFill="1" applyBorder="1" applyAlignment="1">
      <alignment horizontal="center" vertical="center"/>
    </xf>
    <xf numFmtId="0" fontId="8" fillId="0" borderId="19" xfId="0" applyNumberFormat="1" applyFont="1" applyBorder="1" applyAlignment="1">
      <alignment horizontal="left" vertical="center"/>
    </xf>
    <xf numFmtId="2" fontId="0" fillId="0" borderId="19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0" fillId="0" borderId="0" xfId="119" applyFont="1" applyFill="1" applyAlignment="1">
      <alignment vertical="center"/>
      <protection/>
    </xf>
    <xf numFmtId="0" fontId="7" fillId="58" borderId="19" xfId="0" applyNumberFormat="1" applyFont="1" applyFill="1" applyBorder="1" applyAlignment="1">
      <alignment horizontal="center" vertical="center"/>
    </xf>
    <xf numFmtId="0" fontId="3" fillId="58" borderId="19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183" fontId="12" fillId="59" borderId="19" xfId="0" applyNumberFormat="1" applyFont="1" applyFill="1" applyBorder="1" applyAlignment="1">
      <alignment horizontal="center" vertical="center"/>
    </xf>
    <xf numFmtId="190" fontId="3" fillId="59" borderId="19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84" fontId="6" fillId="0" borderId="19" xfId="0" applyNumberFormat="1" applyFont="1" applyFill="1" applyBorder="1" applyAlignment="1">
      <alignment horizontal="center" vertical="center"/>
    </xf>
    <xf numFmtId="184" fontId="0" fillId="0" borderId="19" xfId="0" applyNumberFormat="1" applyFont="1" applyFill="1" applyBorder="1" applyAlignment="1">
      <alignment horizontal="center" vertical="center"/>
    </xf>
    <xf numFmtId="0" fontId="0" fillId="0" borderId="20" xfId="119" applyFont="1" applyFill="1" applyBorder="1" applyAlignment="1">
      <alignment horizontal="center" vertical="center"/>
      <protection/>
    </xf>
    <xf numFmtId="0" fontId="0" fillId="0" borderId="24" xfId="119" applyFont="1" applyFill="1" applyBorder="1" applyAlignment="1">
      <alignment horizontal="center" vertical="center"/>
      <protection/>
    </xf>
    <xf numFmtId="0" fontId="0" fillId="0" borderId="21" xfId="119" applyFont="1" applyFill="1" applyBorder="1" applyAlignment="1">
      <alignment horizontal="center" vertical="center"/>
      <protection/>
    </xf>
    <xf numFmtId="0" fontId="35" fillId="0" borderId="0" xfId="0" applyFont="1" applyAlignment="1">
      <alignment vertical="top"/>
    </xf>
    <xf numFmtId="0" fontId="8" fillId="2" borderId="19" xfId="0" applyFont="1" applyFill="1" applyBorder="1" applyAlignment="1">
      <alignment horizontal="center" vertical="center"/>
    </xf>
    <xf numFmtId="183" fontId="11" fillId="0" borderId="19" xfId="0" applyNumberFormat="1" applyFont="1" applyFill="1" applyBorder="1" applyAlignment="1">
      <alignment horizontal="center" vertical="center"/>
    </xf>
    <xf numFmtId="2" fontId="11" fillId="0" borderId="19" xfId="0" applyNumberFormat="1" applyFont="1" applyFill="1" applyBorder="1" applyAlignment="1">
      <alignment horizontal="left" vertical="center"/>
    </xf>
    <xf numFmtId="0" fontId="8" fillId="2" borderId="20" xfId="0" applyFont="1" applyFill="1" applyBorder="1" applyAlignment="1">
      <alignment horizontal="right" vertical="center"/>
    </xf>
    <xf numFmtId="0" fontId="9" fillId="2" borderId="21" xfId="0" applyFont="1" applyFill="1" applyBorder="1" applyAlignment="1">
      <alignment horizontal="left" vertical="center"/>
    </xf>
    <xf numFmtId="190" fontId="3" fillId="2" borderId="19" xfId="0" applyNumberFormat="1" applyFont="1" applyFill="1" applyBorder="1" applyAlignment="1">
      <alignment horizontal="right" vertical="center"/>
    </xf>
    <xf numFmtId="191" fontId="7" fillId="2" borderId="19" xfId="0" applyNumberFormat="1" applyFont="1" applyFill="1" applyBorder="1" applyAlignment="1">
      <alignment horizontal="center" vertical="center"/>
    </xf>
    <xf numFmtId="49" fontId="10" fillId="2" borderId="19" xfId="0" applyNumberFormat="1" applyFont="1" applyFill="1" applyBorder="1" applyAlignment="1">
      <alignment horizontal="left" vertical="center"/>
    </xf>
    <xf numFmtId="0" fontId="11" fillId="2" borderId="19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19" xfId="0" applyNumberFormat="1" applyFont="1" applyFill="1" applyBorder="1" applyAlignment="1">
      <alignment horizontal="left" vertical="center"/>
    </xf>
    <xf numFmtId="190" fontId="3" fillId="0" borderId="19" xfId="0" applyNumberFormat="1" applyFont="1" applyBorder="1" applyAlignment="1">
      <alignment horizontal="center" vertical="center"/>
    </xf>
    <xf numFmtId="1" fontId="12" fillId="0" borderId="19" xfId="0" applyNumberFormat="1" applyFont="1" applyFill="1" applyBorder="1" applyAlignment="1">
      <alignment horizontal="center" vertical="center"/>
    </xf>
    <xf numFmtId="2" fontId="11" fillId="0" borderId="19" xfId="0" applyNumberFormat="1" applyFont="1" applyBorder="1" applyAlignment="1">
      <alignment horizontal="left" vertical="center"/>
    </xf>
    <xf numFmtId="0" fontId="8" fillId="7" borderId="20" xfId="0" applyFont="1" applyFill="1" applyBorder="1" applyAlignment="1">
      <alignment horizontal="right" vertical="center"/>
    </xf>
    <xf numFmtId="0" fontId="9" fillId="7" borderId="21" xfId="0" applyFont="1" applyFill="1" applyBorder="1" applyAlignment="1">
      <alignment horizontal="left" vertical="center"/>
    </xf>
    <xf numFmtId="190" fontId="3" fillId="7" borderId="19" xfId="0" applyNumberFormat="1" applyFont="1" applyFill="1" applyBorder="1" applyAlignment="1">
      <alignment horizontal="right" vertical="center"/>
    </xf>
    <xf numFmtId="191" fontId="7" fillId="7" borderId="19" xfId="0" applyNumberFormat="1" applyFont="1" applyFill="1" applyBorder="1" applyAlignment="1">
      <alignment horizontal="center" vertical="center"/>
    </xf>
    <xf numFmtId="49" fontId="10" fillId="7" borderId="19" xfId="0" applyNumberFormat="1" applyFont="1" applyFill="1" applyBorder="1" applyAlignment="1">
      <alignment horizontal="left" vertical="center"/>
    </xf>
    <xf numFmtId="0" fontId="11" fillId="7" borderId="19" xfId="0" applyFont="1" applyFill="1" applyBorder="1" applyAlignment="1">
      <alignment horizontal="left" vertical="center"/>
    </xf>
    <xf numFmtId="183" fontId="12" fillId="0" borderId="19" xfId="0" applyNumberFormat="1" applyFont="1" applyBorder="1" applyAlignment="1">
      <alignment horizontal="center" vertical="center"/>
    </xf>
    <xf numFmtId="0" fontId="8" fillId="61" borderId="19" xfId="0" applyFont="1" applyFill="1" applyBorder="1" applyAlignment="1">
      <alignment horizontal="center" vertical="center"/>
    </xf>
    <xf numFmtId="0" fontId="8" fillId="61" borderId="20" xfId="0" applyFont="1" applyFill="1" applyBorder="1" applyAlignment="1">
      <alignment horizontal="right" vertical="center"/>
    </xf>
    <xf numFmtId="0" fontId="9" fillId="61" borderId="21" xfId="0" applyFont="1" applyFill="1" applyBorder="1" applyAlignment="1">
      <alignment horizontal="left" vertical="center"/>
    </xf>
    <xf numFmtId="190" fontId="3" fillId="61" borderId="19" xfId="0" applyNumberFormat="1" applyFont="1" applyFill="1" applyBorder="1" applyAlignment="1">
      <alignment horizontal="right" vertical="center"/>
    </xf>
    <xf numFmtId="191" fontId="7" fillId="61" borderId="19" xfId="0" applyNumberFormat="1" applyFont="1" applyFill="1" applyBorder="1" applyAlignment="1">
      <alignment horizontal="center" vertical="center"/>
    </xf>
    <xf numFmtId="49" fontId="10" fillId="61" borderId="19" xfId="0" applyNumberFormat="1" applyFont="1" applyFill="1" applyBorder="1" applyAlignment="1">
      <alignment horizontal="left" vertical="center"/>
    </xf>
    <xf numFmtId="0" fontId="11" fillId="61" borderId="19" xfId="0" applyFont="1" applyFill="1" applyBorder="1" applyAlignment="1">
      <alignment horizontal="left" vertical="center"/>
    </xf>
    <xf numFmtId="0" fontId="11" fillId="2" borderId="19" xfId="0" applyFont="1" applyFill="1" applyBorder="1" applyAlignment="1">
      <alignment horizontal="center" vertical="center"/>
    </xf>
    <xf numFmtId="0" fontId="0" fillId="59" borderId="19" xfId="0" applyFont="1" applyFill="1" applyBorder="1" applyAlignment="1">
      <alignment horizontal="center" vertical="center"/>
    </xf>
    <xf numFmtId="0" fontId="0" fillId="61" borderId="19" xfId="0" applyFont="1" applyFill="1" applyBorder="1" applyAlignment="1">
      <alignment horizontal="center" vertical="center"/>
    </xf>
    <xf numFmtId="0" fontId="11" fillId="61" borderId="19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2" fontId="0" fillId="0" borderId="19" xfId="0" applyNumberFormat="1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>
      <alignment horizontal="center" vertical="center"/>
    </xf>
    <xf numFmtId="1" fontId="0" fillId="0" borderId="19" xfId="0" applyNumberFormat="1" applyFont="1" applyFill="1" applyBorder="1" applyAlignment="1">
      <alignment horizontal="center" vertical="center"/>
    </xf>
    <xf numFmtId="0" fontId="35" fillId="0" borderId="0" xfId="0" applyFont="1" applyFill="1" applyAlignment="1">
      <alignment vertical="center"/>
    </xf>
    <xf numFmtId="0" fontId="32" fillId="0" borderId="0" xfId="0" applyFont="1" applyAlignment="1">
      <alignment vertical="center"/>
    </xf>
    <xf numFmtId="0" fontId="4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left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90" fontId="3" fillId="2" borderId="19" xfId="0" applyNumberFormat="1" applyFont="1" applyFill="1" applyBorder="1" applyAlignment="1">
      <alignment horizontal="center" vertical="center"/>
    </xf>
    <xf numFmtId="0" fontId="8" fillId="0" borderId="25" xfId="120" applyFont="1" applyBorder="1">
      <alignment/>
      <protection/>
    </xf>
    <xf numFmtId="0" fontId="8" fillId="0" borderId="0" xfId="120" applyFont="1">
      <alignment/>
      <protection/>
    </xf>
    <xf numFmtId="0" fontId="38" fillId="0" borderId="0" xfId="120" applyFont="1">
      <alignment/>
      <protection/>
    </xf>
    <xf numFmtId="0" fontId="39" fillId="0" borderId="0" xfId="120" applyFont="1">
      <alignment/>
      <protection/>
    </xf>
    <xf numFmtId="0" fontId="40" fillId="0" borderId="0" xfId="120" applyFont="1">
      <alignment/>
      <protection/>
    </xf>
    <xf numFmtId="0" fontId="8" fillId="0" borderId="24" xfId="120" applyFont="1" applyBorder="1">
      <alignment/>
      <protection/>
    </xf>
    <xf numFmtId="0" fontId="8" fillId="0" borderId="0" xfId="120" applyFont="1" applyBorder="1">
      <alignment/>
      <protection/>
    </xf>
    <xf numFmtId="0" fontId="41" fillId="0" borderId="0" xfId="120" applyFont="1">
      <alignment/>
      <protection/>
    </xf>
    <xf numFmtId="49" fontId="38" fillId="0" borderId="0" xfId="120" applyNumberFormat="1" applyFont="1">
      <alignment/>
      <protection/>
    </xf>
    <xf numFmtId="0" fontId="8" fillId="0" borderId="26" xfId="120" applyFont="1" applyBorder="1">
      <alignment/>
      <protection/>
    </xf>
    <xf numFmtId="0" fontId="8" fillId="0" borderId="22" xfId="120" applyFont="1" applyBorder="1">
      <alignment/>
      <protection/>
    </xf>
    <xf numFmtId="0" fontId="10" fillId="0" borderId="0" xfId="120" applyFont="1">
      <alignment/>
      <protection/>
    </xf>
    <xf numFmtId="0" fontId="13" fillId="0" borderId="27" xfId="119" applyFont="1" applyFill="1" applyBorder="1" applyAlignment="1">
      <alignment horizontal="center" vertical="center" wrapText="1"/>
      <protection/>
    </xf>
    <xf numFmtId="0" fontId="13" fillId="0" borderId="22" xfId="119" applyFont="1" applyFill="1" applyBorder="1" applyAlignment="1">
      <alignment horizontal="center" vertical="center" wrapText="1"/>
      <protection/>
    </xf>
    <xf numFmtId="0" fontId="13" fillId="0" borderId="27" xfId="119" applyFont="1" applyFill="1" applyBorder="1" applyAlignment="1">
      <alignment horizontal="center" vertical="center"/>
      <protection/>
    </xf>
    <xf numFmtId="0" fontId="13" fillId="0" borderId="22" xfId="119" applyFont="1" applyFill="1" applyBorder="1" applyAlignment="1">
      <alignment horizontal="center" vertical="center"/>
      <protection/>
    </xf>
    <xf numFmtId="0" fontId="13" fillId="0" borderId="27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27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13" fillId="0" borderId="19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right" vertical="center"/>
    </xf>
    <xf numFmtId="0" fontId="13" fillId="0" borderId="28" xfId="0" applyFont="1" applyBorder="1" applyAlignment="1">
      <alignment horizontal="right" vertical="center"/>
    </xf>
    <xf numFmtId="0" fontId="13" fillId="0" borderId="29" xfId="0" applyFont="1" applyBorder="1" applyAlignment="1">
      <alignment vertical="center"/>
    </xf>
    <xf numFmtId="0" fontId="13" fillId="0" borderId="30" xfId="0" applyFont="1" applyBorder="1" applyAlignment="1">
      <alignment vertical="center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vertical="center"/>
    </xf>
    <xf numFmtId="0" fontId="13" fillId="0" borderId="22" xfId="0" applyFont="1" applyFill="1" applyBorder="1" applyAlignment="1">
      <alignment vertical="center"/>
    </xf>
    <xf numFmtId="0" fontId="13" fillId="0" borderId="27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right" vertical="center"/>
    </xf>
    <xf numFmtId="0" fontId="13" fillId="0" borderId="28" xfId="0" applyFont="1" applyFill="1" applyBorder="1" applyAlignment="1">
      <alignment horizontal="right" vertical="center"/>
    </xf>
    <xf numFmtId="0" fontId="13" fillId="0" borderId="29" xfId="0" applyFont="1" applyFill="1" applyBorder="1" applyAlignment="1">
      <alignment vertical="center"/>
    </xf>
    <xf numFmtId="0" fontId="13" fillId="0" borderId="30" xfId="0" applyFont="1" applyFill="1" applyBorder="1" applyAlignment="1">
      <alignment vertical="center"/>
    </xf>
    <xf numFmtId="0" fontId="13" fillId="0" borderId="27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7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right" vertical="center"/>
    </xf>
    <xf numFmtId="0" fontId="13" fillId="0" borderId="28" xfId="0" applyFont="1" applyBorder="1" applyAlignment="1">
      <alignment horizontal="right" vertical="center"/>
    </xf>
    <xf numFmtId="0" fontId="13" fillId="0" borderId="29" xfId="0" applyFont="1" applyBorder="1" applyAlignment="1">
      <alignment vertical="center"/>
    </xf>
    <xf numFmtId="0" fontId="13" fillId="0" borderId="30" xfId="0" applyFont="1" applyBorder="1" applyAlignment="1">
      <alignment vertical="center"/>
    </xf>
    <xf numFmtId="0" fontId="13" fillId="0" borderId="1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37" fillId="0" borderId="19" xfId="117" applyFont="1" applyFill="1" applyBorder="1" applyAlignment="1">
      <alignment horizontal="center" vertical="center" wrapText="1"/>
      <protection/>
    </xf>
    <xf numFmtId="0" fontId="36" fillId="0" borderId="27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</cellXfs>
  <cellStyles count="127">
    <cellStyle name="Normal" xfId="0"/>
    <cellStyle name="1 antraštė" xfId="15"/>
    <cellStyle name="2 antraštė" xfId="16"/>
    <cellStyle name="20% - Accent1" xfId="17"/>
    <cellStyle name="20% - Accent1 2" xfId="18"/>
    <cellStyle name="20% - Accent2" xfId="19"/>
    <cellStyle name="20% - Accent2 2" xfId="20"/>
    <cellStyle name="20% - Accent3" xfId="21"/>
    <cellStyle name="20% - Accent3 2" xfId="22"/>
    <cellStyle name="20% - Accent4" xfId="23"/>
    <cellStyle name="20% - Accent4 2" xfId="24"/>
    <cellStyle name="20% - Accent5" xfId="25"/>
    <cellStyle name="20% - Accent5 2" xfId="26"/>
    <cellStyle name="20% - Accent6" xfId="27"/>
    <cellStyle name="20% - Accent6 2" xfId="28"/>
    <cellStyle name="20% – paryškinimas 1" xfId="29"/>
    <cellStyle name="20% – paryškinimas 2" xfId="30"/>
    <cellStyle name="20% – paryškinimas 3" xfId="31"/>
    <cellStyle name="20% – paryškinimas 4" xfId="32"/>
    <cellStyle name="20% – paryškinimas 5" xfId="33"/>
    <cellStyle name="20% – paryškinimas 6" xfId="34"/>
    <cellStyle name="3 antraštė" xfId="35"/>
    <cellStyle name="4 antraštė" xfId="36"/>
    <cellStyle name="40% - Accent1" xfId="37"/>
    <cellStyle name="40% - Accent1 2" xfId="38"/>
    <cellStyle name="40% - Accent2" xfId="39"/>
    <cellStyle name="40% - Accent2 2" xfId="40"/>
    <cellStyle name="40% - Accent3" xfId="41"/>
    <cellStyle name="40% - Accent3 2" xfId="42"/>
    <cellStyle name="40% - Accent4" xfId="43"/>
    <cellStyle name="40% - Accent4 2" xfId="44"/>
    <cellStyle name="40% - Accent5" xfId="45"/>
    <cellStyle name="40% - Accent5 2" xfId="46"/>
    <cellStyle name="40% - Accent6" xfId="47"/>
    <cellStyle name="40% - Accent6 2" xfId="48"/>
    <cellStyle name="40% – paryškinimas 1" xfId="49"/>
    <cellStyle name="40% – paryškinimas 2" xfId="50"/>
    <cellStyle name="40% – paryškinimas 3" xfId="51"/>
    <cellStyle name="40% – paryškinimas 4" xfId="52"/>
    <cellStyle name="40% – paryškinimas 5" xfId="53"/>
    <cellStyle name="40% – paryškinimas 6" xfId="54"/>
    <cellStyle name="60% - Accent1" xfId="55"/>
    <cellStyle name="60% - Accent1 2" xfId="56"/>
    <cellStyle name="60% - Accent2" xfId="57"/>
    <cellStyle name="60% - Accent2 2" xfId="58"/>
    <cellStyle name="60% - Accent3" xfId="59"/>
    <cellStyle name="60% - Accent3 2" xfId="60"/>
    <cellStyle name="60% - Accent4" xfId="61"/>
    <cellStyle name="60% - Accent4 2" xfId="62"/>
    <cellStyle name="60% - Accent5" xfId="63"/>
    <cellStyle name="60% - Accent5 2" xfId="64"/>
    <cellStyle name="60% - Accent6" xfId="65"/>
    <cellStyle name="60% - Accent6 2" xfId="66"/>
    <cellStyle name="60% – paryškinimas 1" xfId="67"/>
    <cellStyle name="60% – paryškinimas 2" xfId="68"/>
    <cellStyle name="60% – paryškinimas 3" xfId="69"/>
    <cellStyle name="60% – paryškinimas 4" xfId="70"/>
    <cellStyle name="60% – paryškinimas 5" xfId="71"/>
    <cellStyle name="60% – paryškinimas 6" xfId="72"/>
    <cellStyle name="Accent1" xfId="73"/>
    <cellStyle name="Accent1 2" xfId="74"/>
    <cellStyle name="Accent2" xfId="75"/>
    <cellStyle name="Accent2 2" xfId="76"/>
    <cellStyle name="Accent3" xfId="77"/>
    <cellStyle name="Accent3 2" xfId="78"/>
    <cellStyle name="Accent4" xfId="79"/>
    <cellStyle name="Accent4 2" xfId="80"/>
    <cellStyle name="Accent5" xfId="81"/>
    <cellStyle name="Accent5 2" xfId="82"/>
    <cellStyle name="Accent6" xfId="83"/>
    <cellStyle name="Accent6 2" xfId="84"/>
    <cellStyle name="Aiškinamasis tekstas" xfId="85"/>
    <cellStyle name="Bad" xfId="86"/>
    <cellStyle name="Bad 2" xfId="87"/>
    <cellStyle name="Blogas" xfId="88"/>
    <cellStyle name="Calculation" xfId="89"/>
    <cellStyle name="Calculation 2" xfId="90"/>
    <cellStyle name="Check Cell" xfId="91"/>
    <cellStyle name="Check Cell 2" xfId="92"/>
    <cellStyle name="Comma" xfId="93"/>
    <cellStyle name="Comma [0]" xfId="94"/>
    <cellStyle name="Currency" xfId="95"/>
    <cellStyle name="Currency [0]" xfId="96"/>
    <cellStyle name="Explanatory Text" xfId="97"/>
    <cellStyle name="Followed Hyperlink" xfId="98"/>
    <cellStyle name="Geras" xfId="99"/>
    <cellStyle name="Good" xfId="100"/>
    <cellStyle name="Heading 1" xfId="101"/>
    <cellStyle name="Heading 2" xfId="102"/>
    <cellStyle name="Heading 3" xfId="103"/>
    <cellStyle name="Heading 4" xfId="104"/>
    <cellStyle name="Hyperlink" xfId="105"/>
    <cellStyle name="Input" xfId="106"/>
    <cellStyle name="Input 2" xfId="107"/>
    <cellStyle name="Išvestis" xfId="108"/>
    <cellStyle name="Įspėjimo tekstas" xfId="109"/>
    <cellStyle name="Įvestis" xfId="110"/>
    <cellStyle name="Linked Cell" xfId="111"/>
    <cellStyle name="Linked Cell 2" xfId="112"/>
    <cellStyle name="Neutral" xfId="113"/>
    <cellStyle name="Neutral 2" xfId="114"/>
    <cellStyle name="Neutralus" xfId="115"/>
    <cellStyle name="Normal 13" xfId="116"/>
    <cellStyle name="Normal 2" xfId="117"/>
    <cellStyle name="Normal 3" xfId="118"/>
    <cellStyle name="Normal 4" xfId="119"/>
    <cellStyle name="Normal_Rezultatai 2011v" xfId="120"/>
    <cellStyle name="Note" xfId="121"/>
    <cellStyle name="Note 2" xfId="122"/>
    <cellStyle name="Output" xfId="123"/>
    <cellStyle name="Paprastas 2" xfId="124"/>
    <cellStyle name="Paryškinimas 1" xfId="125"/>
    <cellStyle name="Paryškinimas 2" xfId="126"/>
    <cellStyle name="Paryškinimas 3" xfId="127"/>
    <cellStyle name="Paryškinimas 4" xfId="128"/>
    <cellStyle name="Paryškinimas 5" xfId="129"/>
    <cellStyle name="Paryškinimas 6" xfId="130"/>
    <cellStyle name="Pastaba" xfId="131"/>
    <cellStyle name="Pavadinimas" xfId="132"/>
    <cellStyle name="Percent" xfId="133"/>
    <cellStyle name="Skaičiavimas" xfId="134"/>
    <cellStyle name="Suma" xfId="135"/>
    <cellStyle name="Susietas langelis" xfId="136"/>
    <cellStyle name="Tikrinimo langelis" xfId="137"/>
    <cellStyle name="Title" xfId="138"/>
    <cellStyle name="Total" xfId="139"/>
    <cellStyle name="Warning Text" xfId="1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af.lt/lt/resu/2007out/LAF%20teure%202007v\LAF%20Startiniai\5000%20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000 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zoomScale="75" zoomScaleNormal="75" zoomScalePageLayoutView="0" workbookViewId="0" topLeftCell="A4">
      <selection activeCell="D9" sqref="D9"/>
    </sheetView>
  </sheetViews>
  <sheetFormatPr defaultColWidth="9.140625" defaultRowHeight="12.75"/>
  <cols>
    <col min="1" max="1" width="4.421875" style="219" customWidth="1"/>
    <col min="2" max="2" width="0.5625" style="219" customWidth="1"/>
    <col min="3" max="3" width="3.7109375" style="219" customWidth="1"/>
    <col min="4" max="41" width="5.7109375" style="219" customWidth="1"/>
    <col min="42" max="16384" width="9.140625" style="219" customWidth="1"/>
  </cols>
  <sheetData>
    <row r="1" ht="12.75">
      <c r="B1" s="218"/>
    </row>
    <row r="2" spans="2:4" ht="15.75">
      <c r="B2" s="218"/>
      <c r="D2" s="220"/>
    </row>
    <row r="3" ht="12.75">
      <c r="B3" s="218"/>
    </row>
    <row r="4" ht="12.75">
      <c r="B4" s="218"/>
    </row>
    <row r="5" ht="12.75">
      <c r="B5" s="218"/>
    </row>
    <row r="6" ht="12.75">
      <c r="B6" s="218"/>
    </row>
    <row r="7" ht="12.75">
      <c r="B7" s="218"/>
    </row>
    <row r="8" ht="13.5" customHeight="1">
      <c r="B8" s="218"/>
    </row>
    <row r="9" ht="12.75">
      <c r="B9" s="218"/>
    </row>
    <row r="10" ht="12.75">
      <c r="B10" s="218"/>
    </row>
    <row r="11" ht="12.75">
      <c r="B11" s="218"/>
    </row>
    <row r="12" ht="12.75">
      <c r="B12" s="218"/>
    </row>
    <row r="13" ht="12.75">
      <c r="B13" s="218"/>
    </row>
    <row r="14" ht="12.75">
      <c r="B14" s="218"/>
    </row>
    <row r="15" ht="12.75">
      <c r="B15" s="218"/>
    </row>
    <row r="16" spans="2:4" ht="22.5">
      <c r="B16" s="218"/>
      <c r="D16" s="221" t="s">
        <v>288</v>
      </c>
    </row>
    <row r="17" ht="12.75">
      <c r="B17" s="218"/>
    </row>
    <row r="18" spans="2:4" ht="22.5">
      <c r="B18" s="218"/>
      <c r="D18" s="221" t="s">
        <v>289</v>
      </c>
    </row>
    <row r="19" ht="12.75">
      <c r="B19" s="218"/>
    </row>
    <row r="20" spans="2:4" ht="22.5">
      <c r="B20" s="218"/>
      <c r="D20" s="221" t="s">
        <v>295</v>
      </c>
    </row>
    <row r="21" spans="2:4" ht="17.25" customHeight="1">
      <c r="B21" s="218"/>
      <c r="D21" s="222"/>
    </row>
    <row r="22" ht="12.75">
      <c r="B22" s="218"/>
    </row>
    <row r="23" spans="2:4" ht="17.25" customHeight="1">
      <c r="B23" s="218"/>
      <c r="D23" s="222"/>
    </row>
    <row r="24" ht="4.5" customHeight="1">
      <c r="B24" s="218"/>
    </row>
    <row r="25" spans="1:15" ht="3" customHeight="1">
      <c r="A25" s="223"/>
      <c r="B25" s="224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</row>
    <row r="26" ht="4.5" customHeight="1">
      <c r="B26" s="218"/>
    </row>
    <row r="27" spans="2:4" ht="20.25">
      <c r="B27" s="218"/>
      <c r="D27" s="225"/>
    </row>
    <row r="28" ht="12.75">
      <c r="B28" s="218"/>
    </row>
    <row r="29" ht="12.75">
      <c r="B29" s="218"/>
    </row>
    <row r="30" ht="12.75">
      <c r="B30" s="218"/>
    </row>
    <row r="31" ht="12.75">
      <c r="B31" s="218"/>
    </row>
    <row r="32" ht="12.75">
      <c r="B32" s="218"/>
    </row>
    <row r="33" ht="12.75">
      <c r="B33" s="218"/>
    </row>
    <row r="34" ht="12.75">
      <c r="B34" s="218"/>
    </row>
    <row r="35" ht="12.75">
      <c r="B35" s="218"/>
    </row>
    <row r="36" ht="12.75">
      <c r="B36" s="218"/>
    </row>
    <row r="37" ht="12.75">
      <c r="B37" s="218"/>
    </row>
    <row r="38" ht="12.75">
      <c r="B38" s="218"/>
    </row>
    <row r="39" ht="12.75">
      <c r="B39" s="218"/>
    </row>
    <row r="40" ht="12.75">
      <c r="B40" s="218"/>
    </row>
    <row r="41" spans="2:4" ht="15.75">
      <c r="B41" s="218"/>
      <c r="D41" s="226" t="s">
        <v>294</v>
      </c>
    </row>
    <row r="42" spans="1:9" ht="6.75" customHeight="1">
      <c r="A42" s="227"/>
      <c r="B42" s="228"/>
      <c r="C42" s="227"/>
      <c r="D42" s="227"/>
      <c r="E42" s="227"/>
      <c r="F42" s="227"/>
      <c r="G42" s="227"/>
      <c r="H42" s="227"/>
      <c r="I42" s="227"/>
    </row>
    <row r="43" ht="6.75" customHeight="1">
      <c r="B43" s="218"/>
    </row>
    <row r="44" spans="2:4" ht="15.75">
      <c r="B44" s="218"/>
      <c r="D44" s="220" t="s">
        <v>11</v>
      </c>
    </row>
    <row r="45" ht="12.75">
      <c r="B45" s="218"/>
    </row>
    <row r="46" ht="12.75">
      <c r="B46" s="218"/>
    </row>
    <row r="47" ht="12.75">
      <c r="B47" s="218"/>
    </row>
    <row r="48" spans="2:12" ht="12.75">
      <c r="B48" s="218"/>
      <c r="E48" s="219" t="s">
        <v>290</v>
      </c>
      <c r="L48" s="219" t="s">
        <v>291</v>
      </c>
    </row>
    <row r="49" spans="2:14" ht="12.75">
      <c r="B49" s="218"/>
      <c r="N49" s="229"/>
    </row>
    <row r="50" ht="12.75">
      <c r="B50" s="218"/>
    </row>
    <row r="51" spans="2:12" ht="12.75">
      <c r="B51" s="218"/>
      <c r="E51" s="219" t="s">
        <v>292</v>
      </c>
      <c r="L51" s="219" t="s">
        <v>293</v>
      </c>
    </row>
    <row r="52" spans="2:14" ht="12.75">
      <c r="B52" s="218"/>
      <c r="N52" s="229"/>
    </row>
    <row r="53" ht="12.75">
      <c r="N53" s="22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12"/>
  <sheetViews>
    <sheetView showZeros="0" zoomScalePageLayoutView="0" workbookViewId="0" topLeftCell="A1">
      <selection activeCell="B4" sqref="B4"/>
    </sheetView>
  </sheetViews>
  <sheetFormatPr defaultColWidth="9.140625" defaultRowHeight="12.75"/>
  <cols>
    <col min="1" max="3" width="3.140625" style="30" customWidth="1"/>
    <col min="4" max="4" width="4.57421875" style="30" customWidth="1"/>
    <col min="5" max="5" width="10.57421875" style="30" bestFit="1" customWidth="1"/>
    <col min="6" max="6" width="12.57421875" style="30" customWidth="1"/>
    <col min="7" max="7" width="9.00390625" style="30" customWidth="1"/>
    <col min="8" max="8" width="5.00390625" style="30" bestFit="1" customWidth="1"/>
    <col min="9" max="9" width="3.421875" style="30" customWidth="1"/>
    <col min="10" max="10" width="7.7109375" style="30" bestFit="1" customWidth="1"/>
    <col min="11" max="11" width="7.421875" style="30" bestFit="1" customWidth="1"/>
    <col min="12" max="12" width="4.421875" style="30" customWidth="1"/>
    <col min="13" max="13" width="4.7109375" style="30" customWidth="1"/>
    <col min="14" max="14" width="9.57421875" style="30" customWidth="1"/>
    <col min="15" max="15" width="7.8515625" style="30" customWidth="1"/>
    <col min="16" max="16" width="7.7109375" style="30" customWidth="1"/>
    <col min="17" max="17" width="12.140625" style="30" customWidth="1"/>
    <col min="18" max="22" width="9.57421875" style="30" customWidth="1"/>
    <col min="23" max="16384" width="9.140625" style="30" customWidth="1"/>
  </cols>
  <sheetData>
    <row r="1" spans="1:16" ht="20.25" customHeight="1">
      <c r="A1" s="29" t="s">
        <v>85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 customHeight="1">
      <c r="A2" s="17"/>
      <c r="D2" s="24" t="s">
        <v>254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4:16" ht="12.75" customHeight="1">
      <c r="D3" s="32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22" ht="19.5" customHeight="1">
      <c r="A4" s="33"/>
      <c r="B4" s="33"/>
      <c r="C4" s="33"/>
      <c r="D4" s="33"/>
      <c r="E4" s="5" t="s">
        <v>268</v>
      </c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</row>
    <row r="5" spans="1:22" ht="1.5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</row>
    <row r="6" spans="1:22" ht="19.5" customHeight="1">
      <c r="A6" s="6"/>
      <c r="B6" s="6"/>
      <c r="C6" s="6"/>
      <c r="D6" s="33"/>
      <c r="E6" s="33"/>
      <c r="F6" s="46"/>
      <c r="G6" s="33"/>
      <c r="H6" s="33"/>
      <c r="I6" s="33"/>
      <c r="J6" s="33"/>
      <c r="K6" s="33"/>
      <c r="L6" s="33"/>
      <c r="M6" s="33"/>
      <c r="N6" s="34"/>
      <c r="O6" s="34"/>
      <c r="P6" s="34"/>
      <c r="Q6" s="33"/>
      <c r="R6" s="33"/>
      <c r="S6" s="33"/>
      <c r="T6" s="33"/>
      <c r="U6" s="33"/>
      <c r="V6" s="33"/>
    </row>
    <row r="7" spans="1:22" ht="19.5" customHeight="1">
      <c r="A7" s="238" t="s">
        <v>83</v>
      </c>
      <c r="B7" s="239"/>
      <c r="C7" s="239"/>
      <c r="D7" s="234" t="s">
        <v>9</v>
      </c>
      <c r="E7" s="241" t="s">
        <v>0</v>
      </c>
      <c r="F7" s="243" t="s">
        <v>1</v>
      </c>
      <c r="G7" s="236" t="s">
        <v>8</v>
      </c>
      <c r="H7" s="234" t="s">
        <v>2</v>
      </c>
      <c r="I7" s="234" t="s">
        <v>4</v>
      </c>
      <c r="J7" s="234" t="s">
        <v>3</v>
      </c>
      <c r="K7" s="234" t="s">
        <v>10</v>
      </c>
      <c r="L7" s="234" t="s">
        <v>6</v>
      </c>
      <c r="M7" s="236" t="s">
        <v>168</v>
      </c>
      <c r="N7" s="234" t="s">
        <v>167</v>
      </c>
      <c r="O7" s="236" t="s">
        <v>17</v>
      </c>
      <c r="P7" s="236" t="s">
        <v>166</v>
      </c>
      <c r="Q7" s="230" t="s">
        <v>26</v>
      </c>
      <c r="R7" s="33"/>
      <c r="S7" s="33"/>
      <c r="T7" s="33"/>
      <c r="U7" s="33"/>
      <c r="V7" s="33"/>
    </row>
    <row r="8" spans="1:22" ht="15" customHeight="1">
      <c r="A8" s="77" t="s">
        <v>131</v>
      </c>
      <c r="B8" s="82" t="s">
        <v>165</v>
      </c>
      <c r="C8" s="84" t="s">
        <v>176</v>
      </c>
      <c r="D8" s="235"/>
      <c r="E8" s="242"/>
      <c r="F8" s="244"/>
      <c r="G8" s="237"/>
      <c r="H8" s="235"/>
      <c r="I8" s="235"/>
      <c r="J8" s="235"/>
      <c r="K8" s="235"/>
      <c r="L8" s="235"/>
      <c r="M8" s="237"/>
      <c r="N8" s="235"/>
      <c r="O8" s="237"/>
      <c r="P8" s="237"/>
      <c r="Q8" s="231"/>
      <c r="R8" s="33"/>
      <c r="S8" s="33"/>
      <c r="T8" s="33"/>
      <c r="U8" s="33"/>
      <c r="V8" s="33"/>
    </row>
    <row r="9" spans="1:22" ht="19.5" customHeight="1">
      <c r="A9" s="7">
        <v>1</v>
      </c>
      <c r="B9" s="77"/>
      <c r="C9" s="77"/>
      <c r="D9" s="14">
        <v>64</v>
      </c>
      <c r="E9" s="9" t="s">
        <v>175</v>
      </c>
      <c r="F9" s="10" t="s">
        <v>174</v>
      </c>
      <c r="G9" s="45">
        <v>33407</v>
      </c>
      <c r="H9" s="44">
        <f>IF(COUNT(G9)=0,"---",41700-G9)</f>
        <v>8293</v>
      </c>
      <c r="I9" s="11" t="s">
        <v>22</v>
      </c>
      <c r="J9" s="12" t="s">
        <v>96</v>
      </c>
      <c r="K9" s="12" t="s">
        <v>97</v>
      </c>
      <c r="L9" s="13">
        <v>1</v>
      </c>
      <c r="M9" s="191"/>
      <c r="N9" s="75">
        <v>0.0019885416666666667</v>
      </c>
      <c r="O9" s="89">
        <f>N9*L9</f>
        <v>0.0019885416666666667</v>
      </c>
      <c r="P9" s="89"/>
      <c r="Q9" s="90" t="s">
        <v>98</v>
      </c>
      <c r="R9" s="33"/>
      <c r="S9" s="33"/>
      <c r="T9" s="33"/>
      <c r="U9" s="33"/>
      <c r="V9" s="33"/>
    </row>
    <row r="10" spans="1:22" ht="19.5" customHeight="1">
      <c r="A10" s="7">
        <v>2</v>
      </c>
      <c r="B10" s="82">
        <v>1</v>
      </c>
      <c r="C10" s="77"/>
      <c r="D10" s="122">
        <v>68</v>
      </c>
      <c r="E10" s="121" t="s">
        <v>206</v>
      </c>
      <c r="F10" s="120" t="s">
        <v>205</v>
      </c>
      <c r="G10" s="119">
        <v>35598</v>
      </c>
      <c r="H10" s="118">
        <f>IF(COUNT(G10)=0,"---",41700-G10)</f>
        <v>6102</v>
      </c>
      <c r="I10" s="117" t="s">
        <v>7</v>
      </c>
      <c r="J10" s="116" t="s">
        <v>102</v>
      </c>
      <c r="K10" s="116" t="s">
        <v>97</v>
      </c>
      <c r="L10" s="115">
        <v>1</v>
      </c>
      <c r="M10" s="191"/>
      <c r="N10" s="75">
        <v>0.0024577546296296296</v>
      </c>
      <c r="O10" s="89">
        <f>N10*L10</f>
        <v>0.0024577546296296296</v>
      </c>
      <c r="P10" s="89"/>
      <c r="Q10" s="90" t="s">
        <v>103</v>
      </c>
      <c r="R10" s="33"/>
      <c r="S10" s="33"/>
      <c r="T10" s="33"/>
      <c r="U10" s="33"/>
      <c r="V10" s="33"/>
    </row>
    <row r="11" spans="1:22" ht="19.5" customHeight="1">
      <c r="A11" s="7">
        <v>3</v>
      </c>
      <c r="B11" s="77"/>
      <c r="C11" s="77"/>
      <c r="D11" s="192">
        <v>4</v>
      </c>
      <c r="E11" s="193" t="s">
        <v>137</v>
      </c>
      <c r="F11" s="194" t="s">
        <v>136</v>
      </c>
      <c r="G11" s="195">
        <v>26668</v>
      </c>
      <c r="H11" s="196">
        <f>IF(COUNT(G11)=0,"---",41700-G11)</f>
        <v>15032</v>
      </c>
      <c r="I11" s="197" t="s">
        <v>22</v>
      </c>
      <c r="J11" s="198" t="s">
        <v>14</v>
      </c>
      <c r="K11" s="198" t="s">
        <v>16</v>
      </c>
      <c r="L11" s="199">
        <v>1</v>
      </c>
      <c r="M11" s="191">
        <v>0.9638</v>
      </c>
      <c r="N11" s="75">
        <v>0.0028106481481481485</v>
      </c>
      <c r="O11" s="89">
        <f>N11*L11</f>
        <v>0.0028106481481481485</v>
      </c>
      <c r="P11" s="89">
        <f>O11*M11</f>
        <v>0.0027089026851851855</v>
      </c>
      <c r="Q11" s="90" t="s">
        <v>66</v>
      </c>
      <c r="R11" s="33"/>
      <c r="S11" s="33"/>
      <c r="T11" s="33"/>
      <c r="U11" s="33"/>
      <c r="V11" s="33"/>
    </row>
    <row r="12" spans="1:22" ht="19.5" customHeight="1">
      <c r="A12" s="7"/>
      <c r="B12" s="77"/>
      <c r="C12" s="77"/>
      <c r="D12" s="192">
        <v>2</v>
      </c>
      <c r="E12" s="193" t="s">
        <v>173</v>
      </c>
      <c r="F12" s="194" t="s">
        <v>172</v>
      </c>
      <c r="G12" s="195">
        <v>22772</v>
      </c>
      <c r="H12" s="196">
        <f>IF(COUNT(G12)=0,"---",41700-G12)</f>
        <v>18928</v>
      </c>
      <c r="I12" s="197" t="s">
        <v>21</v>
      </c>
      <c r="J12" s="198" t="s">
        <v>14</v>
      </c>
      <c r="K12" s="198" t="s">
        <v>16</v>
      </c>
      <c r="L12" s="199">
        <v>0.95</v>
      </c>
      <c r="M12" s="191">
        <v>0.8806</v>
      </c>
      <c r="N12" s="75" t="s">
        <v>82</v>
      </c>
      <c r="O12" s="89"/>
      <c r="P12" s="89"/>
      <c r="Q12" s="90" t="s">
        <v>66</v>
      </c>
      <c r="R12" s="33"/>
      <c r="S12" s="33"/>
      <c r="T12" s="33"/>
      <c r="U12" s="33"/>
      <c r="V12" s="33"/>
    </row>
    <row r="14" ht="3.75" customHeight="1"/>
    <row r="15" ht="12.75" hidden="1"/>
  </sheetData>
  <sheetProtection/>
  <mergeCells count="15">
    <mergeCell ref="A7:C7"/>
    <mergeCell ref="D7:D8"/>
    <mergeCell ref="E7:E8"/>
    <mergeCell ref="F7:F8"/>
    <mergeCell ref="G7:G8"/>
    <mergeCell ref="H7:H8"/>
    <mergeCell ref="O7:O8"/>
    <mergeCell ref="P7:P8"/>
    <mergeCell ref="Q7:Q8"/>
    <mergeCell ref="I7:I8"/>
    <mergeCell ref="J7:J8"/>
    <mergeCell ref="K7:K8"/>
    <mergeCell ref="L7:L8"/>
    <mergeCell ref="M7:M8"/>
    <mergeCell ref="N7:N8"/>
  </mergeCells>
  <printOptions horizontalCentered="1"/>
  <pageMargins left="0.3937007874015748" right="0.3937007874015748" top="0.3937007874015748" bottom="0.3937007874015748" header="0.4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6"/>
  <sheetViews>
    <sheetView showZeros="0" zoomScalePageLayoutView="0" workbookViewId="0" topLeftCell="A1">
      <selection activeCell="A5" sqref="A5"/>
    </sheetView>
  </sheetViews>
  <sheetFormatPr defaultColWidth="9.140625" defaultRowHeight="12.75"/>
  <cols>
    <col min="1" max="3" width="3.140625" style="30" customWidth="1"/>
    <col min="4" max="4" width="4.57421875" style="30" customWidth="1"/>
    <col min="5" max="5" width="10.57421875" style="30" bestFit="1" customWidth="1"/>
    <col min="6" max="6" width="12.57421875" style="30" customWidth="1"/>
    <col min="7" max="7" width="9.00390625" style="30" customWidth="1"/>
    <col min="8" max="8" width="5.00390625" style="30" bestFit="1" customWidth="1"/>
    <col min="9" max="9" width="3.421875" style="30" customWidth="1"/>
    <col min="10" max="10" width="7.7109375" style="30" bestFit="1" customWidth="1"/>
    <col min="11" max="11" width="7.421875" style="30" bestFit="1" customWidth="1"/>
    <col min="12" max="12" width="4.421875" style="30" customWidth="1"/>
    <col min="13" max="13" width="4.7109375" style="30" customWidth="1"/>
    <col min="14" max="14" width="9.57421875" style="30" customWidth="1"/>
    <col min="15" max="15" width="7.8515625" style="30" customWidth="1"/>
    <col min="16" max="16" width="7.7109375" style="30" customWidth="1"/>
    <col min="17" max="17" width="12.140625" style="30" customWidth="1"/>
    <col min="18" max="19" width="9.57421875" style="30" customWidth="1"/>
    <col min="20" max="16384" width="9.140625" style="30" customWidth="1"/>
  </cols>
  <sheetData>
    <row r="1" spans="1:16" ht="20.25" customHeight="1">
      <c r="A1" s="29" t="s">
        <v>85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 customHeight="1">
      <c r="A2" s="17"/>
      <c r="D2" s="24" t="s">
        <v>254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4:16" ht="12.75" customHeight="1">
      <c r="D3" s="32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9" ht="19.5" customHeight="1">
      <c r="A4" s="33"/>
      <c r="B4" s="33"/>
      <c r="C4" s="33"/>
      <c r="D4" s="33"/>
      <c r="E4" s="5" t="s">
        <v>269</v>
      </c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</row>
    <row r="5" spans="1:19" ht="1.5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</row>
    <row r="6" spans="1:19" ht="19.5" customHeight="1">
      <c r="A6" s="6"/>
      <c r="B6" s="6"/>
      <c r="C6" s="6"/>
      <c r="D6" s="33"/>
      <c r="E6" s="33"/>
      <c r="F6" s="46"/>
      <c r="G6" s="33"/>
      <c r="H6" s="33"/>
      <c r="I6" s="33"/>
      <c r="J6" s="33"/>
      <c r="K6" s="33"/>
      <c r="L6" s="33"/>
      <c r="M6" s="33"/>
      <c r="N6" s="34"/>
      <c r="O6" s="34"/>
      <c r="P6" s="34"/>
      <c r="Q6" s="33"/>
      <c r="R6" s="33"/>
      <c r="S6" s="33"/>
    </row>
    <row r="7" spans="1:19" ht="19.5" customHeight="1">
      <c r="A7" s="238" t="s">
        <v>270</v>
      </c>
      <c r="B7" s="239"/>
      <c r="C7" s="239"/>
      <c r="D7" s="234" t="s">
        <v>9</v>
      </c>
      <c r="E7" s="249" t="s">
        <v>0</v>
      </c>
      <c r="F7" s="251" t="s">
        <v>1</v>
      </c>
      <c r="G7" s="236" t="s">
        <v>8</v>
      </c>
      <c r="H7" s="245" t="s">
        <v>2</v>
      </c>
      <c r="I7" s="245" t="s">
        <v>4</v>
      </c>
      <c r="J7" s="245" t="s">
        <v>3</v>
      </c>
      <c r="K7" s="245" t="s">
        <v>10</v>
      </c>
      <c r="L7" s="245" t="s">
        <v>6</v>
      </c>
      <c r="M7" s="236" t="s">
        <v>168</v>
      </c>
      <c r="N7" s="247" t="s">
        <v>167</v>
      </c>
      <c r="O7" s="248" t="s">
        <v>17</v>
      </c>
      <c r="P7" s="248" t="s">
        <v>166</v>
      </c>
      <c r="Q7" s="230" t="s">
        <v>26</v>
      </c>
      <c r="R7" s="33"/>
      <c r="S7" s="33"/>
    </row>
    <row r="8" spans="1:19" ht="15" customHeight="1">
      <c r="A8" s="77" t="s">
        <v>131</v>
      </c>
      <c r="B8" s="82" t="s">
        <v>165</v>
      </c>
      <c r="C8" s="84" t="s">
        <v>176</v>
      </c>
      <c r="D8" s="235"/>
      <c r="E8" s="250"/>
      <c r="F8" s="252"/>
      <c r="G8" s="237"/>
      <c r="H8" s="246"/>
      <c r="I8" s="246"/>
      <c r="J8" s="246"/>
      <c r="K8" s="246"/>
      <c r="L8" s="246"/>
      <c r="M8" s="237"/>
      <c r="N8" s="247"/>
      <c r="O8" s="248"/>
      <c r="P8" s="248"/>
      <c r="Q8" s="231"/>
      <c r="R8" s="33"/>
      <c r="S8" s="33"/>
    </row>
    <row r="9" spans="1:19" ht="19.5" customHeight="1">
      <c r="A9" s="7">
        <v>1</v>
      </c>
      <c r="B9" s="77"/>
      <c r="C9" s="77"/>
      <c r="D9" s="14">
        <v>7</v>
      </c>
      <c r="E9" s="9" t="s">
        <v>159</v>
      </c>
      <c r="F9" s="10" t="s">
        <v>77</v>
      </c>
      <c r="G9" s="45">
        <v>27159</v>
      </c>
      <c r="H9" s="44">
        <f aca="true" t="shared" si="0" ref="H9:H16">IF(COUNT(G9)=0,"---",41700-G9)</f>
        <v>14541</v>
      </c>
      <c r="I9" s="11" t="s">
        <v>13</v>
      </c>
      <c r="J9" s="12" t="s">
        <v>14</v>
      </c>
      <c r="K9" s="12" t="s">
        <v>16</v>
      </c>
      <c r="L9" s="13">
        <v>1</v>
      </c>
      <c r="M9" s="76"/>
      <c r="N9" s="75">
        <v>0.0018579861111111113</v>
      </c>
      <c r="O9" s="89">
        <f aca="true" t="shared" si="1" ref="O9:P15">N9*L9</f>
        <v>0.0018579861111111113</v>
      </c>
      <c r="P9" s="89">
        <f t="shared" si="1"/>
        <v>0</v>
      </c>
      <c r="Q9" s="90" t="s">
        <v>66</v>
      </c>
      <c r="R9" s="33"/>
      <c r="S9" s="33"/>
    </row>
    <row r="10" spans="1:19" ht="19.5" customHeight="1">
      <c r="A10" s="7">
        <v>2</v>
      </c>
      <c r="B10" s="77"/>
      <c r="C10" s="77"/>
      <c r="D10" s="14">
        <v>72</v>
      </c>
      <c r="E10" s="9" t="s">
        <v>202</v>
      </c>
      <c r="F10" s="10" t="s">
        <v>203</v>
      </c>
      <c r="G10" s="45">
        <v>34164</v>
      </c>
      <c r="H10" s="44">
        <f t="shared" si="0"/>
        <v>7536</v>
      </c>
      <c r="I10" s="11" t="s">
        <v>22</v>
      </c>
      <c r="J10" s="12" t="s">
        <v>102</v>
      </c>
      <c r="K10" s="12" t="s">
        <v>97</v>
      </c>
      <c r="L10" s="13">
        <v>1</v>
      </c>
      <c r="M10" s="76"/>
      <c r="N10" s="75">
        <v>0.001880787037037037</v>
      </c>
      <c r="O10" s="89">
        <f t="shared" si="1"/>
        <v>0.001880787037037037</v>
      </c>
      <c r="P10" s="89">
        <f t="shared" si="1"/>
        <v>0</v>
      </c>
      <c r="Q10" s="90" t="s">
        <v>184</v>
      </c>
      <c r="R10" s="33"/>
      <c r="S10" s="33"/>
    </row>
    <row r="11" spans="1:19" ht="19.5" customHeight="1">
      <c r="A11" s="7">
        <v>3</v>
      </c>
      <c r="B11" s="77"/>
      <c r="C11" s="77"/>
      <c r="D11" s="14">
        <v>76</v>
      </c>
      <c r="E11" s="9" t="s">
        <v>156</v>
      </c>
      <c r="F11" s="10" t="s">
        <v>115</v>
      </c>
      <c r="G11" s="45">
        <v>27790</v>
      </c>
      <c r="H11" s="44">
        <f t="shared" si="0"/>
        <v>13910</v>
      </c>
      <c r="I11" s="11" t="s">
        <v>22</v>
      </c>
      <c r="J11" s="12" t="s">
        <v>155</v>
      </c>
      <c r="K11" s="12" t="s">
        <v>154</v>
      </c>
      <c r="L11" s="13">
        <v>1</v>
      </c>
      <c r="M11" s="76"/>
      <c r="N11" s="75">
        <v>0.0019064814814814814</v>
      </c>
      <c r="O11" s="89">
        <f t="shared" si="1"/>
        <v>0.0019064814814814814</v>
      </c>
      <c r="P11" s="89">
        <f t="shared" si="1"/>
        <v>0</v>
      </c>
      <c r="Q11" s="90" t="s">
        <v>153</v>
      </c>
      <c r="R11" s="33"/>
      <c r="S11" s="33"/>
    </row>
    <row r="12" spans="1:19" ht="19.5" customHeight="1">
      <c r="A12" s="7">
        <v>4</v>
      </c>
      <c r="B12" s="200">
        <v>1</v>
      </c>
      <c r="C12" s="77"/>
      <c r="D12" s="122">
        <v>57</v>
      </c>
      <c r="E12" s="121" t="s">
        <v>189</v>
      </c>
      <c r="F12" s="120" t="s">
        <v>190</v>
      </c>
      <c r="G12" s="119">
        <v>35295</v>
      </c>
      <c r="H12" s="118">
        <f t="shared" si="0"/>
        <v>6405</v>
      </c>
      <c r="I12" s="117" t="s">
        <v>39</v>
      </c>
      <c r="J12" s="116" t="s">
        <v>12</v>
      </c>
      <c r="K12" s="116" t="s">
        <v>11</v>
      </c>
      <c r="L12" s="115">
        <v>0.95</v>
      </c>
      <c r="M12" s="76"/>
      <c r="N12" s="75">
        <v>0.0021247685185185185</v>
      </c>
      <c r="O12" s="89">
        <f t="shared" si="1"/>
        <v>0.0020185300925925926</v>
      </c>
      <c r="P12" s="89">
        <f t="shared" si="1"/>
        <v>0</v>
      </c>
      <c r="Q12" s="90" t="s">
        <v>27</v>
      </c>
      <c r="R12" s="33"/>
      <c r="S12" s="33"/>
    </row>
    <row r="13" spans="1:19" ht="19.5" customHeight="1">
      <c r="A13" s="7">
        <v>5</v>
      </c>
      <c r="B13" s="200">
        <v>2</v>
      </c>
      <c r="C13" s="77"/>
      <c r="D13" s="122">
        <v>71</v>
      </c>
      <c r="E13" s="121" t="s">
        <v>111</v>
      </c>
      <c r="F13" s="120" t="s">
        <v>191</v>
      </c>
      <c r="G13" s="119">
        <v>35241</v>
      </c>
      <c r="H13" s="118">
        <f t="shared" si="0"/>
        <v>6459</v>
      </c>
      <c r="I13" s="117" t="s">
        <v>22</v>
      </c>
      <c r="J13" s="116" t="s">
        <v>102</v>
      </c>
      <c r="K13" s="116" t="s">
        <v>97</v>
      </c>
      <c r="L13" s="115">
        <v>1</v>
      </c>
      <c r="M13" s="76"/>
      <c r="N13" s="75">
        <v>0.0023435185185185187</v>
      </c>
      <c r="O13" s="89">
        <f t="shared" si="1"/>
        <v>0.0023435185185185187</v>
      </c>
      <c r="P13" s="89">
        <f t="shared" si="1"/>
        <v>0</v>
      </c>
      <c r="Q13" s="90" t="s">
        <v>103</v>
      </c>
      <c r="R13" s="33"/>
      <c r="S13" s="33"/>
    </row>
    <row r="14" spans="1:19" ht="19.5" customHeight="1">
      <c r="A14" s="7">
        <v>6</v>
      </c>
      <c r="B14" s="77"/>
      <c r="C14" s="77"/>
      <c r="D14" s="14">
        <v>10</v>
      </c>
      <c r="E14" s="9" t="s">
        <v>196</v>
      </c>
      <c r="F14" s="10" t="s">
        <v>197</v>
      </c>
      <c r="G14" s="45">
        <v>38045</v>
      </c>
      <c r="H14" s="44">
        <f t="shared" si="0"/>
        <v>3655</v>
      </c>
      <c r="I14" s="11" t="s">
        <v>22</v>
      </c>
      <c r="J14" s="12" t="s">
        <v>89</v>
      </c>
      <c r="K14" s="12" t="s">
        <v>11</v>
      </c>
      <c r="L14" s="13">
        <v>1</v>
      </c>
      <c r="M14" s="76"/>
      <c r="N14" s="75">
        <v>0.0024616898148148146</v>
      </c>
      <c r="O14" s="89">
        <f t="shared" si="1"/>
        <v>0.0024616898148148146</v>
      </c>
      <c r="P14" s="89">
        <f t="shared" si="1"/>
        <v>0</v>
      </c>
      <c r="Q14" s="90" t="s">
        <v>116</v>
      </c>
      <c r="R14" s="33"/>
      <c r="S14" s="33"/>
    </row>
    <row r="15" spans="1:19" ht="19.5" customHeight="1">
      <c r="A15" s="7">
        <v>7</v>
      </c>
      <c r="B15" s="200">
        <v>3</v>
      </c>
      <c r="C15" s="77"/>
      <c r="D15" s="122">
        <v>32</v>
      </c>
      <c r="E15" s="121" t="s">
        <v>194</v>
      </c>
      <c r="F15" s="120" t="s">
        <v>195</v>
      </c>
      <c r="G15" s="119">
        <v>36058</v>
      </c>
      <c r="H15" s="118">
        <f t="shared" si="0"/>
        <v>5642</v>
      </c>
      <c r="I15" s="117" t="s">
        <v>21</v>
      </c>
      <c r="J15" s="116" t="s">
        <v>24</v>
      </c>
      <c r="K15" s="116" t="s">
        <v>11</v>
      </c>
      <c r="L15" s="115">
        <v>0.95</v>
      </c>
      <c r="M15" s="76"/>
      <c r="N15" s="75">
        <v>0.002908449074074074</v>
      </c>
      <c r="O15" s="89">
        <f t="shared" si="1"/>
        <v>0.00276302662037037</v>
      </c>
      <c r="P15" s="89">
        <f t="shared" si="1"/>
        <v>0</v>
      </c>
      <c r="Q15" s="90" t="s">
        <v>45</v>
      </c>
      <c r="R15" s="33"/>
      <c r="S15" s="33"/>
    </row>
    <row r="16" spans="1:19" ht="19.5" customHeight="1">
      <c r="A16" s="7"/>
      <c r="B16" s="201"/>
      <c r="C16" s="77"/>
      <c r="D16" s="192">
        <v>62</v>
      </c>
      <c r="E16" s="193" t="s">
        <v>163</v>
      </c>
      <c r="F16" s="194" t="s">
        <v>162</v>
      </c>
      <c r="G16" s="195">
        <v>26749</v>
      </c>
      <c r="H16" s="196">
        <f t="shared" si="0"/>
        <v>14951</v>
      </c>
      <c r="I16" s="197" t="s">
        <v>22</v>
      </c>
      <c r="J16" s="198" t="s">
        <v>96</v>
      </c>
      <c r="K16" s="198" t="s">
        <v>97</v>
      </c>
      <c r="L16" s="202">
        <v>1</v>
      </c>
      <c r="M16" s="76">
        <v>0.9505</v>
      </c>
      <c r="N16" s="75" t="s">
        <v>82</v>
      </c>
      <c r="O16" s="89"/>
      <c r="P16" s="89">
        <f>O16*M16</f>
        <v>0</v>
      </c>
      <c r="Q16" s="90" t="s">
        <v>48</v>
      </c>
      <c r="R16" s="33"/>
      <c r="S16" s="33"/>
    </row>
  </sheetData>
  <sheetProtection/>
  <mergeCells count="15">
    <mergeCell ref="A7:C7"/>
    <mergeCell ref="D7:D8"/>
    <mergeCell ref="E7:E8"/>
    <mergeCell ref="F7:F8"/>
    <mergeCell ref="G7:G8"/>
    <mergeCell ref="H7:H8"/>
    <mergeCell ref="O7:O8"/>
    <mergeCell ref="P7:P8"/>
    <mergeCell ref="Q7:Q8"/>
    <mergeCell ref="I7:I8"/>
    <mergeCell ref="J7:J8"/>
    <mergeCell ref="K7:K8"/>
    <mergeCell ref="L7:L8"/>
    <mergeCell ref="M7:M8"/>
    <mergeCell ref="N7:N8"/>
  </mergeCells>
  <printOptions horizontalCentered="1"/>
  <pageMargins left="0.3937007874015748" right="0.3937007874015748" top="0.3937007874015748" bottom="0.3937007874015748" header="0.4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12"/>
  <sheetViews>
    <sheetView showZeros="0" zoomScalePageLayoutView="0" workbookViewId="0" topLeftCell="A1">
      <selection activeCell="A1" sqref="A1"/>
    </sheetView>
  </sheetViews>
  <sheetFormatPr defaultColWidth="9.140625" defaultRowHeight="12.75"/>
  <cols>
    <col min="1" max="1" width="3.140625" style="30" customWidth="1"/>
    <col min="2" max="3" width="3.140625" style="30" hidden="1" customWidth="1"/>
    <col min="4" max="4" width="3.140625" style="30" customWidth="1"/>
    <col min="5" max="5" width="4.57421875" style="30" customWidth="1"/>
    <col min="6" max="6" width="10.57421875" style="30" bestFit="1" customWidth="1"/>
    <col min="7" max="7" width="12.57421875" style="30" customWidth="1"/>
    <col min="8" max="8" width="9.00390625" style="30" customWidth="1"/>
    <col min="9" max="9" width="5.00390625" style="30" bestFit="1" customWidth="1"/>
    <col min="10" max="10" width="3.421875" style="30" customWidth="1"/>
    <col min="11" max="11" width="7.7109375" style="30" bestFit="1" customWidth="1"/>
    <col min="12" max="12" width="7.421875" style="30" bestFit="1" customWidth="1"/>
    <col min="13" max="13" width="4.421875" style="30" customWidth="1"/>
    <col min="14" max="14" width="4.7109375" style="30" customWidth="1"/>
    <col min="15" max="15" width="9.57421875" style="30" customWidth="1"/>
    <col min="16" max="16" width="7.8515625" style="30" customWidth="1"/>
    <col min="17" max="17" width="7.7109375" style="30" customWidth="1"/>
    <col min="18" max="18" width="11.57421875" style="30" customWidth="1"/>
    <col min="19" max="23" width="9.57421875" style="30" customWidth="1"/>
    <col min="24" max="16384" width="9.140625" style="30" customWidth="1"/>
  </cols>
  <sheetData>
    <row r="1" spans="1:17" ht="20.25" customHeight="1">
      <c r="A1" s="29" t="s">
        <v>85</v>
      </c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5:17" ht="12.75" customHeight="1">
      <c r="E2" s="24" t="s">
        <v>76</v>
      </c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5:17" ht="12.75" customHeight="1">
      <c r="E3" s="32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23" ht="19.5" customHeight="1">
      <c r="A4" s="33"/>
      <c r="B4" s="33"/>
      <c r="C4" s="33"/>
      <c r="D4" s="33"/>
      <c r="E4" s="33"/>
      <c r="F4" s="81" t="s">
        <v>177</v>
      </c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</row>
    <row r="5" spans="1:23" ht="1.5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</row>
    <row r="6" spans="1:23" ht="19.5" customHeight="1">
      <c r="A6" s="80"/>
      <c r="B6" s="80"/>
      <c r="C6" s="80"/>
      <c r="D6" s="80"/>
      <c r="E6" s="33"/>
      <c r="F6" s="33"/>
      <c r="G6" s="33"/>
      <c r="H6" s="33"/>
      <c r="I6" s="33"/>
      <c r="J6" s="33"/>
      <c r="K6" s="33"/>
      <c r="L6" s="33"/>
      <c r="M6" s="33"/>
      <c r="N6" s="33"/>
      <c r="O6" s="34"/>
      <c r="P6" s="34"/>
      <c r="Q6" s="34"/>
      <c r="R6" s="33"/>
      <c r="S6" s="33"/>
      <c r="T6" s="33"/>
      <c r="U6" s="33"/>
      <c r="V6" s="33"/>
      <c r="W6" s="33"/>
    </row>
    <row r="7" spans="1:23" ht="19.5" customHeight="1">
      <c r="A7" s="272" t="s">
        <v>83</v>
      </c>
      <c r="B7" s="273"/>
      <c r="C7" s="273"/>
      <c r="D7" s="274"/>
      <c r="E7" s="275" t="s">
        <v>9</v>
      </c>
      <c r="F7" s="277" t="s">
        <v>0</v>
      </c>
      <c r="G7" s="279" t="s">
        <v>1</v>
      </c>
      <c r="H7" s="268" t="s">
        <v>8</v>
      </c>
      <c r="I7" s="270" t="s">
        <v>2</v>
      </c>
      <c r="J7" s="270" t="s">
        <v>4</v>
      </c>
      <c r="K7" s="270" t="s">
        <v>3</v>
      </c>
      <c r="L7" s="270" t="s">
        <v>10</v>
      </c>
      <c r="M7" s="270" t="s">
        <v>6</v>
      </c>
      <c r="N7" s="268" t="s">
        <v>168</v>
      </c>
      <c r="O7" s="275" t="s">
        <v>167</v>
      </c>
      <c r="P7" s="268" t="s">
        <v>17</v>
      </c>
      <c r="Q7" s="268" t="s">
        <v>166</v>
      </c>
      <c r="R7" s="230" t="s">
        <v>26</v>
      </c>
      <c r="S7" s="33"/>
      <c r="T7" s="33"/>
      <c r="U7" s="33"/>
      <c r="V7" s="33"/>
      <c r="W7" s="33"/>
    </row>
    <row r="8" spans="1:23" ht="15" customHeight="1">
      <c r="A8" s="77" t="s">
        <v>131</v>
      </c>
      <c r="B8" s="82" t="s">
        <v>176</v>
      </c>
      <c r="C8" s="79" t="s">
        <v>165</v>
      </c>
      <c r="D8" s="78" t="s">
        <v>164</v>
      </c>
      <c r="E8" s="276"/>
      <c r="F8" s="278"/>
      <c r="G8" s="280"/>
      <c r="H8" s="269"/>
      <c r="I8" s="271"/>
      <c r="J8" s="271"/>
      <c r="K8" s="271"/>
      <c r="L8" s="271"/>
      <c r="M8" s="271"/>
      <c r="N8" s="269"/>
      <c r="O8" s="276"/>
      <c r="P8" s="269"/>
      <c r="Q8" s="269"/>
      <c r="R8" s="231"/>
      <c r="S8" s="33"/>
      <c r="T8" s="33"/>
      <c r="U8" s="33"/>
      <c r="V8" s="33"/>
      <c r="W8" s="33"/>
    </row>
    <row r="9" spans="1:23" ht="19.5" customHeight="1">
      <c r="A9" s="71">
        <v>1</v>
      </c>
      <c r="B9" s="77"/>
      <c r="C9" s="77"/>
      <c r="D9" s="77"/>
      <c r="E9" s="14">
        <v>64</v>
      </c>
      <c r="F9" s="9" t="s">
        <v>175</v>
      </c>
      <c r="G9" s="10" t="s">
        <v>174</v>
      </c>
      <c r="H9" s="45">
        <v>33407</v>
      </c>
      <c r="I9" s="44">
        <f>IF(COUNT(H9)=0,"---",41700-H9)</f>
        <v>8293</v>
      </c>
      <c r="J9" s="11" t="s">
        <v>22</v>
      </c>
      <c r="K9" s="12" t="s">
        <v>96</v>
      </c>
      <c r="L9" s="12" t="s">
        <v>97</v>
      </c>
      <c r="M9" s="13">
        <v>1</v>
      </c>
      <c r="N9" s="76"/>
      <c r="O9" s="75">
        <v>0.004001388888888889</v>
      </c>
      <c r="P9" s="74">
        <f aca="true" t="shared" si="0" ref="P9:Q12">O9*M9</f>
        <v>0.004001388888888889</v>
      </c>
      <c r="Q9" s="74">
        <f t="shared" si="0"/>
        <v>0</v>
      </c>
      <c r="R9" s="73" t="s">
        <v>98</v>
      </c>
      <c r="S9" s="33"/>
      <c r="T9" s="33"/>
      <c r="U9" s="33"/>
      <c r="V9" s="33"/>
      <c r="W9" s="33"/>
    </row>
    <row r="10" spans="1:23" ht="19.5" customHeight="1">
      <c r="A10" s="71">
        <v>2</v>
      </c>
      <c r="B10" s="77"/>
      <c r="C10" s="77"/>
      <c r="D10" s="68">
        <v>1</v>
      </c>
      <c r="E10" s="68">
        <v>2</v>
      </c>
      <c r="F10" s="67" t="s">
        <v>173</v>
      </c>
      <c r="G10" s="66" t="s">
        <v>172</v>
      </c>
      <c r="H10" s="65">
        <v>22772</v>
      </c>
      <c r="I10" s="64">
        <f>IF(COUNT(H10)=0,"---",41700-H10)</f>
        <v>18928</v>
      </c>
      <c r="J10" s="63" t="s">
        <v>21</v>
      </c>
      <c r="K10" s="62" t="s">
        <v>14</v>
      </c>
      <c r="L10" s="62" t="s">
        <v>16</v>
      </c>
      <c r="M10" s="61">
        <v>0.95</v>
      </c>
      <c r="N10" s="60">
        <v>0.8297</v>
      </c>
      <c r="O10" s="59">
        <v>0.004917939814814815</v>
      </c>
      <c r="P10" s="58">
        <f t="shared" si="0"/>
        <v>0.004672042824074074</v>
      </c>
      <c r="Q10" s="58">
        <f t="shared" si="0"/>
        <v>0.0038763939311342592</v>
      </c>
      <c r="R10" s="57" t="s">
        <v>66</v>
      </c>
      <c r="S10" s="33"/>
      <c r="T10" s="33"/>
      <c r="U10" s="33"/>
      <c r="V10" s="33"/>
      <c r="W10" s="33"/>
    </row>
    <row r="11" spans="1:23" ht="19.5" customHeight="1">
      <c r="A11" s="71">
        <v>3</v>
      </c>
      <c r="B11" s="77"/>
      <c r="C11" s="77"/>
      <c r="D11" s="68">
        <v>2</v>
      </c>
      <c r="E11" s="68">
        <v>4</v>
      </c>
      <c r="F11" s="67" t="s">
        <v>137</v>
      </c>
      <c r="G11" s="66" t="s">
        <v>136</v>
      </c>
      <c r="H11" s="65">
        <v>26668</v>
      </c>
      <c r="I11" s="64">
        <f>IF(COUNT(H11)=0,"---",41700-H11)</f>
        <v>15032</v>
      </c>
      <c r="J11" s="63" t="s">
        <v>22</v>
      </c>
      <c r="K11" s="62" t="s">
        <v>14</v>
      </c>
      <c r="L11" s="62" t="s">
        <v>16</v>
      </c>
      <c r="M11" s="61">
        <v>1</v>
      </c>
      <c r="N11" s="60">
        <v>0.9362</v>
      </c>
      <c r="O11" s="59">
        <v>0.005589467592592593</v>
      </c>
      <c r="P11" s="58">
        <f t="shared" si="0"/>
        <v>0.005589467592592593</v>
      </c>
      <c r="Q11" s="58">
        <f t="shared" si="0"/>
        <v>0.005232859560185186</v>
      </c>
      <c r="R11" s="57" t="s">
        <v>66</v>
      </c>
      <c r="S11" s="33"/>
      <c r="T11" s="33"/>
      <c r="U11" s="33"/>
      <c r="V11" s="33"/>
      <c r="W11" s="33"/>
    </row>
    <row r="12" spans="1:23" ht="19.5" customHeight="1">
      <c r="A12" s="71">
        <v>4</v>
      </c>
      <c r="B12" s="77"/>
      <c r="C12" s="77"/>
      <c r="D12" s="68">
        <v>3</v>
      </c>
      <c r="E12" s="68">
        <v>1</v>
      </c>
      <c r="F12" s="67" t="s">
        <v>171</v>
      </c>
      <c r="G12" s="66" t="s">
        <v>170</v>
      </c>
      <c r="H12" s="65">
        <v>25980</v>
      </c>
      <c r="I12" s="64">
        <f>IF(COUNT(H12)=0,"---",41700-H12)</f>
        <v>15720</v>
      </c>
      <c r="J12" s="63" t="s">
        <v>13</v>
      </c>
      <c r="K12" s="62" t="s">
        <v>14</v>
      </c>
      <c r="L12" s="62" t="s">
        <v>16</v>
      </c>
      <c r="M12" s="61">
        <v>1</v>
      </c>
      <c r="N12" s="60">
        <v>0.9151</v>
      </c>
      <c r="O12" s="59">
        <v>0.0068592592592592585</v>
      </c>
      <c r="P12" s="58">
        <f t="shared" si="0"/>
        <v>0.0068592592592592585</v>
      </c>
      <c r="Q12" s="58">
        <f t="shared" si="0"/>
        <v>0.006276908148148148</v>
      </c>
      <c r="R12" s="57" t="s">
        <v>66</v>
      </c>
      <c r="S12" s="33"/>
      <c r="T12" s="33"/>
      <c r="U12" s="33"/>
      <c r="V12" s="33"/>
      <c r="W12" s="33"/>
    </row>
  </sheetData>
  <sheetProtection/>
  <mergeCells count="15">
    <mergeCell ref="R7:R8"/>
    <mergeCell ref="P7:P8"/>
    <mergeCell ref="Q7:Q8"/>
    <mergeCell ref="M7:M8"/>
    <mergeCell ref="J7:J8"/>
    <mergeCell ref="L7:L8"/>
    <mergeCell ref="O7:O8"/>
    <mergeCell ref="N7:N8"/>
    <mergeCell ref="H7:H8"/>
    <mergeCell ref="I7:I8"/>
    <mergeCell ref="K7:K8"/>
    <mergeCell ref="A7:D7"/>
    <mergeCell ref="E7:E8"/>
    <mergeCell ref="F7:F8"/>
    <mergeCell ref="G7:G8"/>
  </mergeCells>
  <printOptions horizontalCentered="1"/>
  <pageMargins left="0.3937007874015748" right="0.3937007874015748" top="0.3937007874015748" bottom="0.3937007874015748" header="0.4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O16"/>
  <sheetViews>
    <sheetView showZeros="0" zoomScalePageLayoutView="0" workbookViewId="0" topLeftCell="A1">
      <selection activeCell="A1" sqref="A1"/>
    </sheetView>
  </sheetViews>
  <sheetFormatPr defaultColWidth="9.140625" defaultRowHeight="12.75"/>
  <cols>
    <col min="1" max="1" width="3.140625" style="30" customWidth="1"/>
    <col min="2" max="2" width="3.140625" style="30" hidden="1" customWidth="1"/>
    <col min="3" max="3" width="3.140625" style="30" customWidth="1"/>
    <col min="4" max="4" width="4.57421875" style="30" customWidth="1"/>
    <col min="5" max="5" width="10.57421875" style="30" bestFit="1" customWidth="1"/>
    <col min="6" max="6" width="12.57421875" style="30" customWidth="1"/>
    <col min="7" max="7" width="9.00390625" style="30" customWidth="1"/>
    <col min="8" max="8" width="5.00390625" style="30" bestFit="1" customWidth="1"/>
    <col min="9" max="9" width="3.421875" style="30" customWidth="1"/>
    <col min="10" max="10" width="7.7109375" style="30" bestFit="1" customWidth="1"/>
    <col min="11" max="11" width="7.421875" style="30" bestFit="1" customWidth="1"/>
    <col min="12" max="12" width="4.421875" style="30" customWidth="1"/>
    <col min="13" max="13" width="4.7109375" style="30" customWidth="1"/>
    <col min="14" max="14" width="9.57421875" style="30" customWidth="1"/>
    <col min="15" max="15" width="7.8515625" style="30" customWidth="1"/>
    <col min="16" max="16" width="7.7109375" style="30" customWidth="1"/>
    <col min="17" max="17" width="12.28125" style="30" customWidth="1"/>
    <col min="18" max="223" width="9.140625" style="56" customWidth="1"/>
    <col min="224" max="16384" width="9.140625" style="30" customWidth="1"/>
  </cols>
  <sheetData>
    <row r="1" spans="1:16" ht="20.25" customHeight="1">
      <c r="A1" s="29" t="s">
        <v>85</v>
      </c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4:16" ht="12.75" customHeight="1">
      <c r="D2" s="24" t="s">
        <v>76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4:16" ht="12.75" customHeight="1">
      <c r="D3" s="32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7" ht="19.5" customHeight="1">
      <c r="A4" s="33"/>
      <c r="B4" s="33"/>
      <c r="C4" s="33"/>
      <c r="D4" s="33"/>
      <c r="E4" s="81" t="s">
        <v>169</v>
      </c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</row>
    <row r="5" spans="1:17" ht="1.5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</row>
    <row r="6" spans="1:17" ht="19.5" customHeight="1">
      <c r="A6" s="80"/>
      <c r="B6" s="80"/>
      <c r="C6" s="80"/>
      <c r="D6" s="33"/>
      <c r="E6" s="33"/>
      <c r="F6" s="33"/>
      <c r="G6" s="33"/>
      <c r="H6" s="33"/>
      <c r="I6" s="33"/>
      <c r="J6" s="33"/>
      <c r="K6" s="33"/>
      <c r="L6" s="33"/>
      <c r="M6" s="33"/>
      <c r="N6" s="34"/>
      <c r="O6" s="34"/>
      <c r="P6" s="34"/>
      <c r="Q6" s="33"/>
    </row>
    <row r="7" spans="1:17" ht="19.5" customHeight="1">
      <c r="A7" s="272" t="s">
        <v>83</v>
      </c>
      <c r="B7" s="273"/>
      <c r="C7" s="274"/>
      <c r="D7" s="275" t="s">
        <v>9</v>
      </c>
      <c r="E7" s="277" t="s">
        <v>0</v>
      </c>
      <c r="F7" s="279" t="s">
        <v>1</v>
      </c>
      <c r="G7" s="268" t="s">
        <v>8</v>
      </c>
      <c r="H7" s="270" t="s">
        <v>2</v>
      </c>
      <c r="I7" s="270" t="s">
        <v>4</v>
      </c>
      <c r="J7" s="270" t="s">
        <v>3</v>
      </c>
      <c r="K7" s="270" t="s">
        <v>10</v>
      </c>
      <c r="L7" s="270" t="s">
        <v>6</v>
      </c>
      <c r="M7" s="268" t="s">
        <v>168</v>
      </c>
      <c r="N7" s="282" t="s">
        <v>167</v>
      </c>
      <c r="O7" s="281" t="s">
        <v>17</v>
      </c>
      <c r="P7" s="281" t="s">
        <v>166</v>
      </c>
      <c r="Q7" s="230" t="s">
        <v>26</v>
      </c>
    </row>
    <row r="8" spans="1:17" ht="15" customHeight="1">
      <c r="A8" s="77" t="s">
        <v>131</v>
      </c>
      <c r="B8" s="79" t="s">
        <v>165</v>
      </c>
      <c r="C8" s="78" t="s">
        <v>164</v>
      </c>
      <c r="D8" s="276"/>
      <c r="E8" s="278"/>
      <c r="F8" s="280"/>
      <c r="G8" s="269"/>
      <c r="H8" s="271"/>
      <c r="I8" s="271"/>
      <c r="J8" s="271"/>
      <c r="K8" s="271"/>
      <c r="L8" s="271"/>
      <c r="M8" s="269"/>
      <c r="N8" s="282"/>
      <c r="O8" s="281"/>
      <c r="P8" s="281"/>
      <c r="Q8" s="231"/>
    </row>
    <row r="9" spans="1:17" ht="19.5" customHeight="1">
      <c r="A9" s="71">
        <v>1</v>
      </c>
      <c r="B9" s="70"/>
      <c r="C9" s="69">
        <v>1</v>
      </c>
      <c r="D9" s="68">
        <v>62</v>
      </c>
      <c r="E9" s="67" t="s">
        <v>163</v>
      </c>
      <c r="F9" s="66" t="s">
        <v>162</v>
      </c>
      <c r="G9" s="65">
        <v>26749</v>
      </c>
      <c r="H9" s="64">
        <f aca="true" t="shared" si="0" ref="H9:H16">IF(COUNT(G9)=0,"---",41700-G9)</f>
        <v>14951</v>
      </c>
      <c r="I9" s="63" t="s">
        <v>22</v>
      </c>
      <c r="J9" s="62" t="s">
        <v>96</v>
      </c>
      <c r="K9" s="62" t="s">
        <v>97</v>
      </c>
      <c r="L9" s="61">
        <v>1</v>
      </c>
      <c r="M9" s="60">
        <v>0.9451</v>
      </c>
      <c r="N9" s="59">
        <v>0.0034178240740740744</v>
      </c>
      <c r="O9" s="58">
        <f aca="true" t="shared" si="1" ref="O9:P16">N9*L9</f>
        <v>0.0034178240740740744</v>
      </c>
      <c r="P9" s="58">
        <f t="shared" si="1"/>
        <v>0.003230185532407408</v>
      </c>
      <c r="Q9" s="57" t="s">
        <v>48</v>
      </c>
    </row>
    <row r="10" spans="1:223" s="72" customFormat="1" ht="19.5" customHeight="1">
      <c r="A10" s="71">
        <v>2</v>
      </c>
      <c r="B10" s="77"/>
      <c r="C10" s="77"/>
      <c r="D10" s="14">
        <v>61</v>
      </c>
      <c r="E10" s="9" t="s">
        <v>161</v>
      </c>
      <c r="F10" s="10" t="s">
        <v>160</v>
      </c>
      <c r="G10" s="45">
        <v>32930</v>
      </c>
      <c r="H10" s="44">
        <f t="shared" si="0"/>
        <v>8770</v>
      </c>
      <c r="I10" s="11" t="s">
        <v>7</v>
      </c>
      <c r="J10" s="12" t="s">
        <v>96</v>
      </c>
      <c r="K10" s="12" t="s">
        <v>97</v>
      </c>
      <c r="L10" s="13">
        <v>1</v>
      </c>
      <c r="M10" s="76"/>
      <c r="N10" s="75">
        <v>0.0035490740740740743</v>
      </c>
      <c r="O10" s="74">
        <f t="shared" si="1"/>
        <v>0.0035490740740740743</v>
      </c>
      <c r="P10" s="74">
        <f t="shared" si="1"/>
        <v>0</v>
      </c>
      <c r="Q10" s="73" t="s">
        <v>98</v>
      </c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</row>
    <row r="11" spans="1:17" ht="19.5" customHeight="1">
      <c r="A11" s="71">
        <v>3</v>
      </c>
      <c r="B11" s="77"/>
      <c r="C11" s="77"/>
      <c r="D11" s="14">
        <v>7</v>
      </c>
      <c r="E11" s="9" t="s">
        <v>159</v>
      </c>
      <c r="F11" s="10" t="s">
        <v>77</v>
      </c>
      <c r="G11" s="45">
        <v>27159</v>
      </c>
      <c r="H11" s="44">
        <f t="shared" si="0"/>
        <v>14541</v>
      </c>
      <c r="I11" s="11" t="s">
        <v>13</v>
      </c>
      <c r="J11" s="12" t="s">
        <v>14</v>
      </c>
      <c r="K11" s="12" t="s">
        <v>16</v>
      </c>
      <c r="L11" s="13">
        <v>1</v>
      </c>
      <c r="M11" s="76"/>
      <c r="N11" s="75">
        <v>0.0036299768518518517</v>
      </c>
      <c r="O11" s="74">
        <f t="shared" si="1"/>
        <v>0.0036299768518518517</v>
      </c>
      <c r="P11" s="74">
        <f t="shared" si="1"/>
        <v>0</v>
      </c>
      <c r="Q11" s="73" t="s">
        <v>66</v>
      </c>
    </row>
    <row r="12" spans="1:223" s="72" customFormat="1" ht="19.5" customHeight="1">
      <c r="A12" s="71">
        <v>4</v>
      </c>
      <c r="B12" s="70"/>
      <c r="C12" s="69">
        <v>4</v>
      </c>
      <c r="D12" s="68">
        <v>48</v>
      </c>
      <c r="E12" s="67" t="s">
        <v>158</v>
      </c>
      <c r="F12" s="66" t="s">
        <v>157</v>
      </c>
      <c r="G12" s="65">
        <v>24822</v>
      </c>
      <c r="H12" s="64">
        <f t="shared" si="0"/>
        <v>16878</v>
      </c>
      <c r="I12" s="63" t="s">
        <v>22</v>
      </c>
      <c r="J12" s="62" t="s">
        <v>12</v>
      </c>
      <c r="K12" s="62" t="s">
        <v>11</v>
      </c>
      <c r="L12" s="61">
        <v>1</v>
      </c>
      <c r="M12" s="60">
        <v>0.9028</v>
      </c>
      <c r="N12" s="59">
        <v>0.003650462962962963</v>
      </c>
      <c r="O12" s="58">
        <f t="shared" si="1"/>
        <v>0.003650462962962963</v>
      </c>
      <c r="P12" s="58">
        <f t="shared" si="1"/>
        <v>0.003295637962962963</v>
      </c>
      <c r="Q12" s="57" t="s">
        <v>25</v>
      </c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</row>
    <row r="13" spans="1:223" s="72" customFormat="1" ht="19.5" customHeight="1">
      <c r="A13" s="71">
        <v>5</v>
      </c>
      <c r="B13" s="77"/>
      <c r="C13" s="77"/>
      <c r="D13" s="14">
        <v>76</v>
      </c>
      <c r="E13" s="9" t="s">
        <v>115</v>
      </c>
      <c r="F13" s="10" t="s">
        <v>156</v>
      </c>
      <c r="G13" s="45">
        <v>27790</v>
      </c>
      <c r="H13" s="44">
        <f t="shared" si="0"/>
        <v>13910</v>
      </c>
      <c r="I13" s="11" t="s">
        <v>22</v>
      </c>
      <c r="J13" s="12" t="s">
        <v>155</v>
      </c>
      <c r="K13" s="12" t="s">
        <v>154</v>
      </c>
      <c r="L13" s="13">
        <v>1</v>
      </c>
      <c r="M13" s="76"/>
      <c r="N13" s="75">
        <v>0.0036800925925925924</v>
      </c>
      <c r="O13" s="74">
        <f t="shared" si="1"/>
        <v>0.0036800925925925924</v>
      </c>
      <c r="P13" s="74">
        <f t="shared" si="1"/>
        <v>0</v>
      </c>
      <c r="Q13" s="73" t="s">
        <v>153</v>
      </c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</row>
    <row r="14" spans="1:17" ht="19.5" customHeight="1">
      <c r="A14" s="71">
        <v>6</v>
      </c>
      <c r="B14" s="70"/>
      <c r="C14" s="69">
        <v>6</v>
      </c>
      <c r="D14" s="68">
        <v>5</v>
      </c>
      <c r="E14" s="67" t="s">
        <v>152</v>
      </c>
      <c r="F14" s="66" t="s">
        <v>151</v>
      </c>
      <c r="G14" s="65">
        <v>24406</v>
      </c>
      <c r="H14" s="64">
        <f t="shared" si="0"/>
        <v>17294</v>
      </c>
      <c r="I14" s="63" t="s">
        <v>13</v>
      </c>
      <c r="J14" s="62" t="s">
        <v>14</v>
      </c>
      <c r="K14" s="62" t="s">
        <v>16</v>
      </c>
      <c r="L14" s="61">
        <v>1</v>
      </c>
      <c r="M14" s="60">
        <v>0.8958</v>
      </c>
      <c r="N14" s="59">
        <v>0.0040629629629629635</v>
      </c>
      <c r="O14" s="58">
        <f t="shared" si="1"/>
        <v>0.0040629629629629635</v>
      </c>
      <c r="P14" s="58">
        <f t="shared" si="1"/>
        <v>0.003639602222222223</v>
      </c>
      <c r="Q14" s="57" t="s">
        <v>66</v>
      </c>
    </row>
    <row r="15" spans="1:223" s="72" customFormat="1" ht="19.5" customHeight="1">
      <c r="A15" s="71">
        <v>7</v>
      </c>
      <c r="B15" s="77"/>
      <c r="C15" s="77"/>
      <c r="D15" s="14">
        <v>58</v>
      </c>
      <c r="E15" s="9" t="s">
        <v>150</v>
      </c>
      <c r="F15" s="10" t="s">
        <v>149</v>
      </c>
      <c r="G15" s="45">
        <v>35756</v>
      </c>
      <c r="H15" s="44">
        <f t="shared" si="0"/>
        <v>5944</v>
      </c>
      <c r="I15" s="11" t="s">
        <v>22</v>
      </c>
      <c r="J15" s="12" t="s">
        <v>12</v>
      </c>
      <c r="K15" s="12" t="s">
        <v>11</v>
      </c>
      <c r="L15" s="13">
        <v>1</v>
      </c>
      <c r="M15" s="76"/>
      <c r="N15" s="75">
        <v>0.004137152777777777</v>
      </c>
      <c r="O15" s="74">
        <f t="shared" si="1"/>
        <v>0.004137152777777777</v>
      </c>
      <c r="P15" s="74">
        <f t="shared" si="1"/>
        <v>0</v>
      </c>
      <c r="Q15" s="73" t="s">
        <v>27</v>
      </c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</row>
    <row r="16" spans="1:17" ht="19.5" customHeight="1">
      <c r="A16" s="71">
        <v>8</v>
      </c>
      <c r="B16" s="70"/>
      <c r="C16" s="69">
        <v>8</v>
      </c>
      <c r="D16" s="68">
        <v>49</v>
      </c>
      <c r="E16" s="67" t="s">
        <v>148</v>
      </c>
      <c r="F16" s="66" t="s">
        <v>147</v>
      </c>
      <c r="G16" s="65">
        <v>20938</v>
      </c>
      <c r="H16" s="64">
        <f t="shared" si="0"/>
        <v>20762</v>
      </c>
      <c r="I16" s="63" t="s">
        <v>22</v>
      </c>
      <c r="J16" s="62" t="s">
        <v>12</v>
      </c>
      <c r="K16" s="62" t="s">
        <v>11</v>
      </c>
      <c r="L16" s="61">
        <v>1</v>
      </c>
      <c r="M16" s="60">
        <v>0.8324</v>
      </c>
      <c r="N16" s="59">
        <v>0.004623379629629629</v>
      </c>
      <c r="O16" s="58">
        <f t="shared" si="1"/>
        <v>0.004623379629629629</v>
      </c>
      <c r="P16" s="58">
        <f t="shared" si="1"/>
        <v>0.0038485012037037035</v>
      </c>
      <c r="Q16" s="57" t="s">
        <v>48</v>
      </c>
    </row>
  </sheetData>
  <sheetProtection/>
  <mergeCells count="15">
    <mergeCell ref="Q7:Q8"/>
    <mergeCell ref="O7:O8"/>
    <mergeCell ref="P7:P8"/>
    <mergeCell ref="L7:L8"/>
    <mergeCell ref="I7:I8"/>
    <mergeCell ref="K7:K8"/>
    <mergeCell ref="N7:N8"/>
    <mergeCell ref="M7:M8"/>
    <mergeCell ref="G7:G8"/>
    <mergeCell ref="H7:H8"/>
    <mergeCell ref="J7:J8"/>
    <mergeCell ref="A7:C7"/>
    <mergeCell ref="D7:D8"/>
    <mergeCell ref="E7:E8"/>
    <mergeCell ref="F7:F8"/>
  </mergeCells>
  <printOptions horizontalCentered="1"/>
  <pageMargins left="0.3937007874015748" right="0.3937007874015748" top="0.3937007874015748" bottom="0.3937007874015748" header="0.4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21"/>
  <sheetViews>
    <sheetView showZeros="0" zoomScalePageLayoutView="0" workbookViewId="0" topLeftCell="A1">
      <selection activeCell="D4" sqref="D4"/>
    </sheetView>
  </sheetViews>
  <sheetFormatPr defaultColWidth="9.140625" defaultRowHeight="12.75"/>
  <cols>
    <col min="1" max="1" width="5.28125" style="30" customWidth="1"/>
    <col min="2" max="3" width="3.140625" style="30" hidden="1" customWidth="1"/>
    <col min="4" max="4" width="4.57421875" style="30" customWidth="1"/>
    <col min="5" max="5" width="10.57421875" style="30" bestFit="1" customWidth="1"/>
    <col min="6" max="6" width="12.57421875" style="30" customWidth="1"/>
    <col min="7" max="7" width="9.00390625" style="30" customWidth="1"/>
    <col min="8" max="8" width="5.00390625" style="30" bestFit="1" customWidth="1"/>
    <col min="9" max="9" width="3.421875" style="30" customWidth="1"/>
    <col min="10" max="10" width="7.7109375" style="30" bestFit="1" customWidth="1"/>
    <col min="11" max="11" width="7.421875" style="30" bestFit="1" customWidth="1"/>
    <col min="12" max="12" width="4.421875" style="30" customWidth="1"/>
    <col min="13" max="13" width="4.7109375" style="30" customWidth="1"/>
    <col min="14" max="14" width="9.57421875" style="30" customWidth="1"/>
    <col min="15" max="15" width="7.8515625" style="30" customWidth="1"/>
    <col min="16" max="16" width="8.8515625" style="30" customWidth="1"/>
    <col min="17" max="17" width="12.140625" style="30" customWidth="1"/>
    <col min="18" max="22" width="9.57421875" style="30" customWidth="1"/>
    <col min="23" max="16384" width="9.140625" style="30" customWidth="1"/>
  </cols>
  <sheetData>
    <row r="1" spans="1:16" ht="20.25" customHeight="1">
      <c r="A1" s="29" t="s">
        <v>85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 customHeight="1">
      <c r="A2" s="17"/>
      <c r="D2" s="24" t="s">
        <v>254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4:16" ht="12.75" customHeight="1">
      <c r="D3" s="32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22" ht="19.5" customHeight="1">
      <c r="A4" s="33"/>
      <c r="B4" s="33"/>
      <c r="C4" s="33"/>
      <c r="D4" s="33"/>
      <c r="E4" s="5" t="s">
        <v>271</v>
      </c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</row>
    <row r="5" spans="1:22" ht="1.5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</row>
    <row r="6" spans="1:22" ht="19.5" customHeight="1">
      <c r="A6" s="6"/>
      <c r="B6" s="6"/>
      <c r="C6" s="6"/>
      <c r="D6" s="33"/>
      <c r="E6" s="33"/>
      <c r="F6" s="46"/>
      <c r="G6" s="33"/>
      <c r="H6" s="33"/>
      <c r="I6" s="33"/>
      <c r="J6" s="33"/>
      <c r="K6" s="33"/>
      <c r="L6" s="33"/>
      <c r="M6" s="33"/>
      <c r="N6" s="34"/>
      <c r="O6" s="34"/>
      <c r="P6" s="34"/>
      <c r="Q6" s="33"/>
      <c r="R6" s="33"/>
      <c r="S6" s="33"/>
      <c r="T6" s="33"/>
      <c r="U6" s="33"/>
      <c r="V6" s="33"/>
    </row>
    <row r="7" spans="1:22" ht="19.5" customHeight="1">
      <c r="A7" s="238" t="s">
        <v>83</v>
      </c>
      <c r="B7" s="239"/>
      <c r="C7" s="239"/>
      <c r="D7" s="234" t="s">
        <v>9</v>
      </c>
      <c r="E7" s="249" t="s">
        <v>0</v>
      </c>
      <c r="F7" s="251" t="s">
        <v>1</v>
      </c>
      <c r="G7" s="236" t="s">
        <v>8</v>
      </c>
      <c r="H7" s="245" t="s">
        <v>2</v>
      </c>
      <c r="I7" s="245" t="s">
        <v>4</v>
      </c>
      <c r="J7" s="245" t="s">
        <v>3</v>
      </c>
      <c r="K7" s="245" t="s">
        <v>10</v>
      </c>
      <c r="L7" s="245" t="s">
        <v>6</v>
      </c>
      <c r="M7" s="236" t="s">
        <v>168</v>
      </c>
      <c r="N7" s="247" t="s">
        <v>167</v>
      </c>
      <c r="O7" s="248" t="s">
        <v>17</v>
      </c>
      <c r="P7" s="248" t="s">
        <v>166</v>
      </c>
      <c r="Q7" s="230" t="s">
        <v>26</v>
      </c>
      <c r="R7" s="33"/>
      <c r="S7" s="33"/>
      <c r="T7" s="33"/>
      <c r="U7" s="33"/>
      <c r="V7" s="33"/>
    </row>
    <row r="8" spans="1:22" ht="15" customHeight="1">
      <c r="A8" s="77" t="s">
        <v>131</v>
      </c>
      <c r="B8" s="82" t="s">
        <v>176</v>
      </c>
      <c r="C8" s="79" t="s">
        <v>165</v>
      </c>
      <c r="D8" s="235"/>
      <c r="E8" s="250"/>
      <c r="F8" s="252"/>
      <c r="G8" s="237"/>
      <c r="H8" s="246"/>
      <c r="I8" s="246"/>
      <c r="J8" s="246"/>
      <c r="K8" s="246"/>
      <c r="L8" s="246"/>
      <c r="M8" s="237"/>
      <c r="N8" s="247"/>
      <c r="O8" s="248"/>
      <c r="P8" s="248"/>
      <c r="Q8" s="231"/>
      <c r="R8" s="33"/>
      <c r="S8" s="33"/>
      <c r="T8" s="33"/>
      <c r="U8" s="33"/>
      <c r="V8" s="33"/>
    </row>
    <row r="9" spans="1:22" s="56" customFormat="1" ht="19.5" customHeight="1">
      <c r="A9" s="85">
        <v>1</v>
      </c>
      <c r="B9" s="86"/>
      <c r="C9" s="86"/>
      <c r="D9" s="14">
        <v>61</v>
      </c>
      <c r="E9" s="9" t="s">
        <v>161</v>
      </c>
      <c r="F9" s="10" t="s">
        <v>160</v>
      </c>
      <c r="G9" s="35">
        <v>32930</v>
      </c>
      <c r="H9" s="19">
        <f aca="true" t="shared" si="0" ref="H9:H14">IF(COUNT(G9)=0,"---",41700-G9)</f>
        <v>8770</v>
      </c>
      <c r="I9" s="11" t="s">
        <v>7</v>
      </c>
      <c r="J9" s="12" t="s">
        <v>96</v>
      </c>
      <c r="K9" s="12" t="s">
        <v>97</v>
      </c>
      <c r="L9" s="13">
        <v>1</v>
      </c>
      <c r="M9" s="21"/>
      <c r="N9" s="88">
        <v>0.007539814814814815</v>
      </c>
      <c r="O9" s="89">
        <f aca="true" t="shared" si="1" ref="O9:P12">N9*L9</f>
        <v>0.007539814814814815</v>
      </c>
      <c r="P9" s="89">
        <f t="shared" si="1"/>
        <v>0</v>
      </c>
      <c r="Q9" s="90" t="s">
        <v>98</v>
      </c>
      <c r="R9" s="180"/>
      <c r="S9" s="180"/>
      <c r="T9" s="180"/>
      <c r="U9" s="180"/>
      <c r="V9" s="180"/>
    </row>
    <row r="10" spans="1:22" s="56" customFormat="1" ht="19.5" customHeight="1">
      <c r="A10" s="85">
        <v>2</v>
      </c>
      <c r="B10" s="86"/>
      <c r="C10" s="86"/>
      <c r="D10" s="14">
        <v>48</v>
      </c>
      <c r="E10" s="9" t="s">
        <v>158</v>
      </c>
      <c r="F10" s="10" t="s">
        <v>157</v>
      </c>
      <c r="G10" s="35">
        <v>24822</v>
      </c>
      <c r="H10" s="19">
        <f t="shared" si="0"/>
        <v>16878</v>
      </c>
      <c r="I10" s="11" t="s">
        <v>22</v>
      </c>
      <c r="J10" s="12" t="s">
        <v>12</v>
      </c>
      <c r="K10" s="12" t="s">
        <v>11</v>
      </c>
      <c r="L10" s="13">
        <v>1</v>
      </c>
      <c r="M10" s="21">
        <v>0.9028</v>
      </c>
      <c r="N10" s="88">
        <v>0.007928587962962962</v>
      </c>
      <c r="O10" s="89">
        <f t="shared" si="1"/>
        <v>0.007928587962962962</v>
      </c>
      <c r="P10" s="89">
        <f t="shared" si="1"/>
        <v>0.007157929212962963</v>
      </c>
      <c r="Q10" s="90" t="s">
        <v>25</v>
      </c>
      <c r="R10" s="180"/>
      <c r="S10" s="180"/>
      <c r="T10" s="180"/>
      <c r="U10" s="180"/>
      <c r="V10" s="180"/>
    </row>
    <row r="11" spans="1:22" s="56" customFormat="1" ht="19.5" customHeight="1">
      <c r="A11" s="85">
        <v>3</v>
      </c>
      <c r="B11" s="86"/>
      <c r="C11" s="86"/>
      <c r="D11" s="14">
        <v>76</v>
      </c>
      <c r="E11" s="9" t="s">
        <v>115</v>
      </c>
      <c r="F11" s="10" t="s">
        <v>156</v>
      </c>
      <c r="G11" s="35">
        <v>27790</v>
      </c>
      <c r="H11" s="19">
        <f t="shared" si="0"/>
        <v>13910</v>
      </c>
      <c r="I11" s="11" t="s">
        <v>22</v>
      </c>
      <c r="J11" s="12" t="s">
        <v>155</v>
      </c>
      <c r="K11" s="12" t="s">
        <v>154</v>
      </c>
      <c r="L11" s="13">
        <v>1</v>
      </c>
      <c r="M11" s="21"/>
      <c r="N11" s="88">
        <v>0.00855474537037037</v>
      </c>
      <c r="O11" s="89">
        <f t="shared" si="1"/>
        <v>0.00855474537037037</v>
      </c>
      <c r="P11" s="89">
        <f t="shared" si="1"/>
        <v>0</v>
      </c>
      <c r="Q11" s="90" t="s">
        <v>153</v>
      </c>
      <c r="R11" s="180"/>
      <c r="S11" s="180"/>
      <c r="T11" s="180"/>
      <c r="U11" s="180"/>
      <c r="V11" s="180"/>
    </row>
    <row r="12" spans="1:22" s="56" customFormat="1" ht="19.5" customHeight="1">
      <c r="A12" s="85">
        <v>4</v>
      </c>
      <c r="B12" s="86"/>
      <c r="C12" s="86"/>
      <c r="D12" s="14">
        <v>5</v>
      </c>
      <c r="E12" s="9" t="s">
        <v>152</v>
      </c>
      <c r="F12" s="10" t="s">
        <v>151</v>
      </c>
      <c r="G12" s="35">
        <v>24406</v>
      </c>
      <c r="H12" s="19">
        <f t="shared" si="0"/>
        <v>17294</v>
      </c>
      <c r="I12" s="11" t="s">
        <v>13</v>
      </c>
      <c r="J12" s="12" t="s">
        <v>14</v>
      </c>
      <c r="K12" s="12" t="s">
        <v>16</v>
      </c>
      <c r="L12" s="13">
        <v>1</v>
      </c>
      <c r="M12" s="21">
        <v>0.8958</v>
      </c>
      <c r="N12" s="88">
        <v>0.00902662037037037</v>
      </c>
      <c r="O12" s="89">
        <f t="shared" si="1"/>
        <v>0.00902662037037037</v>
      </c>
      <c r="P12" s="89">
        <f t="shared" si="1"/>
        <v>0.008086046527777778</v>
      </c>
      <c r="Q12" s="90" t="s">
        <v>66</v>
      </c>
      <c r="R12" s="180"/>
      <c r="S12" s="180"/>
      <c r="T12" s="180"/>
      <c r="U12" s="180"/>
      <c r="V12" s="180"/>
    </row>
    <row r="13" spans="1:22" s="56" customFormat="1" ht="19.5" customHeight="1">
      <c r="A13" s="85"/>
      <c r="B13" s="86"/>
      <c r="C13" s="86"/>
      <c r="D13" s="14">
        <v>62</v>
      </c>
      <c r="E13" s="9" t="s">
        <v>163</v>
      </c>
      <c r="F13" s="10" t="s">
        <v>162</v>
      </c>
      <c r="G13" s="35">
        <v>26749</v>
      </c>
      <c r="H13" s="19">
        <f t="shared" si="0"/>
        <v>14951</v>
      </c>
      <c r="I13" s="11" t="s">
        <v>22</v>
      </c>
      <c r="J13" s="12" t="s">
        <v>96</v>
      </c>
      <c r="K13" s="12" t="s">
        <v>97</v>
      </c>
      <c r="L13" s="13">
        <v>1</v>
      </c>
      <c r="M13" s="21">
        <v>0.9451</v>
      </c>
      <c r="N13" s="88" t="s">
        <v>82</v>
      </c>
      <c r="O13" s="89"/>
      <c r="P13" s="89">
        <f>O13*M13</f>
        <v>0</v>
      </c>
      <c r="Q13" s="90" t="s">
        <v>48</v>
      </c>
      <c r="R13" s="180"/>
      <c r="S13" s="180"/>
      <c r="T13" s="180"/>
      <c r="U13" s="180"/>
      <c r="V13" s="180"/>
    </row>
    <row r="14" spans="1:22" s="56" customFormat="1" ht="19.5" customHeight="1">
      <c r="A14" s="85"/>
      <c r="B14" s="86"/>
      <c r="C14" s="86"/>
      <c r="D14" s="14">
        <v>7</v>
      </c>
      <c r="E14" s="9" t="s">
        <v>159</v>
      </c>
      <c r="F14" s="10" t="s">
        <v>77</v>
      </c>
      <c r="G14" s="35">
        <v>27159</v>
      </c>
      <c r="H14" s="19">
        <f t="shared" si="0"/>
        <v>14541</v>
      </c>
      <c r="I14" s="11" t="s">
        <v>13</v>
      </c>
      <c r="J14" s="12" t="s">
        <v>14</v>
      </c>
      <c r="K14" s="12" t="s">
        <v>16</v>
      </c>
      <c r="L14" s="13">
        <v>1</v>
      </c>
      <c r="M14" s="21"/>
      <c r="N14" s="88" t="s">
        <v>204</v>
      </c>
      <c r="O14" s="89"/>
      <c r="P14" s="89">
        <f>O14*M14</f>
        <v>0</v>
      </c>
      <c r="Q14" s="90" t="s">
        <v>66</v>
      </c>
      <c r="R14" s="180"/>
      <c r="S14" s="180"/>
      <c r="T14" s="180"/>
      <c r="U14" s="180"/>
      <c r="V14" s="180"/>
    </row>
    <row r="16" spans="1:22" ht="19.5" customHeight="1">
      <c r="A16" s="33"/>
      <c r="B16" s="33"/>
      <c r="C16" s="33"/>
      <c r="D16" s="33"/>
      <c r="E16" s="5" t="s">
        <v>272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</row>
    <row r="17" spans="1:22" ht="1.5" customHeight="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</row>
    <row r="18" spans="1:22" ht="19.5" customHeight="1">
      <c r="A18" s="6"/>
      <c r="B18" s="6"/>
      <c r="C18" s="6"/>
      <c r="D18" s="33"/>
      <c r="E18" s="33"/>
      <c r="F18" s="46"/>
      <c r="G18" s="33"/>
      <c r="H18" s="33"/>
      <c r="I18" s="33"/>
      <c r="J18" s="33"/>
      <c r="K18" s="33"/>
      <c r="L18" s="33"/>
      <c r="M18" s="33"/>
      <c r="N18" s="34"/>
      <c r="O18" s="34"/>
      <c r="P18" s="34"/>
      <c r="Q18" s="33"/>
      <c r="R18" s="33"/>
      <c r="S18" s="33"/>
      <c r="T18" s="33"/>
      <c r="U18" s="33"/>
      <c r="V18" s="33"/>
    </row>
    <row r="19" spans="1:22" ht="19.5" customHeight="1">
      <c r="A19" s="238" t="s">
        <v>83</v>
      </c>
      <c r="B19" s="239"/>
      <c r="C19" s="239"/>
      <c r="D19" s="234" t="s">
        <v>9</v>
      </c>
      <c r="E19" s="249" t="s">
        <v>0</v>
      </c>
      <c r="F19" s="251" t="s">
        <v>1</v>
      </c>
      <c r="G19" s="236" t="s">
        <v>8</v>
      </c>
      <c r="H19" s="245" t="s">
        <v>2</v>
      </c>
      <c r="I19" s="245" t="s">
        <v>4</v>
      </c>
      <c r="J19" s="245" t="s">
        <v>3</v>
      </c>
      <c r="K19" s="245" t="s">
        <v>10</v>
      </c>
      <c r="L19" s="245" t="s">
        <v>6</v>
      </c>
      <c r="M19" s="236" t="s">
        <v>168</v>
      </c>
      <c r="N19" s="247" t="s">
        <v>167</v>
      </c>
      <c r="O19" s="248" t="s">
        <v>17</v>
      </c>
      <c r="P19" s="248" t="s">
        <v>166</v>
      </c>
      <c r="Q19" s="230" t="s">
        <v>26</v>
      </c>
      <c r="R19" s="33"/>
      <c r="S19" s="33"/>
      <c r="T19" s="33"/>
      <c r="U19" s="33"/>
      <c r="V19" s="33"/>
    </row>
    <row r="20" spans="1:22" ht="15" customHeight="1">
      <c r="A20" s="77" t="s">
        <v>131</v>
      </c>
      <c r="B20" s="82" t="s">
        <v>176</v>
      </c>
      <c r="C20" s="79" t="s">
        <v>165</v>
      </c>
      <c r="D20" s="235"/>
      <c r="E20" s="250"/>
      <c r="F20" s="252"/>
      <c r="G20" s="237"/>
      <c r="H20" s="246"/>
      <c r="I20" s="246"/>
      <c r="J20" s="246"/>
      <c r="K20" s="246"/>
      <c r="L20" s="246"/>
      <c r="M20" s="237"/>
      <c r="N20" s="247"/>
      <c r="O20" s="248"/>
      <c r="P20" s="248"/>
      <c r="Q20" s="231"/>
      <c r="R20" s="33"/>
      <c r="S20" s="33"/>
      <c r="T20" s="33"/>
      <c r="U20" s="33"/>
      <c r="V20" s="33"/>
    </row>
    <row r="21" spans="1:22" s="17" customFormat="1" ht="19.5" customHeight="1">
      <c r="A21" s="7"/>
      <c r="B21" s="203"/>
      <c r="C21" s="203"/>
      <c r="D21" s="14">
        <v>64</v>
      </c>
      <c r="E21" s="9" t="s">
        <v>175</v>
      </c>
      <c r="F21" s="10" t="s">
        <v>174</v>
      </c>
      <c r="G21" s="45">
        <v>33407</v>
      </c>
      <c r="H21" s="44">
        <f>IF(COUNT(G21)=0,"---",41700-G21)</f>
        <v>8293</v>
      </c>
      <c r="I21" s="11" t="s">
        <v>22</v>
      </c>
      <c r="J21" s="12" t="s">
        <v>96</v>
      </c>
      <c r="K21" s="12" t="s">
        <v>97</v>
      </c>
      <c r="L21" s="13"/>
      <c r="M21" s="76"/>
      <c r="N21" s="75" t="s">
        <v>82</v>
      </c>
      <c r="O21" s="74"/>
      <c r="P21" s="74"/>
      <c r="Q21" s="90" t="s">
        <v>98</v>
      </c>
      <c r="R21" s="46"/>
      <c r="S21" s="46"/>
      <c r="T21" s="46"/>
      <c r="U21" s="46"/>
      <c r="V21" s="46"/>
    </row>
  </sheetData>
  <sheetProtection/>
  <mergeCells count="30">
    <mergeCell ref="A7:C7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A19:C19"/>
    <mergeCell ref="D19:D20"/>
    <mergeCell ref="E19:E20"/>
    <mergeCell ref="F19:F20"/>
    <mergeCell ref="G19:G20"/>
    <mergeCell ref="H19:H20"/>
    <mergeCell ref="I19:I20"/>
    <mergeCell ref="P19:P20"/>
    <mergeCell ref="Q19:Q20"/>
    <mergeCell ref="J19:J20"/>
    <mergeCell ref="K19:K20"/>
    <mergeCell ref="L19:L20"/>
    <mergeCell ref="M19:M20"/>
    <mergeCell ref="N19:N20"/>
    <mergeCell ref="O19:O20"/>
  </mergeCells>
  <printOptions horizontalCentered="1"/>
  <pageMargins left="0.3937007874015748" right="0.3937007874015748" top="0.3937007874015748" bottom="0.3937007874015748" header="0.4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421875" style="38" customWidth="1"/>
    <col min="2" max="2" width="4.00390625" style="38" customWidth="1"/>
    <col min="3" max="3" width="7.8515625" style="37" customWidth="1"/>
    <col min="4" max="4" width="12.421875" style="37" customWidth="1"/>
    <col min="5" max="5" width="8.8515625" style="37" customWidth="1"/>
    <col min="6" max="6" width="5.00390625" style="37" bestFit="1" customWidth="1"/>
    <col min="7" max="7" width="4.140625" style="37" bestFit="1" customWidth="1"/>
    <col min="8" max="8" width="8.421875" style="37" customWidth="1"/>
    <col min="9" max="9" width="6.7109375" style="37" customWidth="1"/>
    <col min="10" max="10" width="5.57421875" style="37" customWidth="1"/>
    <col min="11" max="13" width="4.421875" style="38" customWidth="1"/>
    <col min="14" max="19" width="5.00390625" style="38" customWidth="1"/>
    <col min="20" max="21" width="4.421875" style="38" hidden="1" customWidth="1"/>
    <col min="22" max="22" width="5.8515625" style="17" customWidth="1"/>
    <col min="23" max="23" width="6.57421875" style="17" customWidth="1"/>
    <col min="24" max="16384" width="9.140625" style="37" customWidth="1"/>
  </cols>
  <sheetData>
    <row r="1" spans="1:20" s="17" customFormat="1" ht="20.25" customHeight="1">
      <c r="A1" s="29" t="s">
        <v>85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4:20" s="17" customFormat="1" ht="12.75" customHeight="1">
      <c r="D2" s="24" t="s">
        <v>134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2:23" s="17" customFormat="1" ht="12.75" customHeight="1">
      <c r="B3" s="52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</row>
    <row r="4" spans="1:23" s="17" customFormat="1" ht="19.5" customHeight="1">
      <c r="A4" s="46"/>
      <c r="B4" s="46"/>
      <c r="C4" s="5" t="s">
        <v>146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</row>
    <row r="5" spans="1:23" s="17" customFormat="1" ht="1.5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</row>
    <row r="6" spans="1:23" s="17" customFormat="1" ht="19.5" customHeight="1">
      <c r="A6" s="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50"/>
      <c r="U6" s="50"/>
      <c r="V6" s="50"/>
      <c r="W6" s="50"/>
    </row>
    <row r="7" spans="1:28" s="17" customFormat="1" ht="19.5" customHeight="1">
      <c r="A7" s="49" t="s">
        <v>83</v>
      </c>
      <c r="B7" s="234" t="s">
        <v>9</v>
      </c>
      <c r="C7" s="249" t="s">
        <v>0</v>
      </c>
      <c r="D7" s="251" t="s">
        <v>1</v>
      </c>
      <c r="E7" s="236" t="s">
        <v>8</v>
      </c>
      <c r="F7" s="245" t="s">
        <v>2</v>
      </c>
      <c r="G7" s="245" t="s">
        <v>4</v>
      </c>
      <c r="H7" s="245" t="s">
        <v>3</v>
      </c>
      <c r="I7" s="245" t="s">
        <v>10</v>
      </c>
      <c r="J7" s="234" t="s">
        <v>6</v>
      </c>
      <c r="K7" s="248" t="s">
        <v>132</v>
      </c>
      <c r="L7" s="248"/>
      <c r="M7" s="248"/>
      <c r="N7" s="248"/>
      <c r="O7" s="248"/>
      <c r="P7" s="248"/>
      <c r="Q7" s="248"/>
      <c r="R7" s="248"/>
      <c r="S7" s="248"/>
      <c r="T7" s="247" t="s">
        <v>5</v>
      </c>
      <c r="U7" s="248" t="s">
        <v>17</v>
      </c>
      <c r="V7" s="247" t="s">
        <v>5</v>
      </c>
      <c r="W7" s="248" t="s">
        <v>17</v>
      </c>
      <c r="X7" s="236" t="s">
        <v>26</v>
      </c>
      <c r="Y7" s="46"/>
      <c r="Z7" s="46"/>
      <c r="AA7" s="46"/>
      <c r="AB7" s="46"/>
    </row>
    <row r="8" spans="1:28" s="17" customFormat="1" ht="15" customHeight="1">
      <c r="A8" s="7" t="s">
        <v>131</v>
      </c>
      <c r="B8" s="235"/>
      <c r="C8" s="250"/>
      <c r="D8" s="252"/>
      <c r="E8" s="237"/>
      <c r="F8" s="246"/>
      <c r="G8" s="246"/>
      <c r="H8" s="246"/>
      <c r="I8" s="246"/>
      <c r="J8" s="235"/>
      <c r="K8" s="48">
        <v>0.9</v>
      </c>
      <c r="L8" s="48">
        <v>0.95</v>
      </c>
      <c r="M8" s="48">
        <v>1</v>
      </c>
      <c r="N8" s="47" t="s">
        <v>145</v>
      </c>
      <c r="O8" s="47" t="s">
        <v>144</v>
      </c>
      <c r="P8" s="47" t="s">
        <v>143</v>
      </c>
      <c r="Q8" s="47" t="s">
        <v>142</v>
      </c>
      <c r="R8" s="47" t="s">
        <v>141</v>
      </c>
      <c r="S8" s="47" t="s">
        <v>130</v>
      </c>
      <c r="T8" s="247"/>
      <c r="U8" s="248"/>
      <c r="V8" s="247"/>
      <c r="W8" s="248"/>
      <c r="X8" s="237"/>
      <c r="Y8" s="46"/>
      <c r="Z8" s="46"/>
      <c r="AA8" s="46"/>
      <c r="AB8" s="46"/>
    </row>
    <row r="9" spans="1:25" ht="19.5" customHeight="1">
      <c r="A9" s="7">
        <v>1</v>
      </c>
      <c r="B9" s="14">
        <v>65</v>
      </c>
      <c r="C9" s="9" t="s">
        <v>94</v>
      </c>
      <c r="D9" s="10" t="s">
        <v>95</v>
      </c>
      <c r="E9" s="45">
        <v>33373</v>
      </c>
      <c r="F9" s="44">
        <f>IF(COUNT(E9)=0,"---",41700-E9)</f>
        <v>8327</v>
      </c>
      <c r="G9" s="44" t="s">
        <v>22</v>
      </c>
      <c r="H9" s="12" t="s">
        <v>96</v>
      </c>
      <c r="I9" s="12" t="s">
        <v>97</v>
      </c>
      <c r="J9" s="13">
        <v>1</v>
      </c>
      <c r="K9" s="41"/>
      <c r="L9" s="41"/>
      <c r="M9" s="41" t="s">
        <v>113</v>
      </c>
      <c r="N9" s="43" t="s">
        <v>80</v>
      </c>
      <c r="O9" s="43" t="s">
        <v>113</v>
      </c>
      <c r="P9" s="43" t="s">
        <v>113</v>
      </c>
      <c r="Q9" s="43" t="s">
        <v>113</v>
      </c>
      <c r="R9" s="43" t="s">
        <v>120</v>
      </c>
      <c r="S9" s="43" t="s">
        <v>140</v>
      </c>
      <c r="T9" s="40"/>
      <c r="U9" s="54"/>
      <c r="V9" s="40">
        <v>1.25</v>
      </c>
      <c r="W9" s="39">
        <f>V9*J9</f>
        <v>1.25</v>
      </c>
      <c r="X9" s="12" t="s">
        <v>98</v>
      </c>
      <c r="Y9" s="55"/>
    </row>
    <row r="10" spans="1:24" ht="19.5" customHeight="1">
      <c r="A10" s="7">
        <v>2</v>
      </c>
      <c r="B10" s="14">
        <v>39</v>
      </c>
      <c r="C10" s="9" t="s">
        <v>139</v>
      </c>
      <c r="D10" s="10" t="s">
        <v>138</v>
      </c>
      <c r="E10" s="45">
        <v>34235</v>
      </c>
      <c r="F10" s="44">
        <f>IF(COUNT(E10)=0,"---",41700-E10)</f>
        <v>7465</v>
      </c>
      <c r="G10" s="44" t="s">
        <v>20</v>
      </c>
      <c r="H10" s="12" t="s">
        <v>24</v>
      </c>
      <c r="I10" s="12" t="s">
        <v>11</v>
      </c>
      <c r="J10" s="13">
        <v>1</v>
      </c>
      <c r="K10" s="41"/>
      <c r="L10" s="41"/>
      <c r="M10" s="41" t="s">
        <v>113</v>
      </c>
      <c r="N10" s="43" t="s">
        <v>113</v>
      </c>
      <c r="O10" s="43" t="s">
        <v>113</v>
      </c>
      <c r="P10" s="43" t="s">
        <v>113</v>
      </c>
      <c r="Q10" s="43" t="s">
        <v>120</v>
      </c>
      <c r="R10" s="43" t="s">
        <v>112</v>
      </c>
      <c r="S10" s="43"/>
      <c r="T10" s="40"/>
      <c r="U10" s="54"/>
      <c r="V10" s="40">
        <v>1.2</v>
      </c>
      <c r="W10" s="39">
        <f>V10*J10</f>
        <v>1.2</v>
      </c>
      <c r="X10" s="12" t="s">
        <v>108</v>
      </c>
    </row>
    <row r="11" spans="1:24" ht="19.5" customHeight="1">
      <c r="A11" s="7">
        <v>3</v>
      </c>
      <c r="B11" s="14">
        <v>4</v>
      </c>
      <c r="C11" s="9" t="s">
        <v>137</v>
      </c>
      <c r="D11" s="10" t="s">
        <v>136</v>
      </c>
      <c r="E11" s="45">
        <v>26668</v>
      </c>
      <c r="F11" s="44">
        <f>IF(COUNT(E11)=0,"---",41700-E11)</f>
        <v>15032</v>
      </c>
      <c r="G11" s="44" t="s">
        <v>22</v>
      </c>
      <c r="H11" s="12" t="s">
        <v>14</v>
      </c>
      <c r="I11" s="12" t="s">
        <v>16</v>
      </c>
      <c r="J11" s="13">
        <v>1</v>
      </c>
      <c r="K11" s="41" t="s">
        <v>113</v>
      </c>
      <c r="L11" s="41" t="s">
        <v>113</v>
      </c>
      <c r="M11" s="41" t="s">
        <v>113</v>
      </c>
      <c r="N11" s="43" t="s">
        <v>113</v>
      </c>
      <c r="O11" s="43" t="s">
        <v>119</v>
      </c>
      <c r="P11" s="43" t="s">
        <v>135</v>
      </c>
      <c r="Q11" s="43"/>
      <c r="R11" s="43"/>
      <c r="S11" s="43"/>
      <c r="T11" s="40"/>
      <c r="U11" s="54"/>
      <c r="V11" s="40">
        <v>1.1</v>
      </c>
      <c r="W11" s="39">
        <f>V11*J11</f>
        <v>1.1</v>
      </c>
      <c r="X11" s="12" t="s">
        <v>66</v>
      </c>
    </row>
  </sheetData>
  <sheetProtection/>
  <mergeCells count="15">
    <mergeCell ref="B7:B8"/>
    <mergeCell ref="C7:C8"/>
    <mergeCell ref="D7:D8"/>
    <mergeCell ref="E7:E8"/>
    <mergeCell ref="F7:F8"/>
    <mergeCell ref="G7:G8"/>
    <mergeCell ref="V7:V8"/>
    <mergeCell ref="W7:W8"/>
    <mergeCell ref="X7:X8"/>
    <mergeCell ref="H7:H8"/>
    <mergeCell ref="I7:I8"/>
    <mergeCell ref="J7:J8"/>
    <mergeCell ref="K7:S7"/>
    <mergeCell ref="T7:T8"/>
    <mergeCell ref="U7:U8"/>
  </mergeCells>
  <printOptions horizontalCentered="1"/>
  <pageMargins left="0.1968503937007874" right="0.1968503937007874" top="0.7874015748031497" bottom="0.5905511811023623" header="0.5118110236220472" footer="0.3937007874015748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D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421875" style="38" customWidth="1"/>
    <col min="2" max="2" width="4.00390625" style="38" customWidth="1"/>
    <col min="3" max="3" width="8.7109375" style="37" customWidth="1"/>
    <col min="4" max="4" width="12.421875" style="37" customWidth="1"/>
    <col min="5" max="5" width="8.8515625" style="37" customWidth="1"/>
    <col min="6" max="6" width="5.00390625" style="37" bestFit="1" customWidth="1"/>
    <col min="7" max="7" width="4.140625" style="37" bestFit="1" customWidth="1"/>
    <col min="8" max="8" width="8.421875" style="37" customWidth="1"/>
    <col min="9" max="9" width="6.7109375" style="37" customWidth="1"/>
    <col min="10" max="10" width="5.57421875" style="37" customWidth="1"/>
    <col min="11" max="13" width="4.421875" style="38" customWidth="1"/>
    <col min="14" max="20" width="5.00390625" style="38" customWidth="1"/>
    <col min="21" max="22" width="4.421875" style="38" hidden="1" customWidth="1"/>
    <col min="23" max="23" width="5.140625" style="38" customWidth="1"/>
    <col min="24" max="24" width="5.8515625" style="17" customWidth="1"/>
    <col min="25" max="25" width="6.57421875" style="17" customWidth="1"/>
    <col min="26" max="16384" width="9.140625" style="37" customWidth="1"/>
  </cols>
  <sheetData>
    <row r="1" spans="1:21" s="30" customFormat="1" ht="20.25" customHeight="1">
      <c r="A1" s="29" t="s">
        <v>85</v>
      </c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</row>
    <row r="2" spans="4:21" s="30" customFormat="1" ht="12.75" customHeight="1">
      <c r="D2" s="24" t="s">
        <v>134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pans="2:25" s="17" customFormat="1" ht="12.75" customHeight="1">
      <c r="B3" s="52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25" s="17" customFormat="1" ht="19.5" customHeight="1">
      <c r="A4" s="46"/>
      <c r="B4" s="46"/>
      <c r="C4" s="5" t="s">
        <v>133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</row>
    <row r="5" spans="1:25" s="17" customFormat="1" ht="1.5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</row>
    <row r="6" spans="1:25" s="17" customFormat="1" ht="19.5" customHeight="1">
      <c r="A6" s="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50"/>
      <c r="V6" s="50"/>
      <c r="W6" s="50"/>
      <c r="X6" s="50"/>
      <c r="Y6" s="50"/>
    </row>
    <row r="7" spans="1:30" s="17" customFormat="1" ht="19.5" customHeight="1">
      <c r="A7" s="49" t="s">
        <v>83</v>
      </c>
      <c r="B7" s="234" t="s">
        <v>9</v>
      </c>
      <c r="C7" s="249" t="s">
        <v>0</v>
      </c>
      <c r="D7" s="251" t="s">
        <v>1</v>
      </c>
      <c r="E7" s="236" t="s">
        <v>8</v>
      </c>
      <c r="F7" s="245" t="s">
        <v>2</v>
      </c>
      <c r="G7" s="245" t="s">
        <v>4</v>
      </c>
      <c r="H7" s="245" t="s">
        <v>3</v>
      </c>
      <c r="I7" s="245" t="s">
        <v>10</v>
      </c>
      <c r="J7" s="234" t="s">
        <v>6</v>
      </c>
      <c r="K7" s="248" t="s">
        <v>132</v>
      </c>
      <c r="L7" s="248"/>
      <c r="M7" s="248"/>
      <c r="N7" s="248"/>
      <c r="O7" s="248"/>
      <c r="P7" s="248"/>
      <c r="Q7" s="248"/>
      <c r="R7" s="248"/>
      <c r="S7" s="248"/>
      <c r="T7" s="248"/>
      <c r="U7" s="247" t="s">
        <v>5</v>
      </c>
      <c r="V7" s="248" t="s">
        <v>17</v>
      </c>
      <c r="W7" s="28"/>
      <c r="X7" s="247" t="s">
        <v>5</v>
      </c>
      <c r="Y7" s="248" t="s">
        <v>17</v>
      </c>
      <c r="Z7" s="268" t="s">
        <v>26</v>
      </c>
      <c r="AA7" s="46"/>
      <c r="AB7" s="46"/>
      <c r="AC7" s="46"/>
      <c r="AD7" s="46"/>
    </row>
    <row r="8" spans="1:30" s="17" customFormat="1" ht="15" customHeight="1">
      <c r="A8" s="7" t="s">
        <v>131</v>
      </c>
      <c r="B8" s="235"/>
      <c r="C8" s="250"/>
      <c r="D8" s="252"/>
      <c r="E8" s="237"/>
      <c r="F8" s="246"/>
      <c r="G8" s="246"/>
      <c r="H8" s="246"/>
      <c r="I8" s="246"/>
      <c r="J8" s="235"/>
      <c r="K8" s="48">
        <v>1.15</v>
      </c>
      <c r="L8" s="48">
        <v>1.2</v>
      </c>
      <c r="M8" s="48">
        <v>1.25</v>
      </c>
      <c r="N8" s="47" t="s">
        <v>130</v>
      </c>
      <c r="O8" s="47" t="s">
        <v>129</v>
      </c>
      <c r="P8" s="47" t="s">
        <v>128</v>
      </c>
      <c r="Q8" s="47" t="s">
        <v>127</v>
      </c>
      <c r="R8" s="47" t="s">
        <v>126</v>
      </c>
      <c r="S8" s="47" t="s">
        <v>125</v>
      </c>
      <c r="T8" s="47" t="s">
        <v>124</v>
      </c>
      <c r="U8" s="247"/>
      <c r="V8" s="248"/>
      <c r="W8" s="28">
        <v>1.65</v>
      </c>
      <c r="X8" s="247"/>
      <c r="Y8" s="248"/>
      <c r="Z8" s="269"/>
      <c r="AA8" s="46"/>
      <c r="AB8" s="46"/>
      <c r="AC8" s="46"/>
      <c r="AD8" s="46"/>
    </row>
    <row r="9" spans="1:26" ht="19.5" customHeight="1">
      <c r="A9" s="7">
        <v>1</v>
      </c>
      <c r="B9" s="14">
        <v>27</v>
      </c>
      <c r="C9" s="9" t="s">
        <v>46</v>
      </c>
      <c r="D9" s="10" t="s">
        <v>123</v>
      </c>
      <c r="E9" s="45">
        <v>35360</v>
      </c>
      <c r="F9" s="44">
        <f aca="true" t="shared" si="0" ref="F9:F14">IF(COUNT(E9)=0,"---",41700-E9)</f>
        <v>6340</v>
      </c>
      <c r="G9" s="44" t="s">
        <v>44</v>
      </c>
      <c r="H9" s="12" t="s">
        <v>23</v>
      </c>
      <c r="I9" s="12" t="s">
        <v>15</v>
      </c>
      <c r="J9" s="13">
        <v>1</v>
      </c>
      <c r="K9" s="41"/>
      <c r="L9" s="41"/>
      <c r="M9" s="41"/>
      <c r="N9" s="43"/>
      <c r="O9" s="43" t="s">
        <v>113</v>
      </c>
      <c r="P9" s="43" t="s">
        <v>113</v>
      </c>
      <c r="Q9" s="43" t="s">
        <v>113</v>
      </c>
      <c r="R9" s="43" t="s">
        <v>113</v>
      </c>
      <c r="S9" s="43" t="s">
        <v>80</v>
      </c>
      <c r="T9" s="43" t="s">
        <v>120</v>
      </c>
      <c r="U9" s="42"/>
      <c r="V9" s="41"/>
      <c r="W9" s="41" t="s">
        <v>112</v>
      </c>
      <c r="X9" s="40">
        <v>1.6</v>
      </c>
      <c r="Y9" s="39">
        <f>X9*J9</f>
        <v>1.6</v>
      </c>
      <c r="Z9" s="12"/>
    </row>
    <row r="10" spans="1:26" ht="19.5" customHeight="1">
      <c r="A10" s="7">
        <v>2</v>
      </c>
      <c r="B10" s="14">
        <v>22</v>
      </c>
      <c r="C10" s="9" t="s">
        <v>122</v>
      </c>
      <c r="D10" s="10" t="s">
        <v>121</v>
      </c>
      <c r="E10" s="45">
        <v>33279</v>
      </c>
      <c r="F10" s="44">
        <f t="shared" si="0"/>
        <v>8421</v>
      </c>
      <c r="G10" s="44" t="s">
        <v>13</v>
      </c>
      <c r="H10" s="12" t="s">
        <v>23</v>
      </c>
      <c r="I10" s="12" t="s">
        <v>15</v>
      </c>
      <c r="J10" s="13">
        <v>1</v>
      </c>
      <c r="K10" s="41"/>
      <c r="L10" s="41"/>
      <c r="M10" s="41"/>
      <c r="N10" s="43" t="s">
        <v>120</v>
      </c>
      <c r="O10" s="43" t="s">
        <v>113</v>
      </c>
      <c r="P10" s="43" t="s">
        <v>119</v>
      </c>
      <c r="Q10" s="43" t="s">
        <v>112</v>
      </c>
      <c r="R10" s="43"/>
      <c r="S10" s="43"/>
      <c r="T10" s="43"/>
      <c r="U10" s="42"/>
      <c r="V10" s="41"/>
      <c r="W10" s="41"/>
      <c r="X10" s="40">
        <v>1.4</v>
      </c>
      <c r="Y10" s="39">
        <f>X10*J10</f>
        <v>1.4</v>
      </c>
      <c r="Z10" s="12"/>
    </row>
    <row r="11" spans="1:26" ht="19.5" customHeight="1">
      <c r="A11" s="7">
        <v>3</v>
      </c>
      <c r="B11" s="14">
        <v>12</v>
      </c>
      <c r="C11" s="9" t="s">
        <v>118</v>
      </c>
      <c r="D11" s="10" t="s">
        <v>117</v>
      </c>
      <c r="E11" s="45">
        <v>36270</v>
      </c>
      <c r="F11" s="44">
        <f t="shared" si="0"/>
        <v>5430</v>
      </c>
      <c r="G11" s="44" t="s">
        <v>22</v>
      </c>
      <c r="H11" s="12" t="s">
        <v>89</v>
      </c>
      <c r="I11" s="12" t="s">
        <v>11</v>
      </c>
      <c r="J11" s="13">
        <v>1</v>
      </c>
      <c r="K11" s="41" t="s">
        <v>113</v>
      </c>
      <c r="L11" s="41" t="s">
        <v>113</v>
      </c>
      <c r="M11" s="41" t="s">
        <v>113</v>
      </c>
      <c r="N11" s="43" t="s">
        <v>113</v>
      </c>
      <c r="O11" s="43" t="s">
        <v>113</v>
      </c>
      <c r="P11" s="43" t="s">
        <v>112</v>
      </c>
      <c r="Q11" s="43"/>
      <c r="R11" s="43"/>
      <c r="S11" s="43"/>
      <c r="T11" s="43"/>
      <c r="U11" s="42"/>
      <c r="V11" s="41"/>
      <c r="W11" s="41"/>
      <c r="X11" s="40">
        <v>1.35</v>
      </c>
      <c r="Y11" s="39">
        <f>X11*J11</f>
        <v>1.35</v>
      </c>
      <c r="Z11" s="12" t="s">
        <v>116</v>
      </c>
    </row>
    <row r="12" spans="1:26" ht="19.5" customHeight="1">
      <c r="A12" s="7">
        <v>4</v>
      </c>
      <c r="B12" s="14">
        <v>37</v>
      </c>
      <c r="C12" s="9" t="s">
        <v>46</v>
      </c>
      <c r="D12" s="10" t="s">
        <v>47</v>
      </c>
      <c r="E12" s="45">
        <v>25190</v>
      </c>
      <c r="F12" s="44">
        <f t="shared" si="0"/>
        <v>16510</v>
      </c>
      <c r="G12" s="44" t="s">
        <v>20</v>
      </c>
      <c r="H12" s="12" t="s">
        <v>24</v>
      </c>
      <c r="I12" s="12" t="s">
        <v>11</v>
      </c>
      <c r="J12" s="13">
        <v>1</v>
      </c>
      <c r="K12" s="41"/>
      <c r="L12" s="41" t="s">
        <v>113</v>
      </c>
      <c r="M12" s="41" t="s">
        <v>113</v>
      </c>
      <c r="N12" s="43" t="s">
        <v>113</v>
      </c>
      <c r="O12" s="43" t="s">
        <v>112</v>
      </c>
      <c r="P12" s="43"/>
      <c r="Q12" s="43"/>
      <c r="R12" s="43"/>
      <c r="S12" s="43"/>
      <c r="T12" s="43"/>
      <c r="U12" s="42"/>
      <c r="V12" s="41"/>
      <c r="W12" s="41"/>
      <c r="X12" s="40">
        <v>1.3</v>
      </c>
      <c r="Y12" s="39">
        <f>X12*J12</f>
        <v>1.3</v>
      </c>
      <c r="Z12" s="12" t="s">
        <v>48</v>
      </c>
    </row>
    <row r="13" spans="1:26" ht="19.5" customHeight="1">
      <c r="A13" s="7">
        <v>4</v>
      </c>
      <c r="B13" s="14">
        <v>34</v>
      </c>
      <c r="C13" s="9" t="s">
        <v>115</v>
      </c>
      <c r="D13" s="10" t="s">
        <v>114</v>
      </c>
      <c r="E13" s="45">
        <v>34264</v>
      </c>
      <c r="F13" s="44">
        <f t="shared" si="0"/>
        <v>7436</v>
      </c>
      <c r="G13" s="44" t="s">
        <v>20</v>
      </c>
      <c r="H13" s="12" t="s">
        <v>24</v>
      </c>
      <c r="I13" s="12" t="s">
        <v>11</v>
      </c>
      <c r="J13" s="13">
        <v>1</v>
      </c>
      <c r="K13" s="41"/>
      <c r="L13" s="41" t="s">
        <v>113</v>
      </c>
      <c r="M13" s="41" t="s">
        <v>113</v>
      </c>
      <c r="N13" s="43" t="s">
        <v>113</v>
      </c>
      <c r="O13" s="43" t="s">
        <v>112</v>
      </c>
      <c r="P13" s="43"/>
      <c r="Q13" s="43"/>
      <c r="R13" s="43"/>
      <c r="S13" s="43"/>
      <c r="T13" s="43"/>
      <c r="U13" s="42"/>
      <c r="V13" s="41"/>
      <c r="W13" s="41"/>
      <c r="X13" s="40">
        <v>1.3</v>
      </c>
      <c r="Y13" s="39">
        <f>X13*J13</f>
        <v>1.3</v>
      </c>
      <c r="Z13" s="12" t="s">
        <v>25</v>
      </c>
    </row>
    <row r="14" spans="1:26" ht="19.5" customHeight="1">
      <c r="A14" s="7"/>
      <c r="B14" s="14">
        <v>29</v>
      </c>
      <c r="C14" s="9" t="s">
        <v>111</v>
      </c>
      <c r="D14" s="10" t="s">
        <v>110</v>
      </c>
      <c r="E14" s="45">
        <v>32235</v>
      </c>
      <c r="F14" s="44">
        <f t="shared" si="0"/>
        <v>9465</v>
      </c>
      <c r="G14" s="44" t="s">
        <v>109</v>
      </c>
      <c r="H14" s="12" t="s">
        <v>24</v>
      </c>
      <c r="I14" s="12" t="s">
        <v>11</v>
      </c>
      <c r="J14" s="13">
        <v>1</v>
      </c>
      <c r="K14" s="41" t="s">
        <v>80</v>
      </c>
      <c r="L14" s="41" t="s">
        <v>80</v>
      </c>
      <c r="M14" s="41"/>
      <c r="N14" s="43"/>
      <c r="O14" s="43"/>
      <c r="P14" s="43"/>
      <c r="Q14" s="43"/>
      <c r="R14" s="43"/>
      <c r="S14" s="43"/>
      <c r="T14" s="43"/>
      <c r="U14" s="42"/>
      <c r="V14" s="41"/>
      <c r="W14" s="41"/>
      <c r="X14" s="40" t="s">
        <v>82</v>
      </c>
      <c r="Y14" s="39" t="s">
        <v>80</v>
      </c>
      <c r="Z14" s="12" t="s">
        <v>69</v>
      </c>
    </row>
    <row r="15" spans="10:25" ht="12.75">
      <c r="J15" s="38"/>
      <c r="V15" s="17"/>
      <c r="W15" s="17"/>
      <c r="Y15" s="37"/>
    </row>
    <row r="16" spans="10:25" ht="12.75">
      <c r="J16" s="38"/>
      <c r="V16" s="17"/>
      <c r="W16" s="17"/>
      <c r="Y16" s="37"/>
    </row>
    <row r="17" spans="10:24" s="37" customFormat="1" ht="12.75"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17"/>
      <c r="W17" s="17"/>
      <c r="X17" s="17"/>
    </row>
    <row r="18" spans="10:24" s="37" customFormat="1" ht="12.75"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17"/>
      <c r="W18" s="17"/>
      <c r="X18" s="17"/>
    </row>
    <row r="19" spans="10:24" s="37" customFormat="1" ht="12.75"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17"/>
      <c r="W19" s="17"/>
      <c r="X19" s="17"/>
    </row>
    <row r="20" spans="10:24" s="37" customFormat="1" ht="12.75"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17"/>
      <c r="W20" s="17"/>
      <c r="X20" s="17"/>
    </row>
    <row r="21" spans="10:24" s="37" customFormat="1" ht="12.75"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17"/>
      <c r="W21" s="17"/>
      <c r="X21" s="17"/>
    </row>
  </sheetData>
  <sheetProtection/>
  <mergeCells count="15">
    <mergeCell ref="X7:X8"/>
    <mergeCell ref="Y7:Y8"/>
    <mergeCell ref="Z7:Z8"/>
    <mergeCell ref="H7:H8"/>
    <mergeCell ref="I7:I8"/>
    <mergeCell ref="J7:J8"/>
    <mergeCell ref="K7:T7"/>
    <mergeCell ref="U7:U8"/>
    <mergeCell ref="V7:V8"/>
    <mergeCell ref="B7:B8"/>
    <mergeCell ref="C7:C8"/>
    <mergeCell ref="D7:D8"/>
    <mergeCell ref="E7:E8"/>
    <mergeCell ref="F7:F8"/>
    <mergeCell ref="G7:G8"/>
  </mergeCells>
  <printOptions horizontalCentered="1"/>
  <pageMargins left="0.1968503937007874" right="0.1968503937007874" top="0.7874015748031497" bottom="0.5905511811023623" header="0.5118110236220472" footer="0.3937007874015748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14"/>
  <sheetViews>
    <sheetView showZeros="0" zoomScale="115" zoomScaleNormal="115" zoomScalePageLayoutView="0" workbookViewId="0" topLeftCell="A1">
      <selection activeCell="A1" sqref="A1"/>
    </sheetView>
  </sheetViews>
  <sheetFormatPr defaultColWidth="9.140625" defaultRowHeight="12.75"/>
  <cols>
    <col min="1" max="1" width="5.28125" style="30" customWidth="1"/>
    <col min="2" max="2" width="4.57421875" style="30" customWidth="1"/>
    <col min="3" max="3" width="10.57421875" style="30" bestFit="1" customWidth="1"/>
    <col min="4" max="4" width="11.7109375" style="30" bestFit="1" customWidth="1"/>
    <col min="5" max="5" width="9.00390625" style="30" customWidth="1"/>
    <col min="6" max="6" width="5.00390625" style="30" bestFit="1" customWidth="1"/>
    <col min="7" max="7" width="4.00390625" style="30" customWidth="1"/>
    <col min="8" max="8" width="7.7109375" style="30" bestFit="1" customWidth="1"/>
    <col min="9" max="9" width="7.421875" style="30" bestFit="1" customWidth="1"/>
    <col min="10" max="10" width="4.421875" style="30" customWidth="1"/>
    <col min="11" max="16" width="4.7109375" style="30" customWidth="1"/>
    <col min="17" max="17" width="6.8515625" style="30" customWidth="1"/>
    <col min="18" max="18" width="6.57421875" style="30" customWidth="1"/>
    <col min="19" max="24" width="9.57421875" style="30" customWidth="1"/>
    <col min="25" max="16384" width="9.140625" style="30" customWidth="1"/>
  </cols>
  <sheetData>
    <row r="1" spans="1:18" ht="20.25" customHeight="1">
      <c r="A1" s="29" t="s">
        <v>85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2.75" customHeight="1">
      <c r="A2" s="17"/>
      <c r="B2" s="24" t="s">
        <v>76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2:18" ht="12.75" customHeight="1">
      <c r="B3" s="32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</row>
    <row r="4" spans="1:24" ht="19.5" customHeight="1">
      <c r="A4" s="33"/>
      <c r="B4" s="33"/>
      <c r="C4" s="5" t="s">
        <v>86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</row>
    <row r="5" spans="1:24" ht="1.5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</row>
    <row r="6" spans="1:24" ht="19.5" customHeight="1">
      <c r="A6" s="6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4"/>
      <c r="R6" s="34"/>
      <c r="S6" s="33"/>
      <c r="T6" s="33"/>
      <c r="U6" s="33"/>
      <c r="V6" s="33"/>
      <c r="W6" s="33"/>
      <c r="X6" s="33"/>
    </row>
    <row r="7" spans="1:24" ht="19.5" customHeight="1">
      <c r="A7" s="283" t="s">
        <v>83</v>
      </c>
      <c r="B7" s="234" t="s">
        <v>9</v>
      </c>
      <c r="C7" s="249" t="s">
        <v>0</v>
      </c>
      <c r="D7" s="251" t="s">
        <v>1</v>
      </c>
      <c r="E7" s="236" t="s">
        <v>8</v>
      </c>
      <c r="F7" s="245" t="s">
        <v>2</v>
      </c>
      <c r="G7" s="245" t="s">
        <v>4</v>
      </c>
      <c r="H7" s="245" t="s">
        <v>3</v>
      </c>
      <c r="I7" s="245" t="s">
        <v>10</v>
      </c>
      <c r="J7" s="245" t="s">
        <v>6</v>
      </c>
      <c r="K7" s="248" t="s">
        <v>18</v>
      </c>
      <c r="L7" s="248"/>
      <c r="M7" s="248"/>
      <c r="N7" s="248"/>
      <c r="O7" s="248"/>
      <c r="P7" s="248"/>
      <c r="Q7" s="247" t="s">
        <v>5</v>
      </c>
      <c r="R7" s="248" t="s">
        <v>17</v>
      </c>
      <c r="S7" s="230" t="s">
        <v>26</v>
      </c>
      <c r="T7" s="33"/>
      <c r="U7" s="33"/>
      <c r="V7" s="33"/>
      <c r="W7" s="33"/>
      <c r="X7" s="33"/>
    </row>
    <row r="8" spans="1:24" ht="15" customHeight="1">
      <c r="A8" s="284"/>
      <c r="B8" s="235"/>
      <c r="C8" s="250"/>
      <c r="D8" s="252"/>
      <c r="E8" s="237"/>
      <c r="F8" s="246"/>
      <c r="G8" s="246"/>
      <c r="H8" s="246"/>
      <c r="I8" s="246"/>
      <c r="J8" s="246"/>
      <c r="K8" s="15">
        <v>1</v>
      </c>
      <c r="L8" s="15">
        <v>2</v>
      </c>
      <c r="M8" s="15">
        <v>3</v>
      </c>
      <c r="N8" s="15">
        <v>4</v>
      </c>
      <c r="O8" s="15">
        <v>5</v>
      </c>
      <c r="P8" s="15">
        <v>6</v>
      </c>
      <c r="Q8" s="247"/>
      <c r="R8" s="248"/>
      <c r="S8" s="231"/>
      <c r="T8" s="33"/>
      <c r="U8" s="33"/>
      <c r="V8" s="33"/>
      <c r="W8" s="33"/>
      <c r="X8" s="33"/>
    </row>
    <row r="9" spans="1:24" ht="19.5" customHeight="1">
      <c r="A9" s="7">
        <v>1</v>
      </c>
      <c r="B9" s="14">
        <v>14</v>
      </c>
      <c r="C9" s="9" t="s">
        <v>87</v>
      </c>
      <c r="D9" s="10" t="s">
        <v>88</v>
      </c>
      <c r="E9" s="35">
        <v>31002</v>
      </c>
      <c r="F9" s="19">
        <f aca="true" t="shared" si="0" ref="F9:F14">IF(COUNT(E9)=0,"---",41700-E9)</f>
        <v>10698</v>
      </c>
      <c r="G9" s="11" t="s">
        <v>7</v>
      </c>
      <c r="H9" s="12" t="s">
        <v>89</v>
      </c>
      <c r="I9" s="12" t="s">
        <v>11</v>
      </c>
      <c r="J9" s="13">
        <v>1</v>
      </c>
      <c r="K9" s="20">
        <v>6.08</v>
      </c>
      <c r="L9" s="20">
        <v>5.65</v>
      </c>
      <c r="M9" s="20">
        <v>6.4</v>
      </c>
      <c r="N9" s="20">
        <v>6.55</v>
      </c>
      <c r="O9" s="20">
        <v>6.15</v>
      </c>
      <c r="P9" s="20">
        <f aca="true" t="shared" si="1" ref="P9:P14">MAX(J9:L9,N9:O9)</f>
        <v>6.55</v>
      </c>
      <c r="Q9" s="27">
        <f aca="true" t="shared" si="2" ref="Q9:Q14">MAX(K9:M9,N9:P9)</f>
        <v>6.55</v>
      </c>
      <c r="R9" s="36">
        <f aca="true" t="shared" si="3" ref="R9:R14">Q9*J9</f>
        <v>6.55</v>
      </c>
      <c r="S9" s="20" t="s">
        <v>90</v>
      </c>
      <c r="T9" s="33"/>
      <c r="U9" s="33"/>
      <c r="V9" s="33"/>
      <c r="W9" s="33"/>
      <c r="X9" s="33"/>
    </row>
    <row r="10" spans="1:24" ht="19.5" customHeight="1">
      <c r="A10" s="7">
        <v>2</v>
      </c>
      <c r="B10" s="14">
        <v>25</v>
      </c>
      <c r="C10" s="9" t="s">
        <v>91</v>
      </c>
      <c r="D10" s="10" t="s">
        <v>92</v>
      </c>
      <c r="E10" s="35">
        <v>25412</v>
      </c>
      <c r="F10" s="19">
        <f t="shared" si="0"/>
        <v>16288</v>
      </c>
      <c r="G10" s="11" t="s">
        <v>93</v>
      </c>
      <c r="H10" s="12" t="s">
        <v>23</v>
      </c>
      <c r="I10" s="12" t="s">
        <v>15</v>
      </c>
      <c r="J10" s="13">
        <v>1</v>
      </c>
      <c r="K10" s="20">
        <v>6.11</v>
      </c>
      <c r="L10" s="20">
        <v>6.04</v>
      </c>
      <c r="M10" s="20">
        <v>6.48</v>
      </c>
      <c r="N10" s="20">
        <v>6.25</v>
      </c>
      <c r="O10" s="20">
        <v>5.63</v>
      </c>
      <c r="P10" s="20">
        <f t="shared" si="1"/>
        <v>6.25</v>
      </c>
      <c r="Q10" s="27">
        <f t="shared" si="2"/>
        <v>6.48</v>
      </c>
      <c r="R10" s="36">
        <f t="shared" si="3"/>
        <v>6.48</v>
      </c>
      <c r="S10" s="20"/>
      <c r="T10" s="33"/>
      <c r="U10" s="33"/>
      <c r="V10" s="33"/>
      <c r="W10" s="33"/>
      <c r="X10" s="33"/>
    </row>
    <row r="11" spans="1:24" ht="19.5" customHeight="1">
      <c r="A11" s="7">
        <v>3</v>
      </c>
      <c r="B11" s="14">
        <v>65</v>
      </c>
      <c r="C11" s="9" t="s">
        <v>94</v>
      </c>
      <c r="D11" s="10" t="s">
        <v>95</v>
      </c>
      <c r="E11" s="35">
        <v>33373</v>
      </c>
      <c r="F11" s="19">
        <f t="shared" si="0"/>
        <v>8327</v>
      </c>
      <c r="G11" s="11" t="s">
        <v>22</v>
      </c>
      <c r="H11" s="12" t="s">
        <v>96</v>
      </c>
      <c r="I11" s="12" t="s">
        <v>97</v>
      </c>
      <c r="J11" s="13">
        <v>1</v>
      </c>
      <c r="K11" s="20">
        <v>6.21</v>
      </c>
      <c r="L11" s="20" t="s">
        <v>80</v>
      </c>
      <c r="M11" s="20" t="s">
        <v>80</v>
      </c>
      <c r="N11" s="20" t="s">
        <v>80</v>
      </c>
      <c r="O11" s="20" t="s">
        <v>80</v>
      </c>
      <c r="P11" s="20">
        <f t="shared" si="1"/>
        <v>6.21</v>
      </c>
      <c r="Q11" s="27">
        <f t="shared" si="2"/>
        <v>6.21</v>
      </c>
      <c r="R11" s="36">
        <f t="shared" si="3"/>
        <v>6.21</v>
      </c>
      <c r="S11" s="20" t="s">
        <v>98</v>
      </c>
      <c r="T11" s="33"/>
      <c r="U11" s="33"/>
      <c r="V11" s="33"/>
      <c r="W11" s="33"/>
      <c r="X11" s="33"/>
    </row>
    <row r="12" spans="1:24" ht="19.5" customHeight="1">
      <c r="A12" s="7">
        <v>4</v>
      </c>
      <c r="B12" s="14">
        <v>69</v>
      </c>
      <c r="C12" s="9" t="s">
        <v>99</v>
      </c>
      <c r="D12" s="10" t="s">
        <v>100</v>
      </c>
      <c r="E12" s="35">
        <v>35101</v>
      </c>
      <c r="F12" s="19">
        <f t="shared" si="0"/>
        <v>6599</v>
      </c>
      <c r="G12" s="11" t="s">
        <v>101</v>
      </c>
      <c r="H12" s="12" t="s">
        <v>102</v>
      </c>
      <c r="I12" s="12" t="s">
        <v>97</v>
      </c>
      <c r="J12" s="13">
        <v>1</v>
      </c>
      <c r="K12" s="20">
        <v>4.55</v>
      </c>
      <c r="L12" s="20">
        <v>4.88</v>
      </c>
      <c r="M12" s="20">
        <v>5.32</v>
      </c>
      <c r="N12" s="20">
        <v>5.6</v>
      </c>
      <c r="O12" s="20">
        <v>4.56</v>
      </c>
      <c r="P12" s="20">
        <f t="shared" si="1"/>
        <v>5.6</v>
      </c>
      <c r="Q12" s="27">
        <f t="shared" si="2"/>
        <v>5.6</v>
      </c>
      <c r="R12" s="36">
        <f t="shared" si="3"/>
        <v>5.6</v>
      </c>
      <c r="S12" s="20" t="s">
        <v>103</v>
      </c>
      <c r="T12" s="33"/>
      <c r="U12" s="33"/>
      <c r="V12" s="33"/>
      <c r="W12" s="33"/>
      <c r="X12" s="33"/>
    </row>
    <row r="13" spans="1:24" ht="19.5" customHeight="1">
      <c r="A13" s="7">
        <v>5</v>
      </c>
      <c r="B13" s="14">
        <v>50</v>
      </c>
      <c r="C13" s="9" t="s">
        <v>104</v>
      </c>
      <c r="D13" s="10" t="s">
        <v>105</v>
      </c>
      <c r="E13" s="35">
        <v>25622</v>
      </c>
      <c r="F13" s="19">
        <f t="shared" si="0"/>
        <v>16078</v>
      </c>
      <c r="G13" s="11" t="s">
        <v>20</v>
      </c>
      <c r="H13" s="12" t="s">
        <v>12</v>
      </c>
      <c r="I13" s="12" t="s">
        <v>11</v>
      </c>
      <c r="J13" s="13">
        <v>1</v>
      </c>
      <c r="K13" s="20">
        <v>4.88</v>
      </c>
      <c r="L13" s="20">
        <v>4.85</v>
      </c>
      <c r="M13" s="20">
        <v>5.54</v>
      </c>
      <c r="N13" s="20">
        <v>4.5</v>
      </c>
      <c r="O13" s="20">
        <v>5.36</v>
      </c>
      <c r="P13" s="20">
        <f t="shared" si="1"/>
        <v>5.36</v>
      </c>
      <c r="Q13" s="27">
        <f t="shared" si="2"/>
        <v>5.54</v>
      </c>
      <c r="R13" s="36">
        <f t="shared" si="3"/>
        <v>5.54</v>
      </c>
      <c r="S13" s="20" t="s">
        <v>25</v>
      </c>
      <c r="T13" s="33"/>
      <c r="U13" s="33"/>
      <c r="V13" s="33"/>
      <c r="W13" s="33"/>
      <c r="X13" s="33"/>
    </row>
    <row r="14" spans="1:24" ht="19.5" customHeight="1">
      <c r="A14" s="7">
        <v>6</v>
      </c>
      <c r="B14" s="14">
        <v>40</v>
      </c>
      <c r="C14" s="9" t="s">
        <v>106</v>
      </c>
      <c r="D14" s="10" t="s">
        <v>107</v>
      </c>
      <c r="E14" s="35">
        <v>34016</v>
      </c>
      <c r="F14" s="19">
        <f t="shared" si="0"/>
        <v>7684</v>
      </c>
      <c r="G14" s="11" t="s">
        <v>20</v>
      </c>
      <c r="H14" s="12" t="s">
        <v>24</v>
      </c>
      <c r="I14" s="12" t="s">
        <v>11</v>
      </c>
      <c r="J14" s="13">
        <v>1</v>
      </c>
      <c r="K14" s="20">
        <v>4.9</v>
      </c>
      <c r="L14" s="20">
        <v>5.28</v>
      </c>
      <c r="M14" s="20">
        <v>5.35</v>
      </c>
      <c r="N14" s="20">
        <v>5.21</v>
      </c>
      <c r="O14" s="20">
        <v>5.5</v>
      </c>
      <c r="P14" s="20">
        <f t="shared" si="1"/>
        <v>5.5</v>
      </c>
      <c r="Q14" s="27">
        <f t="shared" si="2"/>
        <v>5.5</v>
      </c>
      <c r="R14" s="36">
        <f t="shared" si="3"/>
        <v>5.5</v>
      </c>
      <c r="S14" s="20" t="s">
        <v>108</v>
      </c>
      <c r="T14" s="33"/>
      <c r="U14" s="33"/>
      <c r="V14" s="33"/>
      <c r="W14" s="33"/>
      <c r="X14" s="33"/>
    </row>
  </sheetData>
  <sheetProtection/>
  <mergeCells count="14">
    <mergeCell ref="R7:R8"/>
    <mergeCell ref="S7:S8"/>
    <mergeCell ref="G7:G8"/>
    <mergeCell ref="H7:H8"/>
    <mergeCell ref="I7:I8"/>
    <mergeCell ref="J7:J8"/>
    <mergeCell ref="K7:P7"/>
    <mergeCell ref="Q7:Q8"/>
    <mergeCell ref="A7:A8"/>
    <mergeCell ref="B7:B8"/>
    <mergeCell ref="C7:C8"/>
    <mergeCell ref="D7:D8"/>
    <mergeCell ref="E7:E8"/>
    <mergeCell ref="F7:F8"/>
  </mergeCells>
  <printOptions horizontalCentered="1"/>
  <pageMargins left="0.3937007874015748" right="0.3937007874015748" top="0.3937007874015748" bottom="0.3937007874015748" header="0.4" footer="0.5118110236220472"/>
  <pageSetup horizontalDpi="600" verticalDpi="600" orientation="landscape" paperSize="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Y28"/>
  <sheetViews>
    <sheetView showZeros="0" zoomScalePageLayoutView="0" workbookViewId="0" topLeftCell="A1">
      <selection activeCell="N9" sqref="N9"/>
    </sheetView>
  </sheetViews>
  <sheetFormatPr defaultColWidth="9.140625" defaultRowHeight="12.75"/>
  <cols>
    <col min="1" max="1" width="5.28125" style="1" customWidth="1"/>
    <col min="2" max="2" width="4.57421875" style="1" customWidth="1"/>
    <col min="3" max="3" width="10.57421875" style="1" bestFit="1" customWidth="1"/>
    <col min="4" max="4" width="11.7109375" style="1" bestFit="1" customWidth="1"/>
    <col min="5" max="5" width="9.00390625" style="1" customWidth="1"/>
    <col min="6" max="6" width="5.00390625" style="1" bestFit="1" customWidth="1"/>
    <col min="7" max="7" width="4.00390625" style="1" customWidth="1"/>
    <col min="8" max="8" width="7.7109375" style="1" bestFit="1" customWidth="1"/>
    <col min="9" max="9" width="7.421875" style="1" bestFit="1" customWidth="1"/>
    <col min="10" max="10" width="4.421875" style="1" customWidth="1"/>
    <col min="11" max="17" width="4.7109375" style="1" customWidth="1"/>
    <col min="18" max="18" width="6.8515625" style="1" customWidth="1"/>
    <col min="19" max="19" width="6.57421875" style="1" customWidth="1"/>
    <col min="20" max="25" width="9.57421875" style="1" customWidth="1"/>
    <col min="26" max="16384" width="9.140625" style="1" customWidth="1"/>
  </cols>
  <sheetData>
    <row r="1" spans="1:19" ht="20.25" customHeight="1">
      <c r="A1" s="29" t="s">
        <v>85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2.75" customHeight="1">
      <c r="A2" s="17"/>
      <c r="B2" s="24" t="s">
        <v>76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2:19" ht="12.75" customHeight="1">
      <c r="B3" s="8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25" ht="19.5" customHeight="1">
      <c r="A4" s="4"/>
      <c r="B4" s="4"/>
      <c r="C4" s="5" t="s">
        <v>28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1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19.5" customHeight="1">
      <c r="A6" s="6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16"/>
      <c r="S6" s="16"/>
      <c r="T6" s="4"/>
      <c r="U6" s="4"/>
      <c r="V6" s="4"/>
      <c r="W6" s="4"/>
      <c r="X6" s="4"/>
      <c r="Y6" s="4"/>
    </row>
    <row r="7" spans="1:25" ht="19.5" customHeight="1">
      <c r="A7" s="283" t="s">
        <v>83</v>
      </c>
      <c r="B7" s="234" t="s">
        <v>9</v>
      </c>
      <c r="C7" s="249" t="s">
        <v>0</v>
      </c>
      <c r="D7" s="251" t="s">
        <v>1</v>
      </c>
      <c r="E7" s="236" t="s">
        <v>8</v>
      </c>
      <c r="F7" s="245" t="s">
        <v>2</v>
      </c>
      <c r="G7" s="245" t="s">
        <v>4</v>
      </c>
      <c r="H7" s="245" t="s">
        <v>3</v>
      </c>
      <c r="I7" s="245" t="s">
        <v>10</v>
      </c>
      <c r="J7" s="245" t="s">
        <v>6</v>
      </c>
      <c r="K7" s="248" t="s">
        <v>18</v>
      </c>
      <c r="L7" s="248"/>
      <c r="M7" s="248"/>
      <c r="N7" s="248"/>
      <c r="O7" s="248"/>
      <c r="P7" s="248"/>
      <c r="Q7" s="248"/>
      <c r="R7" s="247" t="s">
        <v>5</v>
      </c>
      <c r="S7" s="248" t="s">
        <v>17</v>
      </c>
      <c r="T7" s="230" t="s">
        <v>26</v>
      </c>
      <c r="U7" s="4"/>
      <c r="V7" s="4"/>
      <c r="W7" s="4"/>
      <c r="X7" s="4"/>
      <c r="Y7" s="4"/>
    </row>
    <row r="8" spans="1:25" ht="15" customHeight="1">
      <c r="A8" s="284"/>
      <c r="B8" s="235"/>
      <c r="C8" s="250"/>
      <c r="D8" s="252"/>
      <c r="E8" s="237"/>
      <c r="F8" s="246"/>
      <c r="G8" s="246"/>
      <c r="H8" s="246"/>
      <c r="I8" s="246"/>
      <c r="J8" s="246"/>
      <c r="K8" s="15">
        <v>1</v>
      </c>
      <c r="L8" s="15">
        <v>2</v>
      </c>
      <c r="M8" s="15">
        <v>3</v>
      </c>
      <c r="N8" s="15" t="s">
        <v>19</v>
      </c>
      <c r="O8" s="15">
        <v>4</v>
      </c>
      <c r="P8" s="15">
        <v>5</v>
      </c>
      <c r="Q8" s="15">
        <v>6</v>
      </c>
      <c r="R8" s="247"/>
      <c r="S8" s="248"/>
      <c r="T8" s="231"/>
      <c r="U8" s="4"/>
      <c r="V8" s="4"/>
      <c r="W8" s="4"/>
      <c r="X8" s="4"/>
      <c r="Y8" s="4"/>
    </row>
    <row r="9" spans="1:25" ht="19.5" customHeight="1">
      <c r="A9" s="7">
        <v>1</v>
      </c>
      <c r="B9" s="14">
        <v>53</v>
      </c>
      <c r="C9" s="9" t="s">
        <v>74</v>
      </c>
      <c r="D9" s="10" t="s">
        <v>75</v>
      </c>
      <c r="E9" s="18">
        <v>26522</v>
      </c>
      <c r="F9" s="19">
        <f aca="true" t="shared" si="0" ref="F9:F14">IF(COUNT(E9)=0,"---",41700-E9)</f>
        <v>15178</v>
      </c>
      <c r="G9" s="11" t="s">
        <v>7</v>
      </c>
      <c r="H9" s="12" t="s">
        <v>12</v>
      </c>
      <c r="I9" s="12" t="s">
        <v>11</v>
      </c>
      <c r="J9" s="13">
        <v>1</v>
      </c>
      <c r="K9" s="20">
        <v>10.9</v>
      </c>
      <c r="L9" s="20">
        <v>11.42</v>
      </c>
      <c r="M9" s="20" t="s">
        <v>79</v>
      </c>
      <c r="N9" s="21"/>
      <c r="O9" s="20" t="s">
        <v>79</v>
      </c>
      <c r="P9" s="20" t="s">
        <v>80</v>
      </c>
      <c r="Q9" s="20" t="s">
        <v>80</v>
      </c>
      <c r="R9" s="22">
        <f aca="true" t="shared" si="1" ref="R9:R21">MAX(K9:M9,O9:Q9)</f>
        <v>11.42</v>
      </c>
      <c r="S9" s="23">
        <f aca="true" t="shared" si="2" ref="S9:S21">R9*J9</f>
        <v>11.42</v>
      </c>
      <c r="T9" s="25"/>
      <c r="U9" s="4"/>
      <c r="V9" s="4"/>
      <c r="W9" s="4"/>
      <c r="X9" s="4"/>
      <c r="Y9" s="4"/>
    </row>
    <row r="10" spans="1:25" ht="19.5" customHeight="1">
      <c r="A10" s="7">
        <v>2</v>
      </c>
      <c r="B10" s="14">
        <v>36</v>
      </c>
      <c r="C10" s="9" t="s">
        <v>57</v>
      </c>
      <c r="D10" s="10" t="s">
        <v>58</v>
      </c>
      <c r="E10" s="18">
        <v>33977</v>
      </c>
      <c r="F10" s="19">
        <f t="shared" si="0"/>
        <v>7723</v>
      </c>
      <c r="G10" s="11" t="s">
        <v>20</v>
      </c>
      <c r="H10" s="12" t="s">
        <v>24</v>
      </c>
      <c r="I10" s="12" t="s">
        <v>11</v>
      </c>
      <c r="J10" s="13">
        <v>1</v>
      </c>
      <c r="K10" s="20">
        <v>8.88</v>
      </c>
      <c r="L10" s="20" t="s">
        <v>79</v>
      </c>
      <c r="M10" s="20">
        <v>7.21</v>
      </c>
      <c r="N10" s="21"/>
      <c r="O10" s="20">
        <v>8.76</v>
      </c>
      <c r="P10" s="20">
        <v>8.62</v>
      </c>
      <c r="Q10" s="20" t="s">
        <v>79</v>
      </c>
      <c r="R10" s="22">
        <f t="shared" si="1"/>
        <v>8.88</v>
      </c>
      <c r="S10" s="23">
        <f t="shared" si="2"/>
        <v>8.88</v>
      </c>
      <c r="T10" s="25"/>
      <c r="U10" s="4"/>
      <c r="V10" s="4"/>
      <c r="W10" s="4"/>
      <c r="X10" s="4"/>
      <c r="Y10" s="4"/>
    </row>
    <row r="11" spans="1:25" ht="19.5" customHeight="1">
      <c r="A11" s="7">
        <v>3</v>
      </c>
      <c r="B11" s="14">
        <v>30</v>
      </c>
      <c r="C11" s="9" t="s">
        <v>67</v>
      </c>
      <c r="D11" s="10" t="s">
        <v>68</v>
      </c>
      <c r="E11" s="18">
        <v>20469</v>
      </c>
      <c r="F11" s="19">
        <f t="shared" si="0"/>
        <v>21231</v>
      </c>
      <c r="G11" s="11" t="s">
        <v>22</v>
      </c>
      <c r="H11" s="12" t="s">
        <v>24</v>
      </c>
      <c r="I11" s="12" t="s">
        <v>11</v>
      </c>
      <c r="J11" s="13">
        <v>1</v>
      </c>
      <c r="K11" s="20">
        <v>8.08</v>
      </c>
      <c r="L11" s="20">
        <v>7.7</v>
      </c>
      <c r="M11" s="20">
        <v>8.34</v>
      </c>
      <c r="N11" s="21"/>
      <c r="O11" s="20">
        <v>7.85</v>
      </c>
      <c r="P11" s="20" t="s">
        <v>79</v>
      </c>
      <c r="Q11" s="20">
        <v>6.9</v>
      </c>
      <c r="R11" s="22">
        <f t="shared" si="1"/>
        <v>8.34</v>
      </c>
      <c r="S11" s="23">
        <f t="shared" si="2"/>
        <v>8.34</v>
      </c>
      <c r="T11" s="25" t="s">
        <v>48</v>
      </c>
      <c r="U11" s="4"/>
      <c r="V11" s="4"/>
      <c r="W11" s="4"/>
      <c r="X11" s="4"/>
      <c r="Y11" s="4"/>
    </row>
    <row r="12" spans="1:25" ht="19.5" customHeight="1">
      <c r="A12" s="7">
        <v>4</v>
      </c>
      <c r="B12" s="14">
        <v>3</v>
      </c>
      <c r="C12" s="9" t="s">
        <v>63</v>
      </c>
      <c r="D12" s="10" t="s">
        <v>64</v>
      </c>
      <c r="E12" s="18">
        <v>22836</v>
      </c>
      <c r="F12" s="19">
        <f t="shared" si="0"/>
        <v>18864</v>
      </c>
      <c r="G12" s="11" t="s">
        <v>65</v>
      </c>
      <c r="H12" s="12" t="s">
        <v>14</v>
      </c>
      <c r="I12" s="12" t="s">
        <v>16</v>
      </c>
      <c r="J12" s="13">
        <v>1.1</v>
      </c>
      <c r="K12" s="20">
        <v>7.1</v>
      </c>
      <c r="L12" s="20">
        <v>6.72</v>
      </c>
      <c r="M12" s="20">
        <v>7.57</v>
      </c>
      <c r="N12" s="21"/>
      <c r="O12" s="20" t="s">
        <v>79</v>
      </c>
      <c r="P12" s="20">
        <v>7.38</v>
      </c>
      <c r="Q12" s="20" t="s">
        <v>79</v>
      </c>
      <c r="R12" s="22">
        <f t="shared" si="1"/>
        <v>7.57</v>
      </c>
      <c r="S12" s="23">
        <f t="shared" si="2"/>
        <v>8.327000000000002</v>
      </c>
      <c r="T12" s="25"/>
      <c r="U12" s="4"/>
      <c r="V12" s="4"/>
      <c r="W12" s="4"/>
      <c r="X12" s="4"/>
      <c r="Y12" s="4"/>
    </row>
    <row r="13" spans="1:25" ht="19.5" customHeight="1">
      <c r="A13" s="7">
        <v>5</v>
      </c>
      <c r="B13" s="14">
        <v>24</v>
      </c>
      <c r="C13" s="9" t="s">
        <v>53</v>
      </c>
      <c r="D13" s="10" t="s">
        <v>54</v>
      </c>
      <c r="E13" s="18">
        <v>30108</v>
      </c>
      <c r="F13" s="19">
        <f t="shared" si="0"/>
        <v>11592</v>
      </c>
      <c r="G13" s="11" t="s">
        <v>7</v>
      </c>
      <c r="H13" s="12" t="s">
        <v>23</v>
      </c>
      <c r="I13" s="12" t="s">
        <v>15</v>
      </c>
      <c r="J13" s="13">
        <v>1</v>
      </c>
      <c r="K13" s="20">
        <v>8.31</v>
      </c>
      <c r="L13" s="20">
        <v>7.68</v>
      </c>
      <c r="M13" s="20">
        <v>7.87</v>
      </c>
      <c r="N13" s="21"/>
      <c r="O13" s="20">
        <v>7.95</v>
      </c>
      <c r="P13" s="20" t="s">
        <v>80</v>
      </c>
      <c r="Q13" s="20">
        <v>7.96</v>
      </c>
      <c r="R13" s="22">
        <f t="shared" si="1"/>
        <v>8.31</v>
      </c>
      <c r="S13" s="23">
        <f t="shared" si="2"/>
        <v>8.31</v>
      </c>
      <c r="T13" s="25" t="s">
        <v>27</v>
      </c>
      <c r="U13" s="4"/>
      <c r="V13" s="4"/>
      <c r="W13" s="4"/>
      <c r="X13" s="4"/>
      <c r="Y13" s="4"/>
    </row>
    <row r="14" spans="1:25" ht="19.5" customHeight="1">
      <c r="A14" s="7">
        <v>6</v>
      </c>
      <c r="B14" s="14">
        <v>52</v>
      </c>
      <c r="C14" s="9" t="s">
        <v>55</v>
      </c>
      <c r="D14" s="10" t="s">
        <v>56</v>
      </c>
      <c r="E14" s="18">
        <v>30108</v>
      </c>
      <c r="F14" s="19">
        <f t="shared" si="0"/>
        <v>11592</v>
      </c>
      <c r="G14" s="11" t="s">
        <v>20</v>
      </c>
      <c r="H14" s="12" t="s">
        <v>12</v>
      </c>
      <c r="I14" s="12" t="s">
        <v>11</v>
      </c>
      <c r="J14" s="13">
        <v>1</v>
      </c>
      <c r="K14" s="20">
        <v>8.04</v>
      </c>
      <c r="L14" s="20">
        <v>8.02</v>
      </c>
      <c r="M14" s="20">
        <v>7.88</v>
      </c>
      <c r="N14" s="21"/>
      <c r="O14" s="20">
        <v>7.64</v>
      </c>
      <c r="P14" s="20">
        <v>7.63</v>
      </c>
      <c r="Q14" s="20">
        <v>7.38</v>
      </c>
      <c r="R14" s="22">
        <f t="shared" si="1"/>
        <v>8.04</v>
      </c>
      <c r="S14" s="23">
        <f t="shared" si="2"/>
        <v>8.04</v>
      </c>
      <c r="T14" s="25" t="s">
        <v>45</v>
      </c>
      <c r="U14" s="4"/>
      <c r="V14" s="4"/>
      <c r="W14" s="4"/>
      <c r="X14" s="4"/>
      <c r="Y14" s="4"/>
    </row>
    <row r="15" spans="1:25" ht="19.5" customHeight="1">
      <c r="A15" s="7">
        <v>7</v>
      </c>
      <c r="B15" s="14">
        <v>6</v>
      </c>
      <c r="C15" s="9" t="s">
        <v>77</v>
      </c>
      <c r="D15" s="10" t="s">
        <v>78</v>
      </c>
      <c r="E15" s="18">
        <v>21607</v>
      </c>
      <c r="F15" s="19">
        <v>21607</v>
      </c>
      <c r="G15" s="11" t="s">
        <v>13</v>
      </c>
      <c r="H15" s="12" t="s">
        <v>14</v>
      </c>
      <c r="I15" s="12" t="s">
        <v>16</v>
      </c>
      <c r="J15" s="13">
        <v>1</v>
      </c>
      <c r="K15" s="20">
        <v>7.33</v>
      </c>
      <c r="L15" s="20">
        <v>6.97</v>
      </c>
      <c r="M15" s="20">
        <v>7.55</v>
      </c>
      <c r="N15" s="21"/>
      <c r="O15" s="20">
        <v>7.35</v>
      </c>
      <c r="P15" s="20">
        <v>7.3</v>
      </c>
      <c r="Q15" s="20">
        <v>7.53</v>
      </c>
      <c r="R15" s="22">
        <f t="shared" si="1"/>
        <v>7.55</v>
      </c>
      <c r="S15" s="23">
        <f t="shared" si="2"/>
        <v>7.55</v>
      </c>
      <c r="T15" s="25" t="s">
        <v>25</v>
      </c>
      <c r="U15" s="4"/>
      <c r="V15" s="4"/>
      <c r="W15" s="4"/>
      <c r="X15" s="4"/>
      <c r="Y15" s="4"/>
    </row>
    <row r="16" spans="1:25" ht="19.5" customHeight="1">
      <c r="A16" s="7">
        <v>8</v>
      </c>
      <c r="B16" s="14">
        <v>55</v>
      </c>
      <c r="C16" s="9" t="s">
        <v>40</v>
      </c>
      <c r="D16" s="10" t="s">
        <v>41</v>
      </c>
      <c r="E16" s="18">
        <v>23311</v>
      </c>
      <c r="F16" s="19">
        <f aca="true" t="shared" si="3" ref="F16:F22">IF(COUNT(E16)=0,"---",41700-E16)</f>
        <v>18389</v>
      </c>
      <c r="G16" s="11" t="s">
        <v>7</v>
      </c>
      <c r="H16" s="12" t="s">
        <v>12</v>
      </c>
      <c r="I16" s="12" t="s">
        <v>11</v>
      </c>
      <c r="J16" s="13">
        <v>1</v>
      </c>
      <c r="K16" s="20">
        <v>7.3</v>
      </c>
      <c r="L16" s="20">
        <v>6.98</v>
      </c>
      <c r="M16" s="20">
        <v>5.88</v>
      </c>
      <c r="N16" s="21"/>
      <c r="O16" s="20" t="s">
        <v>80</v>
      </c>
      <c r="P16" s="20" t="s">
        <v>80</v>
      </c>
      <c r="Q16" s="20" t="s">
        <v>80</v>
      </c>
      <c r="R16" s="22">
        <f t="shared" si="1"/>
        <v>7.3</v>
      </c>
      <c r="S16" s="23">
        <f t="shared" si="2"/>
        <v>7.3</v>
      </c>
      <c r="T16" s="25" t="s">
        <v>25</v>
      </c>
      <c r="U16" s="4"/>
      <c r="V16" s="4"/>
      <c r="W16" s="4"/>
      <c r="X16" s="4"/>
      <c r="Y16" s="4"/>
    </row>
    <row r="17" spans="1:25" ht="19.5" customHeight="1">
      <c r="A17" s="7">
        <v>9</v>
      </c>
      <c r="B17" s="14">
        <v>43</v>
      </c>
      <c r="C17" s="9" t="s">
        <v>72</v>
      </c>
      <c r="D17" s="10" t="s">
        <v>73</v>
      </c>
      <c r="E17" s="18">
        <v>22742</v>
      </c>
      <c r="F17" s="19">
        <f t="shared" si="3"/>
        <v>18958</v>
      </c>
      <c r="G17" s="11" t="s">
        <v>20</v>
      </c>
      <c r="H17" s="12" t="s">
        <v>24</v>
      </c>
      <c r="I17" s="12" t="s">
        <v>11</v>
      </c>
      <c r="J17" s="13">
        <v>1</v>
      </c>
      <c r="K17" s="20">
        <v>6.92</v>
      </c>
      <c r="L17" s="20">
        <v>6.77</v>
      </c>
      <c r="M17" s="20">
        <v>6.67</v>
      </c>
      <c r="N17" s="21"/>
      <c r="O17" s="20"/>
      <c r="P17" s="20"/>
      <c r="Q17" s="20"/>
      <c r="R17" s="22">
        <f t="shared" si="1"/>
        <v>6.92</v>
      </c>
      <c r="S17" s="23">
        <f t="shared" si="2"/>
        <v>6.92</v>
      </c>
      <c r="T17" s="25" t="s">
        <v>66</v>
      </c>
      <c r="U17" s="4"/>
      <c r="V17" s="4"/>
      <c r="W17" s="4"/>
      <c r="X17" s="4"/>
      <c r="Y17" s="4"/>
    </row>
    <row r="18" spans="1:25" ht="19.5" customHeight="1">
      <c r="A18" s="7">
        <v>10</v>
      </c>
      <c r="B18" s="14">
        <v>51</v>
      </c>
      <c r="C18" s="9" t="s">
        <v>49</v>
      </c>
      <c r="D18" s="10" t="s">
        <v>50</v>
      </c>
      <c r="E18" s="18">
        <v>25622</v>
      </c>
      <c r="F18" s="19">
        <f t="shared" si="3"/>
        <v>16078</v>
      </c>
      <c r="G18" s="11" t="s">
        <v>20</v>
      </c>
      <c r="H18" s="12" t="s">
        <v>12</v>
      </c>
      <c r="I18" s="12" t="s">
        <v>11</v>
      </c>
      <c r="J18" s="13">
        <v>1</v>
      </c>
      <c r="K18" s="20">
        <v>5.94</v>
      </c>
      <c r="L18" s="20" t="s">
        <v>79</v>
      </c>
      <c r="M18" s="20">
        <v>6.9</v>
      </c>
      <c r="N18" s="21"/>
      <c r="O18" s="20"/>
      <c r="P18" s="20"/>
      <c r="Q18" s="20"/>
      <c r="R18" s="22">
        <f t="shared" si="1"/>
        <v>6.9</v>
      </c>
      <c r="S18" s="23">
        <f t="shared" si="2"/>
        <v>6.9</v>
      </c>
      <c r="T18" s="25"/>
      <c r="U18" s="4"/>
      <c r="V18" s="4"/>
      <c r="W18" s="4"/>
      <c r="X18" s="4"/>
      <c r="Y18" s="4"/>
    </row>
    <row r="19" spans="1:25" ht="19.5" customHeight="1">
      <c r="A19" s="7">
        <v>11</v>
      </c>
      <c r="B19" s="14">
        <v>37</v>
      </c>
      <c r="C19" s="9" t="s">
        <v>46</v>
      </c>
      <c r="D19" s="10" t="s">
        <v>47</v>
      </c>
      <c r="E19" s="18">
        <v>25190</v>
      </c>
      <c r="F19" s="19">
        <f t="shared" si="3"/>
        <v>16510</v>
      </c>
      <c r="G19" s="11" t="s">
        <v>20</v>
      </c>
      <c r="H19" s="12" t="s">
        <v>24</v>
      </c>
      <c r="I19" s="12" t="s">
        <v>11</v>
      </c>
      <c r="J19" s="13">
        <v>1</v>
      </c>
      <c r="K19" s="20">
        <v>6.25</v>
      </c>
      <c r="L19" s="20" t="s">
        <v>80</v>
      </c>
      <c r="M19" s="20" t="s">
        <v>80</v>
      </c>
      <c r="N19" s="21"/>
      <c r="O19" s="20"/>
      <c r="P19" s="20"/>
      <c r="Q19" s="20"/>
      <c r="R19" s="22">
        <f t="shared" si="1"/>
        <v>6.25</v>
      </c>
      <c r="S19" s="23">
        <f t="shared" si="2"/>
        <v>6.25</v>
      </c>
      <c r="T19" s="25" t="s">
        <v>69</v>
      </c>
      <c r="U19" s="4"/>
      <c r="V19" s="4"/>
      <c r="W19" s="4"/>
      <c r="X19" s="4"/>
      <c r="Y19" s="4"/>
    </row>
    <row r="20" spans="1:25" ht="19.5" customHeight="1">
      <c r="A20" s="7">
        <v>12</v>
      </c>
      <c r="B20" s="14">
        <v>26</v>
      </c>
      <c r="C20" s="9" t="s">
        <v>70</v>
      </c>
      <c r="D20" s="10" t="s">
        <v>71</v>
      </c>
      <c r="E20" s="18">
        <v>20601</v>
      </c>
      <c r="F20" s="19">
        <f t="shared" si="3"/>
        <v>21099</v>
      </c>
      <c r="G20" s="11" t="s">
        <v>13</v>
      </c>
      <c r="H20" s="12" t="s">
        <v>23</v>
      </c>
      <c r="I20" s="12" t="s">
        <v>15</v>
      </c>
      <c r="J20" s="13">
        <v>1</v>
      </c>
      <c r="K20" s="20">
        <v>5.22</v>
      </c>
      <c r="L20" s="20">
        <v>5.95</v>
      </c>
      <c r="M20" s="20">
        <v>5.8</v>
      </c>
      <c r="N20" s="21"/>
      <c r="O20" s="20"/>
      <c r="P20" s="20"/>
      <c r="Q20" s="20"/>
      <c r="R20" s="22">
        <f t="shared" si="1"/>
        <v>5.95</v>
      </c>
      <c r="S20" s="23">
        <f t="shared" si="2"/>
        <v>5.95</v>
      </c>
      <c r="T20" s="25"/>
      <c r="U20" s="4"/>
      <c r="V20" s="4"/>
      <c r="W20" s="4"/>
      <c r="X20" s="4"/>
      <c r="Y20" s="4"/>
    </row>
    <row r="21" spans="1:25" ht="19.5" customHeight="1">
      <c r="A21" s="7">
        <v>13</v>
      </c>
      <c r="B21" s="14">
        <v>80</v>
      </c>
      <c r="C21" s="9" t="s">
        <v>29</v>
      </c>
      <c r="D21" s="10" t="s">
        <v>30</v>
      </c>
      <c r="E21" s="18">
        <v>21239</v>
      </c>
      <c r="F21" s="19">
        <f t="shared" si="3"/>
        <v>20461</v>
      </c>
      <c r="G21" s="11" t="s">
        <v>20</v>
      </c>
      <c r="H21" s="12" t="s">
        <v>12</v>
      </c>
      <c r="I21" s="12"/>
      <c r="J21" s="26">
        <v>1</v>
      </c>
      <c r="K21" s="20">
        <v>5.4</v>
      </c>
      <c r="L21" s="20">
        <v>5.24</v>
      </c>
      <c r="M21" s="20">
        <v>5.33</v>
      </c>
      <c r="N21" s="21"/>
      <c r="O21" s="20"/>
      <c r="P21" s="20"/>
      <c r="Q21" s="20"/>
      <c r="R21" s="22">
        <f t="shared" si="1"/>
        <v>5.4</v>
      </c>
      <c r="S21" s="23">
        <f t="shared" si="2"/>
        <v>5.4</v>
      </c>
      <c r="T21" s="25" t="s">
        <v>48</v>
      </c>
      <c r="U21" s="4"/>
      <c r="V21" s="4"/>
      <c r="W21" s="4"/>
      <c r="X21" s="4"/>
      <c r="Y21" s="4"/>
    </row>
    <row r="22" spans="1:25" ht="19.5" customHeight="1">
      <c r="A22" s="7"/>
      <c r="B22" s="14">
        <v>46</v>
      </c>
      <c r="C22" s="9" t="s">
        <v>42</v>
      </c>
      <c r="D22" s="10" t="s">
        <v>43</v>
      </c>
      <c r="E22" s="18">
        <v>24809</v>
      </c>
      <c r="F22" s="19">
        <f t="shared" si="3"/>
        <v>16891</v>
      </c>
      <c r="G22" s="11" t="s">
        <v>44</v>
      </c>
      <c r="H22" s="12" t="s">
        <v>24</v>
      </c>
      <c r="I22" s="12" t="s">
        <v>11</v>
      </c>
      <c r="J22" s="13"/>
      <c r="K22" s="20" t="s">
        <v>79</v>
      </c>
      <c r="L22" s="20" t="s">
        <v>80</v>
      </c>
      <c r="M22" s="20" t="s">
        <v>80</v>
      </c>
      <c r="N22" s="21"/>
      <c r="O22" s="20"/>
      <c r="P22" s="20"/>
      <c r="Q22" s="20"/>
      <c r="R22" s="27" t="s">
        <v>84</v>
      </c>
      <c r="S22" s="23"/>
      <c r="T22" s="25" t="s">
        <v>66</v>
      </c>
      <c r="U22" s="4"/>
      <c r="V22" s="4"/>
      <c r="W22" s="4"/>
      <c r="X22" s="4"/>
      <c r="Y22" s="4"/>
    </row>
    <row r="23" spans="1:25" ht="19.5" customHeight="1">
      <c r="A23" s="7"/>
      <c r="B23" s="14">
        <v>18</v>
      </c>
      <c r="C23" s="9" t="s">
        <v>35</v>
      </c>
      <c r="D23" s="10" t="s">
        <v>36</v>
      </c>
      <c r="E23" s="18">
        <v>21933</v>
      </c>
      <c r="F23" s="19">
        <f aca="true" t="shared" si="4" ref="F23:F28">IF(COUNT(E23)=0,"---",41700-E23)</f>
        <v>19767</v>
      </c>
      <c r="G23" s="11" t="s">
        <v>7</v>
      </c>
      <c r="H23" s="12" t="s">
        <v>33</v>
      </c>
      <c r="I23" s="12" t="s">
        <v>34</v>
      </c>
      <c r="J23" s="13"/>
      <c r="K23" s="20"/>
      <c r="L23" s="20"/>
      <c r="M23" s="20"/>
      <c r="N23" s="21"/>
      <c r="O23" s="20"/>
      <c r="P23" s="20"/>
      <c r="Q23" s="20"/>
      <c r="R23" s="27" t="s">
        <v>82</v>
      </c>
      <c r="S23" s="23"/>
      <c r="T23" s="25"/>
      <c r="U23" s="4"/>
      <c r="V23" s="4"/>
      <c r="W23" s="4"/>
      <c r="X23" s="4"/>
      <c r="Y23" s="4"/>
    </row>
    <row r="24" spans="1:25" ht="19.5" customHeight="1">
      <c r="A24" s="7"/>
      <c r="B24" s="14">
        <v>17</v>
      </c>
      <c r="C24" s="9" t="s">
        <v>52</v>
      </c>
      <c r="D24" s="10" t="s">
        <v>81</v>
      </c>
      <c r="E24" s="18">
        <v>25721</v>
      </c>
      <c r="F24" s="19">
        <f t="shared" si="4"/>
        <v>15979</v>
      </c>
      <c r="G24" s="11" t="s">
        <v>22</v>
      </c>
      <c r="H24" s="12" t="s">
        <v>33</v>
      </c>
      <c r="I24" s="12" t="s">
        <v>34</v>
      </c>
      <c r="J24" s="13"/>
      <c r="K24" s="20"/>
      <c r="L24" s="20"/>
      <c r="M24" s="20"/>
      <c r="N24" s="21"/>
      <c r="O24" s="20"/>
      <c r="P24" s="20"/>
      <c r="Q24" s="20"/>
      <c r="R24" s="27" t="s">
        <v>82</v>
      </c>
      <c r="S24" s="23"/>
      <c r="T24" s="25"/>
      <c r="U24" s="4"/>
      <c r="V24" s="4"/>
      <c r="W24" s="4"/>
      <c r="X24" s="4"/>
      <c r="Y24" s="4"/>
    </row>
    <row r="25" spans="1:25" ht="19.5" customHeight="1">
      <c r="A25" s="7"/>
      <c r="B25" s="14">
        <v>19</v>
      </c>
      <c r="C25" s="9" t="s">
        <v>31</v>
      </c>
      <c r="D25" s="10" t="s">
        <v>32</v>
      </c>
      <c r="E25" s="18">
        <v>21779</v>
      </c>
      <c r="F25" s="19">
        <f t="shared" si="4"/>
        <v>19921</v>
      </c>
      <c r="G25" s="11" t="s">
        <v>7</v>
      </c>
      <c r="H25" s="12" t="s">
        <v>33</v>
      </c>
      <c r="I25" s="12" t="s">
        <v>34</v>
      </c>
      <c r="J25" s="13"/>
      <c r="K25" s="20"/>
      <c r="L25" s="20"/>
      <c r="M25" s="20"/>
      <c r="N25" s="21"/>
      <c r="O25" s="20"/>
      <c r="P25" s="20"/>
      <c r="Q25" s="20"/>
      <c r="R25" s="27" t="s">
        <v>82</v>
      </c>
      <c r="S25" s="23"/>
      <c r="T25" s="25" t="s">
        <v>27</v>
      </c>
      <c r="U25" s="4"/>
      <c r="V25" s="4"/>
      <c r="W25" s="4"/>
      <c r="X25" s="4"/>
      <c r="Y25" s="4"/>
    </row>
    <row r="26" spans="1:25" ht="19.5" customHeight="1">
      <c r="A26" s="7"/>
      <c r="B26" s="14">
        <v>42</v>
      </c>
      <c r="C26" s="9" t="s">
        <v>59</v>
      </c>
      <c r="D26" s="10" t="s">
        <v>60</v>
      </c>
      <c r="E26" s="18">
        <v>34776</v>
      </c>
      <c r="F26" s="19">
        <f t="shared" si="4"/>
        <v>6924</v>
      </c>
      <c r="G26" s="11" t="s">
        <v>20</v>
      </c>
      <c r="H26" s="12" t="s">
        <v>24</v>
      </c>
      <c r="I26" s="12" t="s">
        <v>11</v>
      </c>
      <c r="J26" s="13"/>
      <c r="K26" s="20"/>
      <c r="L26" s="20"/>
      <c r="M26" s="20"/>
      <c r="N26" s="21"/>
      <c r="O26" s="20"/>
      <c r="P26" s="20"/>
      <c r="Q26" s="20"/>
      <c r="R26" s="27" t="s">
        <v>82</v>
      </c>
      <c r="S26" s="23"/>
      <c r="T26" s="25" t="s">
        <v>45</v>
      </c>
      <c r="U26" s="4"/>
      <c r="V26" s="4"/>
      <c r="W26" s="4"/>
      <c r="X26" s="4"/>
      <c r="Y26" s="4"/>
    </row>
    <row r="27" spans="1:25" ht="19.5" customHeight="1">
      <c r="A27" s="7"/>
      <c r="B27" s="14">
        <v>28</v>
      </c>
      <c r="C27" s="9" t="s">
        <v>61</v>
      </c>
      <c r="D27" s="10" t="s">
        <v>62</v>
      </c>
      <c r="E27" s="18">
        <v>34926</v>
      </c>
      <c r="F27" s="19">
        <f t="shared" si="4"/>
        <v>6774</v>
      </c>
      <c r="G27" s="11" t="s">
        <v>21</v>
      </c>
      <c r="H27" s="12" t="s">
        <v>24</v>
      </c>
      <c r="I27" s="12" t="s">
        <v>11</v>
      </c>
      <c r="J27" s="13">
        <v>1.1</v>
      </c>
      <c r="K27" s="20"/>
      <c r="L27" s="20"/>
      <c r="M27" s="20"/>
      <c r="N27" s="21"/>
      <c r="O27" s="20"/>
      <c r="P27" s="20"/>
      <c r="Q27" s="20"/>
      <c r="R27" s="27" t="s">
        <v>82</v>
      </c>
      <c r="S27" s="23"/>
      <c r="T27" s="25" t="s">
        <v>48</v>
      </c>
      <c r="U27" s="4"/>
      <c r="V27" s="4"/>
      <c r="W27" s="4"/>
      <c r="X27" s="4"/>
      <c r="Y27" s="4"/>
    </row>
    <row r="28" spans="1:25" ht="19.5" customHeight="1">
      <c r="A28" s="7"/>
      <c r="B28" s="14">
        <v>16</v>
      </c>
      <c r="C28" s="9" t="s">
        <v>37</v>
      </c>
      <c r="D28" s="10" t="s">
        <v>38</v>
      </c>
      <c r="E28" s="18">
        <v>22274</v>
      </c>
      <c r="F28" s="19">
        <f t="shared" si="4"/>
        <v>19426</v>
      </c>
      <c r="G28" s="11" t="s">
        <v>39</v>
      </c>
      <c r="H28" s="12" t="s">
        <v>33</v>
      </c>
      <c r="I28" s="12" t="s">
        <v>34</v>
      </c>
      <c r="J28" s="13">
        <v>1.1</v>
      </c>
      <c r="K28" s="20"/>
      <c r="L28" s="20"/>
      <c r="M28" s="20"/>
      <c r="N28" s="21"/>
      <c r="O28" s="20"/>
      <c r="P28" s="20"/>
      <c r="Q28" s="20"/>
      <c r="R28" s="27" t="s">
        <v>82</v>
      </c>
      <c r="S28" s="23"/>
      <c r="T28" s="25" t="s">
        <v>51</v>
      </c>
      <c r="U28" s="4"/>
      <c r="V28" s="4"/>
      <c r="W28" s="4"/>
      <c r="X28" s="4"/>
      <c r="Y28" s="4"/>
    </row>
  </sheetData>
  <sheetProtection/>
  <mergeCells count="14">
    <mergeCell ref="J7:J8"/>
    <mergeCell ref="G7:G8"/>
    <mergeCell ref="I7:I8"/>
    <mergeCell ref="R7:R8"/>
    <mergeCell ref="K7:Q7"/>
    <mergeCell ref="B7:B8"/>
    <mergeCell ref="C7:C8"/>
    <mergeCell ref="D7:D8"/>
    <mergeCell ref="A7:A8"/>
    <mergeCell ref="T7:T8"/>
    <mergeCell ref="E7:E8"/>
    <mergeCell ref="F7:F8"/>
    <mergeCell ref="H7:H8"/>
    <mergeCell ref="S7:S8"/>
  </mergeCells>
  <printOptions horizontalCentered="1"/>
  <pageMargins left="0.3937007874015748" right="0.3937007874015748" top="0.3937007874015748" bottom="0.3937007874015748" header="0.4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B14"/>
  <sheetViews>
    <sheetView showZeros="0" zoomScalePageLayoutView="0" workbookViewId="0" topLeftCell="A1">
      <selection activeCell="A4" sqref="A4"/>
    </sheetView>
  </sheetViews>
  <sheetFormatPr defaultColWidth="9.140625" defaultRowHeight="12.75"/>
  <cols>
    <col min="1" max="1" width="4.28125" style="30" customWidth="1"/>
    <col min="2" max="2" width="3.7109375" style="30" customWidth="1"/>
    <col min="3" max="3" width="4.57421875" style="30" customWidth="1"/>
    <col min="4" max="4" width="9.57421875" style="30" customWidth="1"/>
    <col min="5" max="5" width="12.421875" style="30" bestFit="1" customWidth="1"/>
    <col min="6" max="6" width="9.00390625" style="30" customWidth="1"/>
    <col min="7" max="7" width="5.00390625" style="30" bestFit="1" customWidth="1"/>
    <col min="8" max="8" width="4.00390625" style="30" customWidth="1"/>
    <col min="9" max="9" width="7.7109375" style="30" bestFit="1" customWidth="1"/>
    <col min="10" max="10" width="7.421875" style="30" bestFit="1" customWidth="1"/>
    <col min="11" max="11" width="4.421875" style="30" customWidth="1"/>
    <col min="12" max="12" width="5.00390625" style="30" customWidth="1"/>
    <col min="13" max="15" width="4.7109375" style="30" customWidth="1"/>
    <col min="16" max="16" width="4.7109375" style="30" hidden="1" customWidth="1"/>
    <col min="17" max="19" width="4.7109375" style="30" customWidth="1"/>
    <col min="20" max="20" width="6.8515625" style="30" customWidth="1"/>
    <col min="21" max="21" width="6.57421875" style="30" customWidth="1"/>
    <col min="22" max="22" width="6.140625" style="30" customWidth="1"/>
    <col min="23" max="23" width="8.7109375" style="30" customWidth="1"/>
    <col min="24" max="24" width="6.57421875" style="30" customWidth="1"/>
    <col min="25" max="28" width="9.57421875" style="30" customWidth="1"/>
    <col min="29" max="16384" width="9.140625" style="30" customWidth="1"/>
  </cols>
  <sheetData>
    <row r="1" spans="1:22" ht="20.25" customHeight="1">
      <c r="A1" s="29" t="s">
        <v>85</v>
      </c>
      <c r="B1" s="16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2.75" customHeight="1">
      <c r="A2" s="17"/>
      <c r="B2" s="17"/>
      <c r="C2" s="24" t="s">
        <v>254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</row>
    <row r="3" spans="3:22" ht="12.75" customHeight="1">
      <c r="C3" s="32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</row>
    <row r="4" spans="1:28" ht="19.5" customHeight="1">
      <c r="A4" s="33"/>
      <c r="B4" s="33"/>
      <c r="C4" s="33"/>
      <c r="D4" s="5" t="s">
        <v>255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</row>
    <row r="5" spans="1:28" ht="1.5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</row>
    <row r="6" spans="1:28" ht="19.5" customHeight="1">
      <c r="A6" s="6"/>
      <c r="B6" s="6"/>
      <c r="C6" s="33"/>
      <c r="D6" s="33"/>
      <c r="E6" s="33"/>
      <c r="F6" s="5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4"/>
      <c r="U6" s="34"/>
      <c r="V6" s="34"/>
      <c r="W6" s="33"/>
      <c r="X6" s="33"/>
      <c r="Y6" s="33"/>
      <c r="Z6" s="33"/>
      <c r="AA6" s="33"/>
      <c r="AB6" s="33"/>
    </row>
    <row r="7" spans="1:28" ht="19.5" customHeight="1">
      <c r="A7" s="288" t="s">
        <v>83</v>
      </c>
      <c r="B7" s="289"/>
      <c r="C7" s="234" t="s">
        <v>9</v>
      </c>
      <c r="D7" s="249" t="s">
        <v>0</v>
      </c>
      <c r="E7" s="251" t="s">
        <v>1</v>
      </c>
      <c r="F7" s="236" t="s">
        <v>8</v>
      </c>
      <c r="G7" s="245" t="s">
        <v>2</v>
      </c>
      <c r="H7" s="245" t="s">
        <v>4</v>
      </c>
      <c r="I7" s="245" t="s">
        <v>3</v>
      </c>
      <c r="J7" s="245" t="s">
        <v>10</v>
      </c>
      <c r="K7" s="245" t="s">
        <v>6</v>
      </c>
      <c r="L7" s="286" t="s">
        <v>168</v>
      </c>
      <c r="M7" s="248" t="s">
        <v>18</v>
      </c>
      <c r="N7" s="248"/>
      <c r="O7" s="248"/>
      <c r="P7" s="248"/>
      <c r="Q7" s="248"/>
      <c r="R7" s="248"/>
      <c r="S7" s="248"/>
      <c r="T7" s="247" t="s">
        <v>5</v>
      </c>
      <c r="U7" s="248" t="s">
        <v>17</v>
      </c>
      <c r="V7" s="248" t="s">
        <v>166</v>
      </c>
      <c r="W7" s="230" t="s">
        <v>26</v>
      </c>
      <c r="X7" s="285" t="s">
        <v>256</v>
      </c>
      <c r="Y7" s="33"/>
      <c r="Z7" s="33"/>
      <c r="AA7" s="33"/>
      <c r="AB7" s="33"/>
    </row>
    <row r="8" spans="1:28" ht="15" customHeight="1">
      <c r="A8" s="82" t="s">
        <v>165</v>
      </c>
      <c r="B8" s="170" t="s">
        <v>164</v>
      </c>
      <c r="C8" s="235"/>
      <c r="D8" s="250"/>
      <c r="E8" s="252"/>
      <c r="F8" s="237"/>
      <c r="G8" s="246"/>
      <c r="H8" s="246"/>
      <c r="I8" s="246"/>
      <c r="J8" s="246"/>
      <c r="K8" s="246"/>
      <c r="L8" s="287"/>
      <c r="M8" s="15">
        <v>1</v>
      </c>
      <c r="N8" s="15">
        <v>2</v>
      </c>
      <c r="O8" s="15">
        <v>3</v>
      </c>
      <c r="P8" s="15" t="s">
        <v>19</v>
      </c>
      <c r="Q8" s="15">
        <v>4</v>
      </c>
      <c r="R8" s="15">
        <v>5</v>
      </c>
      <c r="S8" s="15">
        <v>6</v>
      </c>
      <c r="T8" s="247"/>
      <c r="U8" s="248"/>
      <c r="V8" s="248"/>
      <c r="W8" s="231"/>
      <c r="X8" s="285"/>
      <c r="Y8" s="33"/>
      <c r="Z8" s="33"/>
      <c r="AA8" s="33"/>
      <c r="AB8" s="33"/>
    </row>
    <row r="9" spans="1:28" ht="19.5" customHeight="1">
      <c r="A9" s="82">
        <v>1</v>
      </c>
      <c r="B9" s="85"/>
      <c r="C9" s="122">
        <v>69</v>
      </c>
      <c r="D9" s="121" t="s">
        <v>99</v>
      </c>
      <c r="E9" s="120" t="s">
        <v>100</v>
      </c>
      <c r="F9" s="119">
        <v>35101</v>
      </c>
      <c r="G9" s="118">
        <f aca="true" t="shared" si="0" ref="G9:G14">IF(COUNT(F9)=0,"---",41700-F9)</f>
        <v>6599</v>
      </c>
      <c r="H9" s="117" t="s">
        <v>101</v>
      </c>
      <c r="I9" s="116" t="s">
        <v>102</v>
      </c>
      <c r="J9" s="116" t="s">
        <v>97</v>
      </c>
      <c r="K9" s="13">
        <v>1</v>
      </c>
      <c r="L9" s="171"/>
      <c r="M9" s="20">
        <v>6.62</v>
      </c>
      <c r="N9" s="20">
        <v>5.82</v>
      </c>
      <c r="O9" s="20">
        <v>5.72</v>
      </c>
      <c r="P9" s="21"/>
      <c r="Q9" s="20" t="s">
        <v>80</v>
      </c>
      <c r="R9" s="20" t="s">
        <v>80</v>
      </c>
      <c r="S9" s="20" t="s">
        <v>80</v>
      </c>
      <c r="T9" s="27">
        <f>MAX(M9:O9,Q9:S9)</f>
        <v>6.62</v>
      </c>
      <c r="U9" s="36">
        <f aca="true" t="shared" si="1" ref="U9:V13">T9*K9</f>
        <v>6.62</v>
      </c>
      <c r="V9" s="36">
        <f t="shared" si="1"/>
        <v>0</v>
      </c>
      <c r="W9" s="172" t="s">
        <v>103</v>
      </c>
      <c r="X9" s="20" t="s">
        <v>257</v>
      </c>
      <c r="Y9" s="33"/>
      <c r="Z9" s="33"/>
      <c r="AA9" s="33"/>
      <c r="AB9" s="33"/>
    </row>
    <row r="10" spans="1:28" ht="19.5" customHeight="1">
      <c r="A10" s="85"/>
      <c r="B10" s="170">
        <v>2</v>
      </c>
      <c r="C10" s="170">
        <v>25</v>
      </c>
      <c r="D10" s="173" t="s">
        <v>91</v>
      </c>
      <c r="E10" s="174" t="s">
        <v>92</v>
      </c>
      <c r="F10" s="175">
        <v>25412</v>
      </c>
      <c r="G10" s="176">
        <f t="shared" si="0"/>
        <v>16288</v>
      </c>
      <c r="H10" s="177" t="s">
        <v>93</v>
      </c>
      <c r="I10" s="178" t="s">
        <v>23</v>
      </c>
      <c r="J10" s="178" t="s">
        <v>15</v>
      </c>
      <c r="K10" s="13">
        <v>1</v>
      </c>
      <c r="L10" s="171">
        <v>1.2858</v>
      </c>
      <c r="M10" s="20">
        <v>6.48</v>
      </c>
      <c r="N10" s="20" t="s">
        <v>80</v>
      </c>
      <c r="O10" s="20" t="s">
        <v>80</v>
      </c>
      <c r="P10" s="21"/>
      <c r="Q10" s="20">
        <v>6.28</v>
      </c>
      <c r="R10" s="20">
        <v>5.9</v>
      </c>
      <c r="S10" s="20" t="s">
        <v>80</v>
      </c>
      <c r="T10" s="27">
        <f>MAX(M10:O10,Q10:S10)</f>
        <v>6.48</v>
      </c>
      <c r="U10" s="36">
        <f t="shared" si="1"/>
        <v>6.48</v>
      </c>
      <c r="V10" s="36">
        <f t="shared" si="1"/>
        <v>8.331984</v>
      </c>
      <c r="W10" s="172"/>
      <c r="X10" s="20" t="s">
        <v>258</v>
      </c>
      <c r="Y10" s="33"/>
      <c r="Z10" s="33"/>
      <c r="AA10" s="33"/>
      <c r="AB10" s="33"/>
    </row>
    <row r="11" spans="1:28" ht="19.5" customHeight="1">
      <c r="A11" s="85"/>
      <c r="B11" s="170">
        <v>1</v>
      </c>
      <c r="C11" s="170">
        <v>2</v>
      </c>
      <c r="D11" s="173" t="s">
        <v>173</v>
      </c>
      <c r="E11" s="174" t="s">
        <v>172</v>
      </c>
      <c r="F11" s="175">
        <v>22772</v>
      </c>
      <c r="G11" s="176">
        <f t="shared" si="0"/>
        <v>18928</v>
      </c>
      <c r="H11" s="177" t="s">
        <v>21</v>
      </c>
      <c r="I11" s="178" t="s">
        <v>14</v>
      </c>
      <c r="J11" s="178" t="s">
        <v>16</v>
      </c>
      <c r="K11" s="13">
        <v>1.1</v>
      </c>
      <c r="L11" s="171">
        <v>1.4117</v>
      </c>
      <c r="M11" s="20">
        <v>5.46</v>
      </c>
      <c r="N11" s="20" t="s">
        <v>79</v>
      </c>
      <c r="O11" s="20">
        <v>5.46</v>
      </c>
      <c r="P11" s="21"/>
      <c r="Q11" s="20">
        <v>4.78</v>
      </c>
      <c r="R11" s="20" t="s">
        <v>80</v>
      </c>
      <c r="S11" s="20" t="s">
        <v>80</v>
      </c>
      <c r="T11" s="27">
        <f>MAX(M11:O11,Q11:S11)</f>
        <v>5.46</v>
      </c>
      <c r="U11" s="36">
        <f t="shared" si="1"/>
        <v>6.006</v>
      </c>
      <c r="V11" s="36">
        <f t="shared" si="1"/>
        <v>8.4786702</v>
      </c>
      <c r="W11" s="172" t="s">
        <v>66</v>
      </c>
      <c r="X11" s="20" t="s">
        <v>259</v>
      </c>
      <c r="Y11" s="33"/>
      <c r="Z11" s="33"/>
      <c r="AA11" s="33"/>
      <c r="AB11" s="33"/>
    </row>
    <row r="12" spans="1:28" ht="19.5" customHeight="1">
      <c r="A12" s="85"/>
      <c r="B12" s="170">
        <v>3</v>
      </c>
      <c r="C12" s="170">
        <v>1</v>
      </c>
      <c r="D12" s="173" t="s">
        <v>171</v>
      </c>
      <c r="E12" s="174" t="s">
        <v>170</v>
      </c>
      <c r="F12" s="175">
        <v>25980</v>
      </c>
      <c r="G12" s="176">
        <f t="shared" si="0"/>
        <v>15720</v>
      </c>
      <c r="H12" s="177" t="s">
        <v>13</v>
      </c>
      <c r="I12" s="178" t="s">
        <v>14</v>
      </c>
      <c r="J12" s="178" t="s">
        <v>16</v>
      </c>
      <c r="K12" s="13">
        <v>1</v>
      </c>
      <c r="L12" s="171">
        <v>1.2551</v>
      </c>
      <c r="M12" s="20">
        <v>5.48</v>
      </c>
      <c r="N12" s="20">
        <v>4.94</v>
      </c>
      <c r="O12" s="20">
        <v>4.72</v>
      </c>
      <c r="P12" s="21"/>
      <c r="Q12" s="20">
        <v>4.92</v>
      </c>
      <c r="R12" s="20">
        <v>4.53</v>
      </c>
      <c r="S12" s="20">
        <v>5.18</v>
      </c>
      <c r="T12" s="27">
        <f>MAX(M12:O12,Q12:S12)</f>
        <v>5.48</v>
      </c>
      <c r="U12" s="36">
        <f t="shared" si="1"/>
        <v>5.48</v>
      </c>
      <c r="V12" s="36">
        <f t="shared" si="1"/>
        <v>6.877948000000001</v>
      </c>
      <c r="W12" s="172" t="s">
        <v>66</v>
      </c>
      <c r="X12" s="20" t="s">
        <v>258</v>
      </c>
      <c r="Y12" s="33"/>
      <c r="Z12" s="33"/>
      <c r="AA12" s="33"/>
      <c r="AB12" s="33"/>
    </row>
    <row r="13" spans="1:28" ht="19.5" customHeight="1">
      <c r="A13" s="85"/>
      <c r="B13" s="170">
        <v>4</v>
      </c>
      <c r="C13" s="170">
        <v>23</v>
      </c>
      <c r="D13" s="173" t="s">
        <v>209</v>
      </c>
      <c r="E13" s="174" t="s">
        <v>208</v>
      </c>
      <c r="F13" s="175">
        <v>22537</v>
      </c>
      <c r="G13" s="176">
        <f t="shared" si="0"/>
        <v>19163</v>
      </c>
      <c r="H13" s="177" t="s">
        <v>13</v>
      </c>
      <c r="I13" s="178" t="s">
        <v>23</v>
      </c>
      <c r="J13" s="178" t="s">
        <v>15</v>
      </c>
      <c r="K13" s="13">
        <v>1</v>
      </c>
      <c r="L13" s="171">
        <v>1.4377</v>
      </c>
      <c r="M13" s="20">
        <v>4.22</v>
      </c>
      <c r="N13" s="20">
        <v>3.92</v>
      </c>
      <c r="O13" s="20">
        <v>4.7</v>
      </c>
      <c r="P13" s="21"/>
      <c r="Q13" s="20">
        <v>3.86</v>
      </c>
      <c r="R13" s="20">
        <v>4.62</v>
      </c>
      <c r="S13" s="20">
        <v>4.3</v>
      </c>
      <c r="T13" s="27">
        <f>MAX(M13:O13,Q13:S13)</f>
        <v>4.7</v>
      </c>
      <c r="U13" s="36">
        <f t="shared" si="1"/>
        <v>4.7</v>
      </c>
      <c r="V13" s="36">
        <f t="shared" si="1"/>
        <v>6.7571900000000005</v>
      </c>
      <c r="W13" s="172"/>
      <c r="X13" s="20" t="s">
        <v>260</v>
      </c>
      <c r="Y13" s="33"/>
      <c r="Z13" s="33"/>
      <c r="AA13" s="33"/>
      <c r="AB13" s="33"/>
    </row>
    <row r="14" spans="1:28" ht="19.5" customHeight="1">
      <c r="A14" s="85"/>
      <c r="B14" s="170"/>
      <c r="C14" s="170">
        <v>50</v>
      </c>
      <c r="D14" s="173" t="s">
        <v>104</v>
      </c>
      <c r="E14" s="174" t="s">
        <v>105</v>
      </c>
      <c r="F14" s="175">
        <v>25622</v>
      </c>
      <c r="G14" s="176">
        <f t="shared" si="0"/>
        <v>16078</v>
      </c>
      <c r="H14" s="177" t="s">
        <v>20</v>
      </c>
      <c r="I14" s="178" t="s">
        <v>12</v>
      </c>
      <c r="J14" s="178" t="s">
        <v>11</v>
      </c>
      <c r="K14" s="13">
        <v>1</v>
      </c>
      <c r="L14" s="171">
        <v>1.2858</v>
      </c>
      <c r="M14" s="20"/>
      <c r="N14" s="20"/>
      <c r="O14" s="20"/>
      <c r="P14" s="21"/>
      <c r="Q14" s="20"/>
      <c r="R14" s="20"/>
      <c r="S14" s="20"/>
      <c r="T14" s="27" t="s">
        <v>82</v>
      </c>
      <c r="U14" s="36"/>
      <c r="V14" s="36"/>
      <c r="W14" s="172" t="s">
        <v>25</v>
      </c>
      <c r="X14" s="20" t="s">
        <v>258</v>
      </c>
      <c r="Y14" s="33"/>
      <c r="Z14" s="33"/>
      <c r="AA14" s="33"/>
      <c r="AB14" s="33"/>
    </row>
  </sheetData>
  <sheetProtection/>
  <mergeCells count="17">
    <mergeCell ref="M7:S7"/>
    <mergeCell ref="A7:B7"/>
    <mergeCell ref="C7:C8"/>
    <mergeCell ref="D7:D8"/>
    <mergeCell ref="E7:E8"/>
    <mergeCell ref="F7:F8"/>
    <mergeCell ref="G7:G8"/>
    <mergeCell ref="T7:T8"/>
    <mergeCell ref="U7:U8"/>
    <mergeCell ref="V7:V8"/>
    <mergeCell ref="W7:W8"/>
    <mergeCell ref="X7:X8"/>
    <mergeCell ref="H7:H8"/>
    <mergeCell ref="I7:I8"/>
    <mergeCell ref="J7:J8"/>
    <mergeCell ref="K7:K8"/>
    <mergeCell ref="L7:L8"/>
  </mergeCells>
  <printOptions horizontalCentered="1"/>
  <pageMargins left="0.3937007874015748" right="0.3937007874015748" top="0.3937007874015748" bottom="0.3937007874015748" header="0.4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2"/>
  <sheetViews>
    <sheetView showZeros="0" view="pageLayout" workbookViewId="0" topLeftCell="A1">
      <selection activeCell="U7" sqref="U7:U8"/>
    </sheetView>
  </sheetViews>
  <sheetFormatPr defaultColWidth="9.140625" defaultRowHeight="12.75"/>
  <cols>
    <col min="1" max="1" width="3.00390625" style="30" customWidth="1"/>
    <col min="2" max="4" width="3.140625" style="30" customWidth="1"/>
    <col min="5" max="5" width="4.28125" style="30" customWidth="1"/>
    <col min="6" max="6" width="10.57421875" style="30" bestFit="1" customWidth="1"/>
    <col min="7" max="7" width="12.57421875" style="30" customWidth="1"/>
    <col min="8" max="8" width="9.00390625" style="30" customWidth="1"/>
    <col min="9" max="9" width="5.00390625" style="30" bestFit="1" customWidth="1"/>
    <col min="10" max="10" width="4.28125" style="30" customWidth="1"/>
    <col min="11" max="11" width="9.00390625" style="30" customWidth="1"/>
    <col min="12" max="12" width="7.421875" style="30" bestFit="1" customWidth="1"/>
    <col min="13" max="14" width="4.7109375" style="30" customWidth="1"/>
    <col min="15" max="15" width="6.8515625" style="30" customWidth="1"/>
    <col min="16" max="16" width="6.57421875" style="30" customWidth="1"/>
    <col min="17" max="17" width="5.57421875" style="30" customWidth="1"/>
    <col min="18" max="18" width="6.8515625" style="30" customWidth="1"/>
    <col min="19" max="19" width="6.57421875" style="30" customWidth="1"/>
    <col min="20" max="20" width="5.57421875" style="30" customWidth="1"/>
    <col min="21" max="21" width="11.28125" style="30" customWidth="1"/>
    <col min="22" max="26" width="9.57421875" style="30" customWidth="1"/>
    <col min="27" max="16384" width="9.140625" style="30" customWidth="1"/>
  </cols>
  <sheetData>
    <row r="1" spans="1:20" ht="20.25" customHeight="1">
      <c r="A1" s="29" t="s">
        <v>85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5:20" ht="12.75" customHeight="1">
      <c r="E2" s="52" t="s">
        <v>76</v>
      </c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5:20" ht="12.75" customHeight="1">
      <c r="E3" s="32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</row>
    <row r="4" spans="1:26" ht="19.5" customHeight="1">
      <c r="A4" s="33"/>
      <c r="B4" s="33"/>
      <c r="C4" s="33"/>
      <c r="D4" s="33"/>
      <c r="E4" s="33"/>
      <c r="F4" s="5" t="s">
        <v>253</v>
      </c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6" ht="1.5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</row>
    <row r="6" spans="1:26" ht="19.5" customHeight="1">
      <c r="A6" s="6"/>
      <c r="B6" s="6"/>
      <c r="C6" s="6"/>
      <c r="D6" s="6"/>
      <c r="E6" s="33"/>
      <c r="F6" s="163"/>
      <c r="G6" s="46"/>
      <c r="H6" s="33"/>
      <c r="I6" s="33"/>
      <c r="J6" s="33"/>
      <c r="K6" s="33"/>
      <c r="L6" s="33"/>
      <c r="M6" s="33"/>
      <c r="N6" s="33"/>
      <c r="O6" s="166" t="s">
        <v>241</v>
      </c>
      <c r="P6" s="167"/>
      <c r="Q6" s="168"/>
      <c r="R6" s="166" t="s">
        <v>240</v>
      </c>
      <c r="S6" s="167"/>
      <c r="T6" s="168"/>
      <c r="U6" s="157"/>
      <c r="V6" s="33"/>
      <c r="W6" s="33"/>
      <c r="X6" s="33"/>
      <c r="Y6" s="33"/>
      <c r="Z6" s="33"/>
    </row>
    <row r="7" spans="1:26" ht="19.5" customHeight="1">
      <c r="A7" s="238" t="s">
        <v>83</v>
      </c>
      <c r="B7" s="239"/>
      <c r="C7" s="239"/>
      <c r="D7" s="240"/>
      <c r="E7" s="234" t="s">
        <v>9</v>
      </c>
      <c r="F7" s="241" t="s">
        <v>0</v>
      </c>
      <c r="G7" s="243" t="s">
        <v>1</v>
      </c>
      <c r="H7" s="236" t="s">
        <v>8</v>
      </c>
      <c r="I7" s="234" t="s">
        <v>2</v>
      </c>
      <c r="J7" s="234" t="s">
        <v>4</v>
      </c>
      <c r="K7" s="234" t="s">
        <v>3</v>
      </c>
      <c r="L7" s="234" t="s">
        <v>10</v>
      </c>
      <c r="M7" s="234" t="s">
        <v>6</v>
      </c>
      <c r="N7" s="236" t="s">
        <v>168</v>
      </c>
      <c r="O7" s="232" t="s">
        <v>5</v>
      </c>
      <c r="P7" s="230" t="s">
        <v>17</v>
      </c>
      <c r="Q7" s="230" t="s">
        <v>166</v>
      </c>
      <c r="R7" s="232" t="s">
        <v>5</v>
      </c>
      <c r="S7" s="230" t="s">
        <v>17</v>
      </c>
      <c r="T7" s="230" t="s">
        <v>166</v>
      </c>
      <c r="U7" s="230" t="s">
        <v>26</v>
      </c>
      <c r="V7" s="33"/>
      <c r="W7" s="33"/>
      <c r="X7" s="33"/>
      <c r="Y7" s="33"/>
      <c r="Z7" s="33"/>
    </row>
    <row r="8" spans="1:26" ht="15" customHeight="1">
      <c r="A8" s="77" t="s">
        <v>131</v>
      </c>
      <c r="B8" s="82" t="s">
        <v>165</v>
      </c>
      <c r="C8" s="84" t="s">
        <v>176</v>
      </c>
      <c r="D8" s="68" t="s">
        <v>164</v>
      </c>
      <c r="E8" s="235"/>
      <c r="F8" s="242"/>
      <c r="G8" s="244"/>
      <c r="H8" s="237"/>
      <c r="I8" s="235"/>
      <c r="J8" s="235"/>
      <c r="K8" s="235"/>
      <c r="L8" s="235"/>
      <c r="M8" s="235"/>
      <c r="N8" s="237"/>
      <c r="O8" s="233"/>
      <c r="P8" s="231"/>
      <c r="Q8" s="231"/>
      <c r="R8" s="233"/>
      <c r="S8" s="231"/>
      <c r="T8" s="231"/>
      <c r="U8" s="231"/>
      <c r="V8" s="33"/>
      <c r="W8" s="33"/>
      <c r="X8" s="33"/>
      <c r="Y8" s="33"/>
      <c r="Z8" s="33"/>
    </row>
    <row r="9" spans="1:26" ht="19.5" customHeight="1">
      <c r="A9" s="7">
        <v>1</v>
      </c>
      <c r="B9" s="77"/>
      <c r="C9" s="77"/>
      <c r="D9" s="77">
        <v>1</v>
      </c>
      <c r="E9" s="68">
        <v>2</v>
      </c>
      <c r="F9" s="67" t="s">
        <v>173</v>
      </c>
      <c r="G9" s="66" t="s">
        <v>172</v>
      </c>
      <c r="H9" s="147">
        <v>22772</v>
      </c>
      <c r="I9" s="64">
        <f aca="true" t="shared" si="0" ref="I9:I14">IF(COUNT(H9)=0,"---",41700-H9)</f>
        <v>18928</v>
      </c>
      <c r="J9" s="63" t="s">
        <v>21</v>
      </c>
      <c r="K9" s="62" t="s">
        <v>14</v>
      </c>
      <c r="L9" s="62" t="s">
        <v>16</v>
      </c>
      <c r="M9" s="61">
        <v>0.95</v>
      </c>
      <c r="N9" s="60">
        <v>0.856</v>
      </c>
      <c r="O9" s="40">
        <v>9.4</v>
      </c>
      <c r="P9" s="153">
        <f aca="true" t="shared" si="1" ref="P9:P22">O9*M9</f>
        <v>8.93</v>
      </c>
      <c r="Q9" s="153">
        <f aca="true" t="shared" si="2" ref="Q9:Q22">P9*N9</f>
        <v>7.64408</v>
      </c>
      <c r="R9" s="154">
        <v>9.67</v>
      </c>
      <c r="S9" s="153">
        <f aca="true" t="shared" si="3" ref="S9:T12">R9*M9</f>
        <v>9.186499999999999</v>
      </c>
      <c r="T9" s="153">
        <f t="shared" si="3"/>
        <v>7.863643999999999</v>
      </c>
      <c r="U9" s="152" t="s">
        <v>66</v>
      </c>
      <c r="V9" s="33"/>
      <c r="W9" s="33"/>
      <c r="X9" s="33"/>
      <c r="Y9" s="33"/>
      <c r="Z9" s="33"/>
    </row>
    <row r="10" spans="1:26" ht="19.5" customHeight="1">
      <c r="A10" s="7">
        <v>2</v>
      </c>
      <c r="B10" s="77"/>
      <c r="C10" s="77"/>
      <c r="D10" s="77"/>
      <c r="E10" s="14">
        <v>65</v>
      </c>
      <c r="F10" s="9" t="s">
        <v>94</v>
      </c>
      <c r="G10" s="10" t="s">
        <v>95</v>
      </c>
      <c r="H10" s="125">
        <v>33373</v>
      </c>
      <c r="I10" s="19">
        <f t="shared" si="0"/>
        <v>8327</v>
      </c>
      <c r="J10" s="11" t="s">
        <v>22</v>
      </c>
      <c r="K10" s="12" t="s">
        <v>96</v>
      </c>
      <c r="L10" s="12" t="s">
        <v>97</v>
      </c>
      <c r="M10" s="13">
        <v>1</v>
      </c>
      <c r="N10" s="21"/>
      <c r="O10" s="154">
        <v>9.36</v>
      </c>
      <c r="P10" s="153">
        <f t="shared" si="1"/>
        <v>9.36</v>
      </c>
      <c r="Q10" s="153">
        <f t="shared" si="2"/>
        <v>0</v>
      </c>
      <c r="R10" s="154">
        <v>9.38</v>
      </c>
      <c r="S10" s="153">
        <f t="shared" si="3"/>
        <v>9.38</v>
      </c>
      <c r="T10" s="153">
        <f t="shared" si="3"/>
        <v>0</v>
      </c>
      <c r="U10" s="152" t="s">
        <v>98</v>
      </c>
      <c r="V10" s="33"/>
      <c r="W10" s="33"/>
      <c r="X10" s="33"/>
      <c r="Y10" s="33"/>
      <c r="Z10" s="33"/>
    </row>
    <row r="11" spans="1:26" ht="19.5" customHeight="1">
      <c r="A11" s="7">
        <v>3</v>
      </c>
      <c r="B11" s="77">
        <v>1</v>
      </c>
      <c r="C11" s="77"/>
      <c r="D11" s="77"/>
      <c r="E11" s="122">
        <v>69</v>
      </c>
      <c r="F11" s="121" t="s">
        <v>99</v>
      </c>
      <c r="G11" s="120" t="s">
        <v>100</v>
      </c>
      <c r="H11" s="162">
        <v>35101</v>
      </c>
      <c r="I11" s="118">
        <f t="shared" si="0"/>
        <v>6599</v>
      </c>
      <c r="J11" s="117" t="s">
        <v>101</v>
      </c>
      <c r="K11" s="116" t="s">
        <v>102</v>
      </c>
      <c r="L11" s="116" t="s">
        <v>97</v>
      </c>
      <c r="M11" s="115">
        <v>1</v>
      </c>
      <c r="N11" s="161"/>
      <c r="O11" s="154">
        <v>10.82</v>
      </c>
      <c r="P11" s="153">
        <f t="shared" si="1"/>
        <v>10.82</v>
      </c>
      <c r="Q11" s="153">
        <f t="shared" si="2"/>
        <v>0</v>
      </c>
      <c r="R11" s="154">
        <v>10.73</v>
      </c>
      <c r="S11" s="153">
        <f t="shared" si="3"/>
        <v>10.73</v>
      </c>
      <c r="T11" s="153">
        <f t="shared" si="3"/>
        <v>0</v>
      </c>
      <c r="U11" s="152" t="s">
        <v>103</v>
      </c>
      <c r="V11" s="33"/>
      <c r="W11" s="33"/>
      <c r="X11" s="33"/>
      <c r="Y11" s="33"/>
      <c r="Z11" s="33"/>
    </row>
    <row r="12" spans="1:26" ht="19.5" customHeight="1">
      <c r="A12" s="7">
        <v>4</v>
      </c>
      <c r="B12" s="77"/>
      <c r="C12" s="77">
        <v>1</v>
      </c>
      <c r="D12" s="77"/>
      <c r="E12" s="112">
        <v>9</v>
      </c>
      <c r="F12" s="100" t="s">
        <v>252</v>
      </c>
      <c r="G12" s="101" t="s">
        <v>251</v>
      </c>
      <c r="H12" s="142">
        <v>37223</v>
      </c>
      <c r="I12" s="103">
        <f t="shared" si="0"/>
        <v>4477</v>
      </c>
      <c r="J12" s="104" t="s">
        <v>22</v>
      </c>
      <c r="K12" s="105" t="s">
        <v>89</v>
      </c>
      <c r="L12" s="105" t="s">
        <v>11</v>
      </c>
      <c r="M12" s="111">
        <v>1</v>
      </c>
      <c r="N12" s="141"/>
      <c r="O12" s="154">
        <v>10.91</v>
      </c>
      <c r="P12" s="153">
        <f t="shared" si="1"/>
        <v>10.91</v>
      </c>
      <c r="Q12" s="153">
        <f t="shared" si="2"/>
        <v>0</v>
      </c>
      <c r="R12" s="40">
        <v>11.4</v>
      </c>
      <c r="S12" s="153">
        <f t="shared" si="3"/>
        <v>11.4</v>
      </c>
      <c r="T12" s="153">
        <f t="shared" si="3"/>
        <v>0</v>
      </c>
      <c r="U12" s="152" t="s">
        <v>116</v>
      </c>
      <c r="V12" s="33"/>
      <c r="W12" s="33"/>
      <c r="X12" s="33"/>
      <c r="Y12" s="33"/>
      <c r="Z12" s="33"/>
    </row>
    <row r="13" spans="1:26" ht="19.5" customHeight="1">
      <c r="A13" s="7">
        <v>5</v>
      </c>
      <c r="B13" s="77"/>
      <c r="C13" s="77"/>
      <c r="D13" s="77"/>
      <c r="E13" s="14">
        <v>39</v>
      </c>
      <c r="F13" s="9" t="s">
        <v>139</v>
      </c>
      <c r="G13" s="10" t="s">
        <v>138</v>
      </c>
      <c r="H13" s="125">
        <v>34235</v>
      </c>
      <c r="I13" s="19">
        <f t="shared" si="0"/>
        <v>7465</v>
      </c>
      <c r="J13" s="11" t="s">
        <v>20</v>
      </c>
      <c r="K13" s="12" t="s">
        <v>24</v>
      </c>
      <c r="L13" s="12" t="s">
        <v>11</v>
      </c>
      <c r="M13" s="13">
        <v>1</v>
      </c>
      <c r="N13" s="21"/>
      <c r="O13" s="154">
        <v>11.03</v>
      </c>
      <c r="P13" s="153">
        <f t="shared" si="1"/>
        <v>11.03</v>
      </c>
      <c r="Q13" s="153">
        <f t="shared" si="2"/>
        <v>0</v>
      </c>
      <c r="R13" s="154" t="s">
        <v>82</v>
      </c>
      <c r="S13" s="160"/>
      <c r="T13" s="153"/>
      <c r="U13" s="152" t="s">
        <v>108</v>
      </c>
      <c r="V13" s="33"/>
      <c r="W13" s="33"/>
      <c r="X13" s="33"/>
      <c r="Y13" s="33"/>
      <c r="Z13" s="33"/>
    </row>
    <row r="14" spans="1:26" ht="19.5" customHeight="1">
      <c r="A14" s="7">
        <v>6</v>
      </c>
      <c r="B14" s="77"/>
      <c r="C14" s="77"/>
      <c r="D14" s="77">
        <v>2</v>
      </c>
      <c r="E14" s="68">
        <v>25</v>
      </c>
      <c r="F14" s="67" t="s">
        <v>91</v>
      </c>
      <c r="G14" s="66" t="s">
        <v>92</v>
      </c>
      <c r="H14" s="147">
        <v>25412</v>
      </c>
      <c r="I14" s="64">
        <f t="shared" si="0"/>
        <v>16288</v>
      </c>
      <c r="J14" s="63" t="s">
        <v>93</v>
      </c>
      <c r="K14" s="62" t="s">
        <v>23</v>
      </c>
      <c r="L14" s="62" t="s">
        <v>15</v>
      </c>
      <c r="M14" s="61">
        <v>1</v>
      </c>
      <c r="N14" s="60">
        <v>0.9222</v>
      </c>
      <c r="O14" s="154">
        <v>11.21</v>
      </c>
      <c r="P14" s="153">
        <f t="shared" si="1"/>
        <v>11.21</v>
      </c>
      <c r="Q14" s="153">
        <f t="shared" si="2"/>
        <v>10.337862000000001</v>
      </c>
      <c r="R14" s="154"/>
      <c r="S14" s="153">
        <f aca="true" t="shared" si="4" ref="S14:S22">R14*M14</f>
        <v>0</v>
      </c>
      <c r="T14" s="153">
        <f aca="true" t="shared" si="5" ref="T14:T22">S14*N14</f>
        <v>0</v>
      </c>
      <c r="U14" s="152"/>
      <c r="V14" s="33"/>
      <c r="W14" s="33"/>
      <c r="X14" s="33"/>
      <c r="Y14" s="33"/>
      <c r="Z14" s="33"/>
    </row>
    <row r="15" spans="1:26" ht="19.5" customHeight="1">
      <c r="A15" s="7">
        <v>7</v>
      </c>
      <c r="B15" s="77"/>
      <c r="C15" s="77">
        <v>2</v>
      </c>
      <c r="D15" s="77"/>
      <c r="E15" s="112">
        <v>74</v>
      </c>
      <c r="F15" s="100" t="s">
        <v>250</v>
      </c>
      <c r="G15" s="101" t="s">
        <v>249</v>
      </c>
      <c r="H15" s="159">
        <v>2001</v>
      </c>
      <c r="I15" s="158">
        <f>2014-H15</f>
        <v>13</v>
      </c>
      <c r="J15" s="104" t="s">
        <v>22</v>
      </c>
      <c r="K15" s="105" t="s">
        <v>102</v>
      </c>
      <c r="L15" s="105" t="s">
        <v>97</v>
      </c>
      <c r="M15" s="111">
        <v>1</v>
      </c>
      <c r="N15" s="141"/>
      <c r="O15" s="154">
        <v>11.43</v>
      </c>
      <c r="P15" s="153">
        <f t="shared" si="1"/>
        <v>11.43</v>
      </c>
      <c r="Q15" s="153">
        <f t="shared" si="2"/>
        <v>0</v>
      </c>
      <c r="R15" s="154"/>
      <c r="S15" s="153">
        <f t="shared" si="4"/>
        <v>0</v>
      </c>
      <c r="T15" s="153">
        <f t="shared" si="5"/>
        <v>0</v>
      </c>
      <c r="U15" s="152" t="s">
        <v>103</v>
      </c>
      <c r="V15" s="33"/>
      <c r="W15" s="33"/>
      <c r="X15" s="33"/>
      <c r="Y15" s="33"/>
      <c r="Z15" s="33"/>
    </row>
    <row r="16" spans="1:26" ht="19.5" customHeight="1">
      <c r="A16" s="7">
        <v>8</v>
      </c>
      <c r="B16" s="77"/>
      <c r="C16" s="77">
        <v>3</v>
      </c>
      <c r="D16" s="77"/>
      <c r="E16" s="112">
        <v>33</v>
      </c>
      <c r="F16" s="100" t="s">
        <v>248</v>
      </c>
      <c r="G16" s="101" t="s">
        <v>247</v>
      </c>
      <c r="H16" s="142">
        <v>36677</v>
      </c>
      <c r="I16" s="103">
        <f aca="true" t="shared" si="6" ref="I16:I22">IF(COUNT(H16)=0,"---",41700-H16)</f>
        <v>5023</v>
      </c>
      <c r="J16" s="104"/>
      <c r="K16" s="105" t="s">
        <v>24</v>
      </c>
      <c r="L16" s="105" t="s">
        <v>11</v>
      </c>
      <c r="M16" s="111">
        <v>1</v>
      </c>
      <c r="N16" s="141"/>
      <c r="O16" s="154">
        <v>11.92</v>
      </c>
      <c r="P16" s="153">
        <f t="shared" si="1"/>
        <v>11.92</v>
      </c>
      <c r="Q16" s="153">
        <f t="shared" si="2"/>
        <v>0</v>
      </c>
      <c r="R16" s="154"/>
      <c r="S16" s="153">
        <f t="shared" si="4"/>
        <v>0</v>
      </c>
      <c r="T16" s="153">
        <f t="shared" si="5"/>
        <v>0</v>
      </c>
      <c r="U16" s="152" t="s">
        <v>45</v>
      </c>
      <c r="V16" s="33"/>
      <c r="W16" s="33"/>
      <c r="X16" s="33"/>
      <c r="Y16" s="33"/>
      <c r="Z16" s="33"/>
    </row>
    <row r="17" spans="1:26" ht="19.5" customHeight="1">
      <c r="A17" s="7">
        <v>9</v>
      </c>
      <c r="B17" s="77"/>
      <c r="C17" s="77"/>
      <c r="D17" s="77">
        <v>3</v>
      </c>
      <c r="E17" s="68">
        <v>1</v>
      </c>
      <c r="F17" s="67" t="s">
        <v>171</v>
      </c>
      <c r="G17" s="66" t="s">
        <v>170</v>
      </c>
      <c r="H17" s="147">
        <v>25980</v>
      </c>
      <c r="I17" s="64">
        <f t="shared" si="6"/>
        <v>15720</v>
      </c>
      <c r="J17" s="63" t="s">
        <v>13</v>
      </c>
      <c r="K17" s="62" t="s">
        <v>14</v>
      </c>
      <c r="L17" s="62" t="s">
        <v>16</v>
      </c>
      <c r="M17" s="61">
        <v>1</v>
      </c>
      <c r="N17" s="60">
        <v>0.9327</v>
      </c>
      <c r="O17" s="154">
        <v>12.15</v>
      </c>
      <c r="P17" s="153">
        <f t="shared" si="1"/>
        <v>12.15</v>
      </c>
      <c r="Q17" s="153">
        <f t="shared" si="2"/>
        <v>11.332305</v>
      </c>
      <c r="R17" s="154"/>
      <c r="S17" s="153">
        <f t="shared" si="4"/>
        <v>0</v>
      </c>
      <c r="T17" s="153">
        <f t="shared" si="5"/>
        <v>0</v>
      </c>
      <c r="U17" s="152" t="s">
        <v>66</v>
      </c>
      <c r="V17" s="33"/>
      <c r="W17" s="33"/>
      <c r="X17" s="33"/>
      <c r="Y17" s="33"/>
      <c r="Z17" s="33"/>
    </row>
    <row r="18" spans="1:26" ht="19.5" customHeight="1">
      <c r="A18" s="7">
        <v>10</v>
      </c>
      <c r="B18" s="77"/>
      <c r="C18" s="77"/>
      <c r="D18" s="77"/>
      <c r="E18" s="14">
        <v>40</v>
      </c>
      <c r="F18" s="9" t="s">
        <v>106</v>
      </c>
      <c r="G18" s="10" t="s">
        <v>107</v>
      </c>
      <c r="H18" s="125">
        <v>34016</v>
      </c>
      <c r="I18" s="19">
        <f t="shared" si="6"/>
        <v>7684</v>
      </c>
      <c r="J18" s="11" t="s">
        <v>20</v>
      </c>
      <c r="K18" s="12" t="s">
        <v>24</v>
      </c>
      <c r="L18" s="12" t="s">
        <v>11</v>
      </c>
      <c r="M18" s="13">
        <v>1</v>
      </c>
      <c r="N18" s="21"/>
      <c r="O18" s="154">
        <v>12.59</v>
      </c>
      <c r="P18" s="153">
        <f t="shared" si="1"/>
        <v>12.59</v>
      </c>
      <c r="Q18" s="153">
        <f t="shared" si="2"/>
        <v>0</v>
      </c>
      <c r="R18" s="154"/>
      <c r="S18" s="153">
        <f t="shared" si="4"/>
        <v>0</v>
      </c>
      <c r="T18" s="153">
        <f t="shared" si="5"/>
        <v>0</v>
      </c>
      <c r="U18" s="152" t="s">
        <v>108</v>
      </c>
      <c r="V18" s="33"/>
      <c r="W18" s="33"/>
      <c r="X18" s="33"/>
      <c r="Y18" s="33"/>
      <c r="Z18" s="33"/>
    </row>
    <row r="19" spans="1:26" ht="19.5" customHeight="1">
      <c r="A19" s="7">
        <v>11</v>
      </c>
      <c r="B19" s="77"/>
      <c r="C19" s="77">
        <v>4</v>
      </c>
      <c r="D19" s="77"/>
      <c r="E19" s="112">
        <v>8</v>
      </c>
      <c r="F19" s="100" t="s">
        <v>211</v>
      </c>
      <c r="G19" s="101" t="s">
        <v>210</v>
      </c>
      <c r="H19" s="142">
        <v>38204</v>
      </c>
      <c r="I19" s="103">
        <f t="shared" si="6"/>
        <v>3496</v>
      </c>
      <c r="J19" s="104" t="s">
        <v>22</v>
      </c>
      <c r="K19" s="105" t="s">
        <v>89</v>
      </c>
      <c r="L19" s="105" t="s">
        <v>11</v>
      </c>
      <c r="M19" s="111">
        <v>1</v>
      </c>
      <c r="N19" s="141"/>
      <c r="O19" s="154">
        <v>12.94</v>
      </c>
      <c r="P19" s="153">
        <f t="shared" si="1"/>
        <v>12.94</v>
      </c>
      <c r="Q19" s="153">
        <f t="shared" si="2"/>
        <v>0</v>
      </c>
      <c r="R19" s="154"/>
      <c r="S19" s="153">
        <f t="shared" si="4"/>
        <v>0</v>
      </c>
      <c r="T19" s="153">
        <f t="shared" si="5"/>
        <v>0</v>
      </c>
      <c r="U19" s="152" t="s">
        <v>116</v>
      </c>
      <c r="V19" s="33"/>
      <c r="W19" s="33"/>
      <c r="X19" s="33"/>
      <c r="Y19" s="33"/>
      <c r="Z19" s="33"/>
    </row>
    <row r="20" spans="1:26" ht="19.5" customHeight="1">
      <c r="A20" s="7">
        <v>12</v>
      </c>
      <c r="B20" s="77"/>
      <c r="C20" s="77"/>
      <c r="D20" s="77">
        <v>4</v>
      </c>
      <c r="E20" s="68">
        <v>45</v>
      </c>
      <c r="F20" s="67" t="s">
        <v>246</v>
      </c>
      <c r="G20" s="66" t="s">
        <v>245</v>
      </c>
      <c r="H20" s="147">
        <v>25062</v>
      </c>
      <c r="I20" s="64">
        <f t="shared" si="6"/>
        <v>16638</v>
      </c>
      <c r="J20" s="63" t="s">
        <v>44</v>
      </c>
      <c r="K20" s="62" t="s">
        <v>24</v>
      </c>
      <c r="L20" s="62" t="s">
        <v>11</v>
      </c>
      <c r="M20" s="61">
        <v>1</v>
      </c>
      <c r="N20" s="60">
        <v>0.9117</v>
      </c>
      <c r="O20" s="40">
        <v>14.4</v>
      </c>
      <c r="P20" s="153">
        <f t="shared" si="1"/>
        <v>14.4</v>
      </c>
      <c r="Q20" s="153">
        <f t="shared" si="2"/>
        <v>13.12848</v>
      </c>
      <c r="R20" s="154"/>
      <c r="S20" s="153">
        <f t="shared" si="4"/>
        <v>0</v>
      </c>
      <c r="T20" s="153">
        <f t="shared" si="5"/>
        <v>0</v>
      </c>
      <c r="U20" s="152" t="s">
        <v>45</v>
      </c>
      <c r="V20" s="33"/>
      <c r="W20" s="33"/>
      <c r="X20" s="33"/>
      <c r="Y20" s="33"/>
      <c r="Z20" s="33"/>
    </row>
    <row r="21" spans="1:26" ht="19.5" customHeight="1">
      <c r="A21" s="7">
        <v>13</v>
      </c>
      <c r="B21" s="77"/>
      <c r="C21" s="77"/>
      <c r="D21" s="77">
        <v>5</v>
      </c>
      <c r="E21" s="68">
        <v>23</v>
      </c>
      <c r="F21" s="67" t="s">
        <v>209</v>
      </c>
      <c r="G21" s="66" t="s">
        <v>208</v>
      </c>
      <c r="H21" s="147">
        <v>22537</v>
      </c>
      <c r="I21" s="64">
        <f t="shared" si="6"/>
        <v>19163</v>
      </c>
      <c r="J21" s="63" t="s">
        <v>13</v>
      </c>
      <c r="K21" s="62" t="s">
        <v>23</v>
      </c>
      <c r="L21" s="62" t="s">
        <v>15</v>
      </c>
      <c r="M21" s="61">
        <v>1</v>
      </c>
      <c r="N21" s="60">
        <v>0.8475</v>
      </c>
      <c r="O21" s="154">
        <v>16.02</v>
      </c>
      <c r="P21" s="153">
        <f t="shared" si="1"/>
        <v>16.02</v>
      </c>
      <c r="Q21" s="153">
        <f t="shared" si="2"/>
        <v>13.57695</v>
      </c>
      <c r="R21" s="154"/>
      <c r="S21" s="153">
        <f t="shared" si="4"/>
        <v>0</v>
      </c>
      <c r="T21" s="153">
        <f t="shared" si="5"/>
        <v>0</v>
      </c>
      <c r="U21" s="152"/>
      <c r="V21" s="33"/>
      <c r="W21" s="33"/>
      <c r="X21" s="33"/>
      <c r="Y21" s="33"/>
      <c r="Z21" s="33"/>
    </row>
    <row r="22" spans="1:26" ht="19.5" customHeight="1">
      <c r="A22" s="7">
        <v>14</v>
      </c>
      <c r="B22" s="77"/>
      <c r="C22" s="77"/>
      <c r="D22" s="77">
        <v>6</v>
      </c>
      <c r="E22" s="68">
        <v>41</v>
      </c>
      <c r="F22" s="67" t="s">
        <v>244</v>
      </c>
      <c r="G22" s="66" t="s">
        <v>243</v>
      </c>
      <c r="H22" s="147">
        <v>24823</v>
      </c>
      <c r="I22" s="64">
        <f t="shared" si="6"/>
        <v>16877</v>
      </c>
      <c r="J22" s="63" t="s">
        <v>20</v>
      </c>
      <c r="K22" s="62" t="s">
        <v>24</v>
      </c>
      <c r="L22" s="62" t="s">
        <v>11</v>
      </c>
      <c r="M22" s="61">
        <v>1</v>
      </c>
      <c r="N22" s="60">
        <v>0.9023</v>
      </c>
      <c r="O22" s="154">
        <v>17.45</v>
      </c>
      <c r="P22" s="153">
        <f t="shared" si="1"/>
        <v>17.45</v>
      </c>
      <c r="Q22" s="153">
        <f t="shared" si="2"/>
        <v>15.745135</v>
      </c>
      <c r="R22" s="154"/>
      <c r="S22" s="153">
        <f t="shared" si="4"/>
        <v>0</v>
      </c>
      <c r="T22" s="153">
        <f t="shared" si="5"/>
        <v>0</v>
      </c>
      <c r="U22" s="152" t="s">
        <v>45</v>
      </c>
      <c r="V22" s="33"/>
      <c r="W22" s="33"/>
      <c r="X22" s="33"/>
      <c r="Y22" s="33"/>
      <c r="Z22" s="33"/>
    </row>
  </sheetData>
  <sheetProtection/>
  <mergeCells count="18">
    <mergeCell ref="A7:D7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</mergeCells>
  <printOptions horizontalCentered="1"/>
  <pageMargins left="0.3937007874015748" right="0.3937007874015748" top="0.3937007874015748" bottom="0.3937007874015748" header="0.4" footer="0.511811023622047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30"/>
  <sheetViews>
    <sheetView showZeros="0" zoomScalePageLayoutView="0" workbookViewId="0" topLeftCell="A1">
      <selection activeCell="A4" sqref="A4"/>
    </sheetView>
  </sheetViews>
  <sheetFormatPr defaultColWidth="9.140625" defaultRowHeight="12.75"/>
  <cols>
    <col min="1" max="1" width="5.28125" style="30" customWidth="1"/>
    <col min="2" max="2" width="4.57421875" style="30" customWidth="1"/>
    <col min="3" max="3" width="10.57421875" style="30" bestFit="1" customWidth="1"/>
    <col min="4" max="4" width="11.140625" style="30" customWidth="1"/>
    <col min="5" max="5" width="9.00390625" style="30" customWidth="1"/>
    <col min="6" max="6" width="5.00390625" style="30" bestFit="1" customWidth="1"/>
    <col min="7" max="7" width="4.00390625" style="30" customWidth="1"/>
    <col min="8" max="8" width="8.140625" style="30" customWidth="1"/>
    <col min="9" max="9" width="7.421875" style="30" bestFit="1" customWidth="1"/>
    <col min="10" max="10" width="4.421875" style="30" customWidth="1"/>
    <col min="11" max="14" width="4.7109375" style="30" customWidth="1"/>
    <col min="15" max="15" width="4.00390625" style="30" customWidth="1"/>
    <col min="16" max="18" width="4.7109375" style="30" customWidth="1"/>
    <col min="19" max="21" width="5.8515625" style="30" customWidth="1"/>
    <col min="22" max="22" width="8.140625" style="30" customWidth="1"/>
    <col min="23" max="23" width="6.421875" style="30" customWidth="1"/>
    <col min="24" max="27" width="9.57421875" style="30" customWidth="1"/>
    <col min="28" max="16384" width="9.140625" style="30" customWidth="1"/>
  </cols>
  <sheetData>
    <row r="1" spans="1:21" ht="20.25" customHeight="1">
      <c r="A1" s="29" t="s">
        <v>85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2.75" customHeight="1">
      <c r="A2" s="17"/>
      <c r="B2" s="24" t="s">
        <v>254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pans="2:21" ht="12.75" customHeight="1">
      <c r="B3" s="32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7" ht="19.5" customHeight="1">
      <c r="A4" s="33"/>
      <c r="B4" s="33"/>
      <c r="C4" s="5" t="s">
        <v>273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</row>
    <row r="5" spans="1:27" ht="1.5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</row>
    <row r="6" spans="1:27" ht="19.5" customHeight="1">
      <c r="A6" s="6"/>
      <c r="B6" s="33"/>
      <c r="C6" s="33"/>
      <c r="D6" s="33"/>
      <c r="E6" s="5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4"/>
      <c r="T6" s="34"/>
      <c r="U6" s="34"/>
      <c r="V6" s="33"/>
      <c r="W6" s="33"/>
      <c r="X6" s="33"/>
      <c r="Y6" s="33"/>
      <c r="Z6" s="33"/>
      <c r="AA6" s="33"/>
    </row>
    <row r="7" spans="1:27" ht="19.5" customHeight="1">
      <c r="A7" s="83" t="s">
        <v>83</v>
      </c>
      <c r="B7" s="234" t="s">
        <v>9</v>
      </c>
      <c r="C7" s="249" t="s">
        <v>0</v>
      </c>
      <c r="D7" s="251" t="s">
        <v>1</v>
      </c>
      <c r="E7" s="236" t="s">
        <v>8</v>
      </c>
      <c r="F7" s="245" t="s">
        <v>2</v>
      </c>
      <c r="G7" s="245" t="s">
        <v>4</v>
      </c>
      <c r="H7" s="245" t="s">
        <v>3</v>
      </c>
      <c r="I7" s="245" t="s">
        <v>10</v>
      </c>
      <c r="J7" s="245" t="s">
        <v>6</v>
      </c>
      <c r="K7" s="286"/>
      <c r="L7" s="248" t="s">
        <v>18</v>
      </c>
      <c r="M7" s="248"/>
      <c r="N7" s="248"/>
      <c r="O7" s="248"/>
      <c r="P7" s="248"/>
      <c r="Q7" s="248"/>
      <c r="R7" s="248"/>
      <c r="S7" s="247" t="s">
        <v>5</v>
      </c>
      <c r="T7" s="248" t="s">
        <v>17</v>
      </c>
      <c r="U7" s="248" t="s">
        <v>166</v>
      </c>
      <c r="V7" s="230" t="s">
        <v>26</v>
      </c>
      <c r="W7" s="285" t="s">
        <v>256</v>
      </c>
      <c r="X7" s="33"/>
      <c r="Y7" s="33"/>
      <c r="Z7" s="33"/>
      <c r="AA7" s="33"/>
    </row>
    <row r="8" spans="1:27" ht="15" customHeight="1">
      <c r="A8" s="82" t="s">
        <v>165</v>
      </c>
      <c r="B8" s="235"/>
      <c r="C8" s="250"/>
      <c r="D8" s="252"/>
      <c r="E8" s="237"/>
      <c r="F8" s="246"/>
      <c r="G8" s="246"/>
      <c r="H8" s="246"/>
      <c r="I8" s="246"/>
      <c r="J8" s="246"/>
      <c r="K8" s="287"/>
      <c r="L8" s="15">
        <v>1</v>
      </c>
      <c r="M8" s="15">
        <v>2</v>
      </c>
      <c r="N8" s="15">
        <v>3</v>
      </c>
      <c r="O8" s="15" t="s">
        <v>19</v>
      </c>
      <c r="P8" s="15">
        <v>4</v>
      </c>
      <c r="Q8" s="15">
        <v>5</v>
      </c>
      <c r="R8" s="15">
        <v>6</v>
      </c>
      <c r="S8" s="247"/>
      <c r="T8" s="248"/>
      <c r="U8" s="248"/>
      <c r="V8" s="231"/>
      <c r="W8" s="285"/>
      <c r="X8" s="33"/>
      <c r="Y8" s="33"/>
      <c r="Z8" s="33"/>
      <c r="AA8" s="33"/>
    </row>
    <row r="9" spans="1:27" ht="19.5" customHeight="1">
      <c r="A9" s="122"/>
      <c r="B9" s="122">
        <v>28</v>
      </c>
      <c r="C9" s="121" t="s">
        <v>61</v>
      </c>
      <c r="D9" s="120" t="s">
        <v>62</v>
      </c>
      <c r="E9" s="119">
        <v>34926</v>
      </c>
      <c r="F9" s="118">
        <f>IF(COUNT(E9)=0,"---",41700-E9)</f>
        <v>6774</v>
      </c>
      <c r="G9" s="117" t="s">
        <v>21</v>
      </c>
      <c r="H9" s="116" t="s">
        <v>24</v>
      </c>
      <c r="I9" s="116" t="s">
        <v>11</v>
      </c>
      <c r="J9" s="13">
        <v>1.1</v>
      </c>
      <c r="K9" s="171"/>
      <c r="L9" s="20"/>
      <c r="M9" s="20"/>
      <c r="N9" s="20"/>
      <c r="O9" s="183"/>
      <c r="P9" s="20"/>
      <c r="Q9" s="20"/>
      <c r="R9" s="20"/>
      <c r="S9" s="27" t="s">
        <v>82</v>
      </c>
      <c r="T9" s="39"/>
      <c r="U9" s="39"/>
      <c r="V9" s="172" t="s">
        <v>25</v>
      </c>
      <c r="W9" s="20" t="s">
        <v>274</v>
      </c>
      <c r="X9" s="33"/>
      <c r="Y9" s="33"/>
      <c r="Z9" s="33"/>
      <c r="AA9" s="33"/>
    </row>
    <row r="10" spans="1:27" ht="19.5" customHeight="1">
      <c r="A10" s="122"/>
      <c r="B10" s="122">
        <v>42</v>
      </c>
      <c r="C10" s="121" t="s">
        <v>59</v>
      </c>
      <c r="D10" s="120" t="s">
        <v>60</v>
      </c>
      <c r="E10" s="119">
        <v>34776</v>
      </c>
      <c r="F10" s="118">
        <f>IF(COUNT(E10)=0,"---",41700-E10)</f>
        <v>6924</v>
      </c>
      <c r="G10" s="117" t="s">
        <v>20</v>
      </c>
      <c r="H10" s="116" t="s">
        <v>24</v>
      </c>
      <c r="I10" s="116" t="s">
        <v>11</v>
      </c>
      <c r="J10" s="13">
        <v>1</v>
      </c>
      <c r="K10" s="171"/>
      <c r="L10" s="20"/>
      <c r="M10" s="20"/>
      <c r="N10" s="20"/>
      <c r="O10" s="183"/>
      <c r="P10" s="20"/>
      <c r="Q10" s="20"/>
      <c r="R10" s="20"/>
      <c r="S10" s="27" t="s">
        <v>82</v>
      </c>
      <c r="T10" s="39"/>
      <c r="U10" s="39"/>
      <c r="V10" s="172" t="s">
        <v>25</v>
      </c>
      <c r="W10" s="20" t="s">
        <v>274</v>
      </c>
      <c r="X10" s="33"/>
      <c r="Y10" s="33"/>
      <c r="Z10" s="33"/>
      <c r="AA10" s="33"/>
    </row>
    <row r="11" spans="1:27" ht="19.5" customHeight="1">
      <c r="A11" s="33"/>
      <c r="B11" s="33"/>
      <c r="C11" s="5" t="s">
        <v>275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</row>
    <row r="12" spans="1:27" ht="1.5" customHeight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</row>
    <row r="13" spans="1:27" ht="19.5" customHeight="1">
      <c r="A13" s="6"/>
      <c r="B13" s="33"/>
      <c r="C13" s="33"/>
      <c r="D13" s="33"/>
      <c r="E13" s="5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4"/>
      <c r="T13" s="34"/>
      <c r="U13" s="34"/>
      <c r="V13" s="33"/>
      <c r="W13" s="33"/>
      <c r="X13" s="33"/>
      <c r="Y13" s="33"/>
      <c r="Z13" s="33"/>
      <c r="AA13" s="33"/>
    </row>
    <row r="14" spans="1:27" ht="19.5" customHeight="1">
      <c r="A14" s="83" t="s">
        <v>83</v>
      </c>
      <c r="B14" s="234" t="s">
        <v>9</v>
      </c>
      <c r="C14" s="249" t="s">
        <v>0</v>
      </c>
      <c r="D14" s="251" t="s">
        <v>1</v>
      </c>
      <c r="E14" s="236" t="s">
        <v>8</v>
      </c>
      <c r="F14" s="245" t="s">
        <v>2</v>
      </c>
      <c r="G14" s="245" t="s">
        <v>4</v>
      </c>
      <c r="H14" s="245" t="s">
        <v>3</v>
      </c>
      <c r="I14" s="245" t="s">
        <v>10</v>
      </c>
      <c r="J14" s="245" t="s">
        <v>6</v>
      </c>
      <c r="K14" s="286" t="s">
        <v>168</v>
      </c>
      <c r="L14" s="248" t="s">
        <v>18</v>
      </c>
      <c r="M14" s="248"/>
      <c r="N14" s="248"/>
      <c r="O14" s="248"/>
      <c r="P14" s="248"/>
      <c r="Q14" s="248"/>
      <c r="R14" s="248"/>
      <c r="S14" s="247" t="s">
        <v>5</v>
      </c>
      <c r="T14" s="248" t="s">
        <v>17</v>
      </c>
      <c r="U14" s="248" t="s">
        <v>166</v>
      </c>
      <c r="V14" s="230" t="s">
        <v>26</v>
      </c>
      <c r="W14" s="285" t="s">
        <v>256</v>
      </c>
      <c r="X14" s="33"/>
      <c r="Y14" s="33"/>
      <c r="Z14" s="33"/>
      <c r="AA14" s="33"/>
    </row>
    <row r="15" spans="1:27" ht="15" customHeight="1">
      <c r="A15" s="192" t="s">
        <v>164</v>
      </c>
      <c r="B15" s="235"/>
      <c r="C15" s="250"/>
      <c r="D15" s="252"/>
      <c r="E15" s="237"/>
      <c r="F15" s="246"/>
      <c r="G15" s="246"/>
      <c r="H15" s="246"/>
      <c r="I15" s="246"/>
      <c r="J15" s="246"/>
      <c r="K15" s="287"/>
      <c r="L15" s="15">
        <v>1</v>
      </c>
      <c r="M15" s="15">
        <v>2</v>
      </c>
      <c r="N15" s="15">
        <v>3</v>
      </c>
      <c r="O15" s="15" t="s">
        <v>19</v>
      </c>
      <c r="P15" s="15">
        <v>4</v>
      </c>
      <c r="Q15" s="15">
        <v>5</v>
      </c>
      <c r="R15" s="15">
        <v>6</v>
      </c>
      <c r="S15" s="247"/>
      <c r="T15" s="248"/>
      <c r="U15" s="248"/>
      <c r="V15" s="231"/>
      <c r="W15" s="285"/>
      <c r="X15" s="33"/>
      <c r="Y15" s="33"/>
      <c r="Z15" s="33"/>
      <c r="AA15" s="33"/>
    </row>
    <row r="16" spans="1:27" ht="19.5" customHeight="1">
      <c r="A16" s="85">
        <v>1</v>
      </c>
      <c r="B16" s="170">
        <v>30</v>
      </c>
      <c r="C16" s="173" t="s">
        <v>67</v>
      </c>
      <c r="D16" s="174" t="s">
        <v>68</v>
      </c>
      <c r="E16" s="175">
        <v>20469</v>
      </c>
      <c r="F16" s="176">
        <f aca="true" t="shared" si="0" ref="F16:F23">IF(COUNT(E16)=0,"---",41700-E16)</f>
        <v>21231</v>
      </c>
      <c r="G16" s="177" t="s">
        <v>13</v>
      </c>
      <c r="H16" s="178" t="s">
        <v>24</v>
      </c>
      <c r="I16" s="178" t="s">
        <v>11</v>
      </c>
      <c r="J16" s="13">
        <v>1</v>
      </c>
      <c r="K16" s="171">
        <v>1.364</v>
      </c>
      <c r="L16" s="204">
        <v>8.86</v>
      </c>
      <c r="M16" s="204" t="s">
        <v>79</v>
      </c>
      <c r="N16" s="204">
        <v>7.9</v>
      </c>
      <c r="O16" s="205">
        <v>8</v>
      </c>
      <c r="P16" s="204">
        <v>8.21</v>
      </c>
      <c r="Q16" s="204">
        <v>8.39</v>
      </c>
      <c r="R16" s="204">
        <v>8.82</v>
      </c>
      <c r="S16" s="27">
        <f aca="true" t="shared" si="1" ref="S16:S29">MAX(L16:N16,P16:R16)</f>
        <v>8.86</v>
      </c>
      <c r="T16" s="39">
        <f aca="true" t="shared" si="2" ref="T16:T29">S16*J16</f>
        <v>8.86</v>
      </c>
      <c r="U16" s="39">
        <f aca="true" t="shared" si="3" ref="U16:U29">T16*K16</f>
        <v>12.08504</v>
      </c>
      <c r="V16" s="172"/>
      <c r="W16" s="20" t="s">
        <v>276</v>
      </c>
      <c r="X16" s="33"/>
      <c r="Y16" s="33"/>
      <c r="Z16" s="33"/>
      <c r="AA16" s="33"/>
    </row>
    <row r="17" spans="1:27" ht="19.5" customHeight="1">
      <c r="A17" s="85">
        <v>2</v>
      </c>
      <c r="B17" s="170">
        <v>54</v>
      </c>
      <c r="C17" s="173" t="s">
        <v>37</v>
      </c>
      <c r="D17" s="174" t="s">
        <v>277</v>
      </c>
      <c r="E17" s="175">
        <v>16323</v>
      </c>
      <c r="F17" s="176">
        <f t="shared" si="0"/>
        <v>25377</v>
      </c>
      <c r="G17" s="177" t="s">
        <v>22</v>
      </c>
      <c r="H17" s="178" t="s">
        <v>12</v>
      </c>
      <c r="I17" s="178" t="s">
        <v>11</v>
      </c>
      <c r="J17" s="13">
        <v>1</v>
      </c>
      <c r="K17" s="171">
        <v>1.6864</v>
      </c>
      <c r="L17" s="204">
        <v>6.87</v>
      </c>
      <c r="M17" s="204">
        <v>6.47</v>
      </c>
      <c r="N17" s="204" t="s">
        <v>79</v>
      </c>
      <c r="O17" s="205">
        <v>7</v>
      </c>
      <c r="P17" s="204">
        <v>6.84</v>
      </c>
      <c r="Q17" s="204">
        <v>6.45</v>
      </c>
      <c r="R17" s="204">
        <v>6.45</v>
      </c>
      <c r="S17" s="27">
        <f t="shared" si="1"/>
        <v>6.87</v>
      </c>
      <c r="T17" s="39">
        <f t="shared" si="2"/>
        <v>6.87</v>
      </c>
      <c r="U17" s="39">
        <f t="shared" si="3"/>
        <v>11.585568</v>
      </c>
      <c r="V17" s="172"/>
      <c r="W17" s="20" t="s">
        <v>278</v>
      </c>
      <c r="X17" s="33"/>
      <c r="Y17" s="33"/>
      <c r="Z17" s="33"/>
      <c r="AA17" s="33"/>
    </row>
    <row r="18" spans="1:27" ht="19.5" customHeight="1">
      <c r="A18" s="85"/>
      <c r="B18" s="170">
        <v>47</v>
      </c>
      <c r="C18" s="173" t="s">
        <v>232</v>
      </c>
      <c r="D18" s="174" t="s">
        <v>231</v>
      </c>
      <c r="E18" s="175">
        <v>21585</v>
      </c>
      <c r="F18" s="176">
        <f t="shared" si="0"/>
        <v>20115</v>
      </c>
      <c r="G18" s="177" t="s">
        <v>39</v>
      </c>
      <c r="H18" s="178" t="s">
        <v>12</v>
      </c>
      <c r="I18" s="178" t="s">
        <v>11</v>
      </c>
      <c r="J18" s="13">
        <v>1.1</v>
      </c>
      <c r="K18" s="171">
        <v>1.2736</v>
      </c>
      <c r="L18" s="204" t="s">
        <v>80</v>
      </c>
      <c r="M18" s="204" t="s">
        <v>79</v>
      </c>
      <c r="N18" s="204">
        <v>6.82</v>
      </c>
      <c r="O18" s="205">
        <v>6</v>
      </c>
      <c r="P18" s="204">
        <v>7.82</v>
      </c>
      <c r="Q18" s="204">
        <v>7.94</v>
      </c>
      <c r="R18" s="204">
        <v>7.72</v>
      </c>
      <c r="S18" s="27">
        <f t="shared" si="1"/>
        <v>7.94</v>
      </c>
      <c r="T18" s="39">
        <f t="shared" si="2"/>
        <v>8.734000000000002</v>
      </c>
      <c r="U18" s="39">
        <f t="shared" si="3"/>
        <v>11.123622400000002</v>
      </c>
      <c r="V18" s="172" t="s">
        <v>69</v>
      </c>
      <c r="W18" s="20" t="s">
        <v>278</v>
      </c>
      <c r="X18" s="33"/>
      <c r="Y18" s="33"/>
      <c r="Z18" s="33"/>
      <c r="AA18" s="33"/>
    </row>
    <row r="19" spans="1:27" ht="19.5" customHeight="1">
      <c r="A19" s="85"/>
      <c r="B19" s="170">
        <v>3</v>
      </c>
      <c r="C19" s="173" t="s">
        <v>63</v>
      </c>
      <c r="D19" s="174" t="s">
        <v>64</v>
      </c>
      <c r="E19" s="175">
        <v>22836</v>
      </c>
      <c r="F19" s="176">
        <f t="shared" si="0"/>
        <v>18864</v>
      </c>
      <c r="G19" s="177" t="s">
        <v>65</v>
      </c>
      <c r="H19" s="178" t="s">
        <v>14</v>
      </c>
      <c r="I19" s="178" t="s">
        <v>16</v>
      </c>
      <c r="J19" s="13">
        <v>1.1</v>
      </c>
      <c r="K19" s="171">
        <v>1.1701</v>
      </c>
      <c r="L19" s="204" t="s">
        <v>79</v>
      </c>
      <c r="M19" s="204">
        <v>7.21</v>
      </c>
      <c r="N19" s="204">
        <v>7.85</v>
      </c>
      <c r="O19" s="205">
        <v>5</v>
      </c>
      <c r="P19" s="204">
        <v>8</v>
      </c>
      <c r="Q19" s="204">
        <v>8.15</v>
      </c>
      <c r="R19" s="204">
        <v>8.12</v>
      </c>
      <c r="S19" s="27">
        <f t="shared" si="1"/>
        <v>8.15</v>
      </c>
      <c r="T19" s="39">
        <f t="shared" si="2"/>
        <v>8.965000000000002</v>
      </c>
      <c r="U19" s="39">
        <f t="shared" si="3"/>
        <v>10.489946500000002</v>
      </c>
      <c r="V19" s="172"/>
      <c r="W19" s="20" t="s">
        <v>278</v>
      </c>
      <c r="X19" s="33"/>
      <c r="Y19" s="33"/>
      <c r="Z19" s="33"/>
      <c r="AA19" s="33"/>
    </row>
    <row r="20" spans="1:27" ht="19.5" customHeight="1">
      <c r="A20" s="85"/>
      <c r="B20" s="170">
        <v>6</v>
      </c>
      <c r="C20" s="173" t="s">
        <v>77</v>
      </c>
      <c r="D20" s="174" t="s">
        <v>78</v>
      </c>
      <c r="E20" s="175">
        <v>21607</v>
      </c>
      <c r="F20" s="176">
        <f t="shared" si="0"/>
        <v>20093</v>
      </c>
      <c r="G20" s="177" t="s">
        <v>13</v>
      </c>
      <c r="H20" s="178" t="s">
        <v>14</v>
      </c>
      <c r="I20" s="178" t="s">
        <v>16</v>
      </c>
      <c r="J20" s="13">
        <v>1</v>
      </c>
      <c r="K20" s="171">
        <v>1.2736</v>
      </c>
      <c r="L20" s="204">
        <v>7.54</v>
      </c>
      <c r="M20" s="204">
        <v>7.76</v>
      </c>
      <c r="N20" s="204">
        <v>7.71</v>
      </c>
      <c r="O20" s="205">
        <v>4</v>
      </c>
      <c r="P20" s="204">
        <v>7.93</v>
      </c>
      <c r="Q20" s="204">
        <v>7.24</v>
      </c>
      <c r="R20" s="204">
        <v>7.01</v>
      </c>
      <c r="S20" s="27">
        <f t="shared" si="1"/>
        <v>7.93</v>
      </c>
      <c r="T20" s="39">
        <f t="shared" si="2"/>
        <v>7.93</v>
      </c>
      <c r="U20" s="39">
        <f t="shared" si="3"/>
        <v>10.099648</v>
      </c>
      <c r="V20" s="172" t="s">
        <v>66</v>
      </c>
      <c r="W20" s="20" t="s">
        <v>278</v>
      </c>
      <c r="X20" s="33"/>
      <c r="Y20" s="33"/>
      <c r="Z20" s="33"/>
      <c r="AA20" s="33"/>
    </row>
    <row r="21" spans="1:27" ht="19.5" customHeight="1">
      <c r="A21" s="85"/>
      <c r="B21" s="170">
        <v>43</v>
      </c>
      <c r="C21" s="173" t="s">
        <v>72</v>
      </c>
      <c r="D21" s="174" t="s">
        <v>73</v>
      </c>
      <c r="E21" s="175">
        <v>22742</v>
      </c>
      <c r="F21" s="176">
        <f t="shared" si="0"/>
        <v>18958</v>
      </c>
      <c r="G21" s="177" t="s">
        <v>20</v>
      </c>
      <c r="H21" s="178" t="s">
        <v>24</v>
      </c>
      <c r="I21" s="178" t="s">
        <v>11</v>
      </c>
      <c r="J21" s="13">
        <v>1</v>
      </c>
      <c r="K21" s="171">
        <v>1.1701</v>
      </c>
      <c r="L21" s="204" t="s">
        <v>79</v>
      </c>
      <c r="M21" s="204">
        <v>6.82</v>
      </c>
      <c r="N21" s="204">
        <v>7.78</v>
      </c>
      <c r="O21" s="205">
        <v>3</v>
      </c>
      <c r="P21" s="204">
        <v>6.71</v>
      </c>
      <c r="Q21" s="204">
        <v>7.22</v>
      </c>
      <c r="R21" s="204">
        <v>6.9</v>
      </c>
      <c r="S21" s="27">
        <f t="shared" si="1"/>
        <v>7.78</v>
      </c>
      <c r="T21" s="39">
        <f t="shared" si="2"/>
        <v>7.78</v>
      </c>
      <c r="U21" s="39">
        <f t="shared" si="3"/>
        <v>9.103378</v>
      </c>
      <c r="V21" s="172" t="s">
        <v>66</v>
      </c>
      <c r="W21" s="20" t="s">
        <v>278</v>
      </c>
      <c r="X21" s="33"/>
      <c r="Y21" s="33"/>
      <c r="Z21" s="33"/>
      <c r="AA21" s="33"/>
    </row>
    <row r="22" spans="1:27" ht="19.5" customHeight="1">
      <c r="A22" s="85"/>
      <c r="B22" s="170">
        <v>26</v>
      </c>
      <c r="C22" s="173" t="s">
        <v>70</v>
      </c>
      <c r="D22" s="174" t="s">
        <v>71</v>
      </c>
      <c r="E22" s="175">
        <v>20601</v>
      </c>
      <c r="F22" s="176">
        <f t="shared" si="0"/>
        <v>21099</v>
      </c>
      <c r="G22" s="177" t="s">
        <v>13</v>
      </c>
      <c r="H22" s="178" t="s">
        <v>23</v>
      </c>
      <c r="I22" s="178" t="s">
        <v>15</v>
      </c>
      <c r="J22" s="13">
        <v>1</v>
      </c>
      <c r="K22" s="171">
        <v>1.3325</v>
      </c>
      <c r="L22" s="204">
        <v>6.52</v>
      </c>
      <c r="M22" s="204">
        <v>6.1</v>
      </c>
      <c r="N22" s="204">
        <v>6.6</v>
      </c>
      <c r="O22" s="205">
        <v>2</v>
      </c>
      <c r="P22" s="204" t="s">
        <v>80</v>
      </c>
      <c r="Q22" s="204" t="s">
        <v>80</v>
      </c>
      <c r="R22" s="204" t="s">
        <v>80</v>
      </c>
      <c r="S22" s="27">
        <f t="shared" si="1"/>
        <v>6.6</v>
      </c>
      <c r="T22" s="39">
        <f t="shared" si="2"/>
        <v>6.6</v>
      </c>
      <c r="U22" s="39">
        <f t="shared" si="3"/>
        <v>8.7945</v>
      </c>
      <c r="V22" s="172" t="s">
        <v>48</v>
      </c>
      <c r="W22" s="20" t="s">
        <v>278</v>
      </c>
      <c r="X22" s="33"/>
      <c r="Y22" s="33"/>
      <c r="Z22" s="33"/>
      <c r="AA22" s="33"/>
    </row>
    <row r="23" spans="1:27" ht="19.5" customHeight="1">
      <c r="A23" s="85"/>
      <c r="B23" s="170">
        <v>55</v>
      </c>
      <c r="C23" s="173" t="s">
        <v>40</v>
      </c>
      <c r="D23" s="174" t="s">
        <v>41</v>
      </c>
      <c r="E23" s="175">
        <v>23311</v>
      </c>
      <c r="F23" s="176">
        <f t="shared" si="0"/>
        <v>18389</v>
      </c>
      <c r="G23" s="177" t="s">
        <v>7</v>
      </c>
      <c r="H23" s="178" t="s">
        <v>12</v>
      </c>
      <c r="I23" s="178" t="s">
        <v>11</v>
      </c>
      <c r="J23" s="13">
        <v>1</v>
      </c>
      <c r="K23" s="171">
        <v>1.1468</v>
      </c>
      <c r="L23" s="204" t="s">
        <v>79</v>
      </c>
      <c r="M23" s="204">
        <v>7.14</v>
      </c>
      <c r="N23" s="204" t="s">
        <v>79</v>
      </c>
      <c r="O23" s="205">
        <v>1</v>
      </c>
      <c r="P23" s="204">
        <v>6.61</v>
      </c>
      <c r="Q23" s="204">
        <v>5.94</v>
      </c>
      <c r="R23" s="204">
        <v>7.21</v>
      </c>
      <c r="S23" s="27">
        <f t="shared" si="1"/>
        <v>7.21</v>
      </c>
      <c r="T23" s="39">
        <f t="shared" si="2"/>
        <v>7.21</v>
      </c>
      <c r="U23" s="39">
        <f t="shared" si="3"/>
        <v>8.268428</v>
      </c>
      <c r="V23" s="172" t="s">
        <v>27</v>
      </c>
      <c r="W23" s="20" t="s">
        <v>279</v>
      </c>
      <c r="X23" s="33"/>
      <c r="Y23" s="33"/>
      <c r="Z23" s="33"/>
      <c r="AA23" s="33"/>
    </row>
    <row r="24" spans="1:27" ht="19.5" customHeight="1">
      <c r="A24" s="85">
        <v>9</v>
      </c>
      <c r="B24" s="170">
        <v>51</v>
      </c>
      <c r="C24" s="173" t="s">
        <v>49</v>
      </c>
      <c r="D24" s="174" t="s">
        <v>50</v>
      </c>
      <c r="E24" s="175">
        <v>25622</v>
      </c>
      <c r="F24" s="176">
        <f aca="true" t="shared" si="4" ref="F24:F30">IF(COUNT(E24)=0,"---",41700-E24)</f>
        <v>16078</v>
      </c>
      <c r="G24" s="177" t="s">
        <v>20</v>
      </c>
      <c r="H24" s="178" t="s">
        <v>12</v>
      </c>
      <c r="I24" s="178" t="s">
        <v>11</v>
      </c>
      <c r="J24" s="13">
        <v>1</v>
      </c>
      <c r="K24" s="171">
        <v>1.1701</v>
      </c>
      <c r="L24" s="204" t="s">
        <v>79</v>
      </c>
      <c r="M24" s="204">
        <v>6.96</v>
      </c>
      <c r="N24" s="204" t="s">
        <v>79</v>
      </c>
      <c r="O24" s="206"/>
      <c r="P24" s="204"/>
      <c r="Q24" s="204"/>
      <c r="R24" s="204"/>
      <c r="S24" s="27">
        <f t="shared" si="1"/>
        <v>6.96</v>
      </c>
      <c r="T24" s="39">
        <f t="shared" si="2"/>
        <v>6.96</v>
      </c>
      <c r="U24" s="39">
        <f t="shared" si="3"/>
        <v>8.143896</v>
      </c>
      <c r="V24" s="172" t="s">
        <v>51</v>
      </c>
      <c r="W24" s="20" t="s">
        <v>279</v>
      </c>
      <c r="X24" s="33"/>
      <c r="Y24" s="33"/>
      <c r="Z24" s="33"/>
      <c r="AA24" s="33"/>
    </row>
    <row r="25" spans="1:27" ht="19.5" customHeight="1">
      <c r="A25" s="85">
        <v>10</v>
      </c>
      <c r="B25" s="170">
        <v>37</v>
      </c>
      <c r="C25" s="173" t="s">
        <v>46</v>
      </c>
      <c r="D25" s="174" t="s">
        <v>47</v>
      </c>
      <c r="E25" s="175">
        <v>25190</v>
      </c>
      <c r="F25" s="176">
        <f t="shared" si="4"/>
        <v>16510</v>
      </c>
      <c r="G25" s="177" t="s">
        <v>20</v>
      </c>
      <c r="H25" s="178" t="s">
        <v>24</v>
      </c>
      <c r="I25" s="178" t="s">
        <v>11</v>
      </c>
      <c r="J25" s="13">
        <v>1</v>
      </c>
      <c r="K25" s="171">
        <v>1.1131</v>
      </c>
      <c r="L25" s="204">
        <v>6.86</v>
      </c>
      <c r="M25" s="204">
        <v>6.94</v>
      </c>
      <c r="N25" s="204">
        <v>7.17</v>
      </c>
      <c r="O25" s="206"/>
      <c r="P25" s="204"/>
      <c r="Q25" s="204"/>
      <c r="R25" s="204"/>
      <c r="S25" s="27">
        <f t="shared" si="1"/>
        <v>7.17</v>
      </c>
      <c r="T25" s="39">
        <f t="shared" si="2"/>
        <v>7.17</v>
      </c>
      <c r="U25" s="39">
        <f t="shared" si="3"/>
        <v>7.980926999999999</v>
      </c>
      <c r="V25" s="172" t="s">
        <v>27</v>
      </c>
      <c r="W25" s="20" t="s">
        <v>278</v>
      </c>
      <c r="X25" s="33"/>
      <c r="Y25" s="33"/>
      <c r="Z25" s="33"/>
      <c r="AA25" s="33"/>
    </row>
    <row r="26" spans="1:27" ht="19.5" customHeight="1">
      <c r="A26" s="85">
        <v>11</v>
      </c>
      <c r="B26" s="170">
        <v>59</v>
      </c>
      <c r="C26" s="173" t="s">
        <v>29</v>
      </c>
      <c r="D26" s="174" t="s">
        <v>280</v>
      </c>
      <c r="E26" s="175">
        <v>21241</v>
      </c>
      <c r="F26" s="176">
        <f t="shared" si="4"/>
        <v>20459</v>
      </c>
      <c r="G26" s="177" t="s">
        <v>7</v>
      </c>
      <c r="H26" s="178" t="s">
        <v>12</v>
      </c>
      <c r="I26" s="178" t="s">
        <v>11</v>
      </c>
      <c r="J26" s="13">
        <v>1</v>
      </c>
      <c r="K26" s="171">
        <v>1.3025</v>
      </c>
      <c r="L26" s="204">
        <v>5.7</v>
      </c>
      <c r="M26" s="204">
        <v>5.87</v>
      </c>
      <c r="N26" s="204">
        <v>5.92</v>
      </c>
      <c r="O26" s="206"/>
      <c r="P26" s="204"/>
      <c r="Q26" s="204"/>
      <c r="R26" s="204"/>
      <c r="S26" s="27">
        <f t="shared" si="1"/>
        <v>5.92</v>
      </c>
      <c r="T26" s="39">
        <f t="shared" si="2"/>
        <v>5.92</v>
      </c>
      <c r="U26" s="39">
        <f t="shared" si="3"/>
        <v>7.7108</v>
      </c>
      <c r="V26" s="172" t="s">
        <v>230</v>
      </c>
      <c r="W26" s="20" t="s">
        <v>278</v>
      </c>
      <c r="X26" s="33"/>
      <c r="Y26" s="33"/>
      <c r="Z26" s="33"/>
      <c r="AA26" s="33"/>
    </row>
    <row r="27" spans="1:27" ht="19.5" customHeight="1">
      <c r="A27" s="85">
        <v>12</v>
      </c>
      <c r="B27" s="170">
        <v>18</v>
      </c>
      <c r="C27" s="173" t="s">
        <v>35</v>
      </c>
      <c r="D27" s="174" t="s">
        <v>36</v>
      </c>
      <c r="E27" s="175">
        <v>21933</v>
      </c>
      <c r="F27" s="176">
        <f t="shared" si="4"/>
        <v>19767</v>
      </c>
      <c r="G27" s="177" t="s">
        <v>7</v>
      </c>
      <c r="H27" s="178" t="s">
        <v>33</v>
      </c>
      <c r="I27" s="178" t="s">
        <v>34</v>
      </c>
      <c r="J27" s="13">
        <v>1</v>
      </c>
      <c r="K27" s="171">
        <v>1.2462</v>
      </c>
      <c r="L27" s="204">
        <v>5.5</v>
      </c>
      <c r="M27" s="204">
        <v>5.78</v>
      </c>
      <c r="N27" s="204">
        <v>5.44</v>
      </c>
      <c r="O27" s="206"/>
      <c r="P27" s="204"/>
      <c r="Q27" s="204"/>
      <c r="R27" s="204"/>
      <c r="S27" s="27">
        <f t="shared" si="1"/>
        <v>5.78</v>
      </c>
      <c r="T27" s="39">
        <f t="shared" si="2"/>
        <v>5.78</v>
      </c>
      <c r="U27" s="39">
        <f t="shared" si="3"/>
        <v>7.203036</v>
      </c>
      <c r="V27" s="172"/>
      <c r="W27" s="20" t="s">
        <v>258</v>
      </c>
      <c r="X27" s="33"/>
      <c r="Y27" s="33"/>
      <c r="Z27" s="33"/>
      <c r="AA27" s="33"/>
    </row>
    <row r="28" spans="1:27" ht="19.5" customHeight="1">
      <c r="A28" s="85">
        <v>13</v>
      </c>
      <c r="B28" s="170">
        <v>20</v>
      </c>
      <c r="C28" s="173" t="s">
        <v>281</v>
      </c>
      <c r="D28" s="174" t="s">
        <v>282</v>
      </c>
      <c r="E28" s="175">
        <v>20248</v>
      </c>
      <c r="F28" s="176">
        <f t="shared" si="4"/>
        <v>21452</v>
      </c>
      <c r="G28" s="177" t="s">
        <v>13</v>
      </c>
      <c r="H28" s="178" t="s">
        <v>23</v>
      </c>
      <c r="I28" s="178" t="s">
        <v>15</v>
      </c>
      <c r="J28" s="13">
        <v>1</v>
      </c>
      <c r="K28" s="171">
        <v>1.364</v>
      </c>
      <c r="L28" s="204">
        <v>5.18</v>
      </c>
      <c r="M28" s="204" t="s">
        <v>79</v>
      </c>
      <c r="N28" s="204" t="s">
        <v>80</v>
      </c>
      <c r="O28" s="206"/>
      <c r="P28" s="204"/>
      <c r="Q28" s="204"/>
      <c r="R28" s="204"/>
      <c r="S28" s="27">
        <f t="shared" si="1"/>
        <v>5.18</v>
      </c>
      <c r="T28" s="39">
        <f t="shared" si="2"/>
        <v>5.18</v>
      </c>
      <c r="U28" s="39">
        <f t="shared" si="3"/>
        <v>7.06552</v>
      </c>
      <c r="V28" s="172" t="s">
        <v>48</v>
      </c>
      <c r="W28" s="20" t="s">
        <v>276</v>
      </c>
      <c r="X28" s="33"/>
      <c r="Y28" s="33"/>
      <c r="Z28" s="33"/>
      <c r="AA28" s="33"/>
    </row>
    <row r="29" spans="1:27" ht="19.5" customHeight="1">
      <c r="A29" s="85">
        <v>14</v>
      </c>
      <c r="B29" s="170">
        <v>17</v>
      </c>
      <c r="C29" s="173" t="s">
        <v>52</v>
      </c>
      <c r="D29" s="174" t="s">
        <v>217</v>
      </c>
      <c r="E29" s="175">
        <v>25721</v>
      </c>
      <c r="F29" s="176">
        <f t="shared" si="4"/>
        <v>15979</v>
      </c>
      <c r="G29" s="177" t="s">
        <v>22</v>
      </c>
      <c r="H29" s="178" t="s">
        <v>33</v>
      </c>
      <c r="I29" s="178" t="s">
        <v>34</v>
      </c>
      <c r="J29" s="13">
        <v>1</v>
      </c>
      <c r="K29" s="171">
        <v>1.077</v>
      </c>
      <c r="L29" s="204">
        <v>4.28</v>
      </c>
      <c r="M29" s="204" t="s">
        <v>79</v>
      </c>
      <c r="N29" s="204">
        <v>4.56</v>
      </c>
      <c r="O29" s="206"/>
      <c r="P29" s="204"/>
      <c r="Q29" s="204"/>
      <c r="R29" s="204"/>
      <c r="S29" s="27">
        <f t="shared" si="1"/>
        <v>4.56</v>
      </c>
      <c r="T29" s="39">
        <f t="shared" si="2"/>
        <v>4.56</v>
      </c>
      <c r="U29" s="39">
        <f t="shared" si="3"/>
        <v>4.9111199999999995</v>
      </c>
      <c r="V29" s="172"/>
      <c r="W29" s="20" t="s">
        <v>276</v>
      </c>
      <c r="X29" s="33"/>
      <c r="Y29" s="33"/>
      <c r="Z29" s="33"/>
      <c r="AA29" s="33"/>
    </row>
    <row r="30" spans="1:27" ht="19.5" customHeight="1">
      <c r="A30" s="85"/>
      <c r="B30" s="170">
        <v>53</v>
      </c>
      <c r="C30" s="173" t="s">
        <v>74</v>
      </c>
      <c r="D30" s="174" t="s">
        <v>75</v>
      </c>
      <c r="E30" s="175">
        <v>26522</v>
      </c>
      <c r="F30" s="176">
        <f t="shared" si="4"/>
        <v>15178</v>
      </c>
      <c r="G30" s="177" t="s">
        <v>7</v>
      </c>
      <c r="H30" s="178" t="s">
        <v>12</v>
      </c>
      <c r="I30" s="178" t="s">
        <v>11</v>
      </c>
      <c r="J30" s="13">
        <v>1</v>
      </c>
      <c r="K30" s="171">
        <v>1.0432</v>
      </c>
      <c r="L30" s="204"/>
      <c r="M30" s="204"/>
      <c r="N30" s="204"/>
      <c r="O30" s="206"/>
      <c r="P30" s="204"/>
      <c r="Q30" s="204"/>
      <c r="R30" s="204"/>
      <c r="S30" s="27" t="s">
        <v>82</v>
      </c>
      <c r="T30" s="39"/>
      <c r="U30" s="39"/>
      <c r="V30" s="172"/>
      <c r="W30" s="20" t="s">
        <v>278</v>
      </c>
      <c r="X30" s="33"/>
      <c r="Y30" s="33"/>
      <c r="Z30" s="33"/>
      <c r="AA30" s="33"/>
    </row>
  </sheetData>
  <sheetProtection/>
  <mergeCells count="32"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R7"/>
    <mergeCell ref="S7:S8"/>
    <mergeCell ref="T7:T8"/>
    <mergeCell ref="U7:U8"/>
    <mergeCell ref="V7:V8"/>
    <mergeCell ref="W7:W8"/>
    <mergeCell ref="B14:B15"/>
    <mergeCell ref="C14:C15"/>
    <mergeCell ref="D14:D15"/>
    <mergeCell ref="E14:E15"/>
    <mergeCell ref="F14:F15"/>
    <mergeCell ref="G14:G15"/>
    <mergeCell ref="T14:T15"/>
    <mergeCell ref="U14:U15"/>
    <mergeCell ref="V14:V15"/>
    <mergeCell ref="W14:W15"/>
    <mergeCell ref="H14:H15"/>
    <mergeCell ref="I14:I15"/>
    <mergeCell ref="J14:J15"/>
    <mergeCell ref="K14:K15"/>
    <mergeCell ref="L14:R14"/>
    <mergeCell ref="S14:S15"/>
  </mergeCells>
  <printOptions horizontalCentered="1"/>
  <pageMargins left="0.3937007874015748" right="0.3937007874015748" top="0.3937007874015748" bottom="0.3937007874015748" header="0.4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D18"/>
  <sheetViews>
    <sheetView showZeros="0" zoomScalePageLayoutView="0" workbookViewId="0" topLeftCell="A1">
      <selection activeCell="A3" sqref="A3:A4"/>
    </sheetView>
  </sheetViews>
  <sheetFormatPr defaultColWidth="9.140625" defaultRowHeight="12.75"/>
  <cols>
    <col min="1" max="4" width="3.140625" style="30" customWidth="1"/>
    <col min="5" max="5" width="4.57421875" style="30" customWidth="1"/>
    <col min="6" max="6" width="10.00390625" style="30" customWidth="1"/>
    <col min="7" max="7" width="11.7109375" style="30" bestFit="1" customWidth="1"/>
    <col min="8" max="8" width="9.00390625" style="30" customWidth="1"/>
    <col min="9" max="9" width="5.00390625" style="30" bestFit="1" customWidth="1"/>
    <col min="10" max="10" width="3.421875" style="30" customWidth="1"/>
    <col min="11" max="11" width="7.7109375" style="30" bestFit="1" customWidth="1"/>
    <col min="12" max="12" width="7.421875" style="30" bestFit="1" customWidth="1"/>
    <col min="13" max="13" width="4.421875" style="30" customWidth="1"/>
    <col min="14" max="21" width="4.7109375" style="30" customWidth="1"/>
    <col min="22" max="24" width="5.28125" style="30" customWidth="1"/>
    <col min="25" max="25" width="9.140625" style="30" customWidth="1"/>
    <col min="26" max="30" width="9.57421875" style="30" customWidth="1"/>
    <col min="31" max="16384" width="9.140625" style="30" customWidth="1"/>
  </cols>
  <sheetData>
    <row r="1" spans="1:24" ht="20.25" customHeight="1">
      <c r="A1" s="29" t="s">
        <v>85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2.75" customHeight="1">
      <c r="A2" s="17"/>
      <c r="E2" s="24" t="s">
        <v>254</v>
      </c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</row>
    <row r="3" spans="5:24" ht="12.75" customHeight="1">
      <c r="E3" s="32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</row>
    <row r="4" spans="1:30" ht="19.5" customHeight="1">
      <c r="A4" s="33"/>
      <c r="B4" s="33"/>
      <c r="C4" s="33"/>
      <c r="D4" s="33"/>
      <c r="E4" s="33"/>
      <c r="F4" s="5" t="s">
        <v>262</v>
      </c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</row>
    <row r="5" spans="1:30" ht="1.5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</row>
    <row r="6" spans="1:30" ht="19.5" customHeight="1">
      <c r="A6" s="6"/>
      <c r="B6" s="6"/>
      <c r="C6" s="6"/>
      <c r="D6" s="6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4"/>
      <c r="W6" s="34"/>
      <c r="X6" s="34"/>
      <c r="Y6" s="33"/>
      <c r="Z6" s="33"/>
      <c r="AA6" s="33"/>
      <c r="AB6" s="33"/>
      <c r="AC6" s="33"/>
      <c r="AD6" s="33"/>
    </row>
    <row r="7" spans="1:30" ht="19.5" customHeight="1">
      <c r="A7" s="238" t="s">
        <v>83</v>
      </c>
      <c r="B7" s="239"/>
      <c r="C7" s="239"/>
      <c r="D7" s="240"/>
      <c r="E7" s="234" t="s">
        <v>9</v>
      </c>
      <c r="F7" s="249" t="s">
        <v>0</v>
      </c>
      <c r="G7" s="251" t="s">
        <v>1</v>
      </c>
      <c r="H7" s="236" t="s">
        <v>8</v>
      </c>
      <c r="I7" s="245" t="s">
        <v>2</v>
      </c>
      <c r="J7" s="245" t="s">
        <v>4</v>
      </c>
      <c r="K7" s="245" t="s">
        <v>3</v>
      </c>
      <c r="L7" s="245" t="s">
        <v>10</v>
      </c>
      <c r="M7" s="245" t="s">
        <v>6</v>
      </c>
      <c r="N7" s="236" t="s">
        <v>168</v>
      </c>
      <c r="O7" s="248" t="s">
        <v>18</v>
      </c>
      <c r="P7" s="248"/>
      <c r="Q7" s="248"/>
      <c r="R7" s="248"/>
      <c r="S7" s="248"/>
      <c r="T7" s="248"/>
      <c r="U7" s="248"/>
      <c r="V7" s="247" t="s">
        <v>5</v>
      </c>
      <c r="W7" s="248" t="s">
        <v>17</v>
      </c>
      <c r="X7" s="248" t="s">
        <v>166</v>
      </c>
      <c r="Y7" s="230" t="s">
        <v>26</v>
      </c>
      <c r="Z7" s="33"/>
      <c r="AA7" s="33"/>
      <c r="AB7" s="33"/>
      <c r="AC7" s="33"/>
      <c r="AD7" s="33"/>
    </row>
    <row r="8" spans="1:30" ht="15" customHeight="1">
      <c r="A8" s="77" t="s">
        <v>131</v>
      </c>
      <c r="B8" s="82" t="s">
        <v>165</v>
      </c>
      <c r="C8" s="84" t="s">
        <v>176</v>
      </c>
      <c r="D8" s="78" t="s">
        <v>164</v>
      </c>
      <c r="E8" s="235"/>
      <c r="F8" s="250"/>
      <c r="G8" s="252"/>
      <c r="H8" s="237"/>
      <c r="I8" s="246"/>
      <c r="J8" s="246"/>
      <c r="K8" s="246"/>
      <c r="L8" s="246"/>
      <c r="M8" s="246"/>
      <c r="N8" s="237"/>
      <c r="O8" s="15">
        <v>1</v>
      </c>
      <c r="P8" s="15">
        <v>2</v>
      </c>
      <c r="Q8" s="15">
        <v>3</v>
      </c>
      <c r="R8" s="15" t="s">
        <v>19</v>
      </c>
      <c r="S8" s="15">
        <v>4</v>
      </c>
      <c r="T8" s="15">
        <v>5</v>
      </c>
      <c r="U8" s="15">
        <v>6</v>
      </c>
      <c r="V8" s="247"/>
      <c r="W8" s="248"/>
      <c r="X8" s="248"/>
      <c r="Y8" s="231"/>
      <c r="Z8" s="33"/>
      <c r="AA8" s="33"/>
      <c r="AB8" s="33"/>
      <c r="AC8" s="33"/>
      <c r="AD8" s="33"/>
    </row>
    <row r="9" spans="1:30" ht="19.5" customHeight="1">
      <c r="A9" s="7">
        <v>1</v>
      </c>
      <c r="B9" s="77"/>
      <c r="C9" s="77"/>
      <c r="D9" s="77"/>
      <c r="E9" s="14">
        <v>65</v>
      </c>
      <c r="F9" s="9" t="s">
        <v>94</v>
      </c>
      <c r="G9" s="10" t="s">
        <v>95</v>
      </c>
      <c r="H9" s="182">
        <v>33373</v>
      </c>
      <c r="I9" s="44">
        <f>IF(COUNT(H9)=0,"---",41700-H9)</f>
        <v>8327</v>
      </c>
      <c r="J9" s="11" t="s">
        <v>22</v>
      </c>
      <c r="K9" s="12" t="s">
        <v>96</v>
      </c>
      <c r="L9" s="12" t="s">
        <v>97</v>
      </c>
      <c r="M9" s="13">
        <v>1</v>
      </c>
      <c r="N9" s="21"/>
      <c r="O9" s="20">
        <v>3.96</v>
      </c>
      <c r="P9" s="20">
        <v>4.24</v>
      </c>
      <c r="Q9" s="20">
        <v>4.43</v>
      </c>
      <c r="R9" s="183">
        <v>9</v>
      </c>
      <c r="S9" s="20" t="s">
        <v>80</v>
      </c>
      <c r="T9" s="20">
        <v>4.31</v>
      </c>
      <c r="U9" s="20">
        <v>4.34</v>
      </c>
      <c r="V9" s="40">
        <f aca="true" t="shared" si="0" ref="V9:V17">MAX(O9:Q9,S9:U9)</f>
        <v>4.43</v>
      </c>
      <c r="W9" s="153">
        <f aca="true" t="shared" si="1" ref="W9:X17">V9*M9</f>
        <v>4.43</v>
      </c>
      <c r="X9" s="153">
        <f t="shared" si="1"/>
        <v>0</v>
      </c>
      <c r="Y9" s="184" t="s">
        <v>98</v>
      </c>
      <c r="Z9" s="33"/>
      <c r="AA9" s="33"/>
      <c r="AB9" s="33"/>
      <c r="AC9" s="33"/>
      <c r="AD9" s="33"/>
    </row>
    <row r="10" spans="1:30" ht="19.5" customHeight="1">
      <c r="A10" s="7">
        <v>2</v>
      </c>
      <c r="B10" s="82">
        <v>1</v>
      </c>
      <c r="C10" s="77"/>
      <c r="D10" s="77"/>
      <c r="E10" s="122">
        <v>68</v>
      </c>
      <c r="F10" s="121" t="s">
        <v>206</v>
      </c>
      <c r="G10" s="120" t="s">
        <v>205</v>
      </c>
      <c r="H10" s="119">
        <v>35598</v>
      </c>
      <c r="I10" s="118">
        <f>IF(COUNT(H10)=0,"---",41700-H10)</f>
        <v>6102</v>
      </c>
      <c r="J10" s="117" t="s">
        <v>7</v>
      </c>
      <c r="K10" s="116" t="s">
        <v>102</v>
      </c>
      <c r="L10" s="116" t="s">
        <v>97</v>
      </c>
      <c r="M10" s="13">
        <v>1</v>
      </c>
      <c r="N10" s="21"/>
      <c r="O10" s="20">
        <v>3.53</v>
      </c>
      <c r="P10" s="20">
        <v>3.28</v>
      </c>
      <c r="Q10" s="20">
        <v>3.32</v>
      </c>
      <c r="R10" s="183">
        <v>8</v>
      </c>
      <c r="S10" s="20">
        <v>3.17</v>
      </c>
      <c r="T10" s="20">
        <v>3.31</v>
      </c>
      <c r="U10" s="20">
        <v>3.33</v>
      </c>
      <c r="V10" s="40">
        <f t="shared" si="0"/>
        <v>3.53</v>
      </c>
      <c r="W10" s="153">
        <f t="shared" si="1"/>
        <v>3.53</v>
      </c>
      <c r="X10" s="153">
        <f t="shared" si="1"/>
        <v>0</v>
      </c>
      <c r="Y10" s="184" t="s">
        <v>103</v>
      </c>
      <c r="Z10" s="33"/>
      <c r="AA10" s="33"/>
      <c r="AB10" s="33"/>
      <c r="AC10" s="33"/>
      <c r="AD10" s="33"/>
    </row>
    <row r="11" spans="1:30" ht="19.5" customHeight="1">
      <c r="A11" s="7">
        <v>3</v>
      </c>
      <c r="B11" s="77"/>
      <c r="C11" s="84">
        <v>1</v>
      </c>
      <c r="D11" s="77"/>
      <c r="E11" s="112">
        <v>9</v>
      </c>
      <c r="F11" s="100" t="s">
        <v>252</v>
      </c>
      <c r="G11" s="101" t="s">
        <v>251</v>
      </c>
      <c r="H11" s="142">
        <v>37223</v>
      </c>
      <c r="I11" s="103">
        <f>IF(COUNT(H11)=0,"---",41700-H11)</f>
        <v>4477</v>
      </c>
      <c r="J11" s="104" t="s">
        <v>7</v>
      </c>
      <c r="K11" s="105" t="s">
        <v>89</v>
      </c>
      <c r="L11" s="105" t="s">
        <v>11</v>
      </c>
      <c r="M11" s="13">
        <v>1</v>
      </c>
      <c r="N11" s="21"/>
      <c r="O11" s="20" t="s">
        <v>79</v>
      </c>
      <c r="P11" s="20">
        <v>2.75</v>
      </c>
      <c r="Q11" s="20">
        <v>2.95</v>
      </c>
      <c r="R11" s="183">
        <v>7</v>
      </c>
      <c r="S11" s="20">
        <v>2.83</v>
      </c>
      <c r="T11" s="20">
        <v>3.01</v>
      </c>
      <c r="U11" s="20">
        <v>3.07</v>
      </c>
      <c r="V11" s="40">
        <f t="shared" si="0"/>
        <v>3.07</v>
      </c>
      <c r="W11" s="153">
        <f t="shared" si="1"/>
        <v>3.07</v>
      </c>
      <c r="X11" s="153">
        <f t="shared" si="1"/>
        <v>0</v>
      </c>
      <c r="Y11" s="184" t="s">
        <v>116</v>
      </c>
      <c r="Z11" s="33"/>
      <c r="AA11" s="33"/>
      <c r="AB11" s="33"/>
      <c r="AC11" s="33"/>
      <c r="AD11" s="33"/>
    </row>
    <row r="12" spans="1:30" ht="19.5" customHeight="1">
      <c r="A12" s="7">
        <v>4</v>
      </c>
      <c r="B12" s="77"/>
      <c r="C12" s="84">
        <v>2</v>
      </c>
      <c r="D12" s="77"/>
      <c r="E12" s="112">
        <v>33</v>
      </c>
      <c r="F12" s="100" t="s">
        <v>248</v>
      </c>
      <c r="G12" s="101" t="s">
        <v>247</v>
      </c>
      <c r="H12" s="142">
        <v>36677</v>
      </c>
      <c r="I12" s="103">
        <f>IF(COUNT(H12)=0,"---",41700-H12)</f>
        <v>5023</v>
      </c>
      <c r="J12" s="104" t="s">
        <v>20</v>
      </c>
      <c r="K12" s="105" t="s">
        <v>24</v>
      </c>
      <c r="L12" s="105" t="s">
        <v>11</v>
      </c>
      <c r="M12" s="13">
        <v>1</v>
      </c>
      <c r="N12" s="21"/>
      <c r="O12" s="20" t="s">
        <v>79</v>
      </c>
      <c r="P12" s="20">
        <v>2.72</v>
      </c>
      <c r="Q12" s="20">
        <v>2.81</v>
      </c>
      <c r="R12" s="183">
        <v>6</v>
      </c>
      <c r="S12" s="20">
        <v>2.77</v>
      </c>
      <c r="T12" s="20">
        <v>2.39</v>
      </c>
      <c r="U12" s="20">
        <v>2.6</v>
      </c>
      <c r="V12" s="40">
        <f t="shared" si="0"/>
        <v>2.81</v>
      </c>
      <c r="W12" s="153">
        <f t="shared" si="1"/>
        <v>2.81</v>
      </c>
      <c r="X12" s="153">
        <f t="shared" si="1"/>
        <v>0</v>
      </c>
      <c r="Y12" s="184" t="s">
        <v>45</v>
      </c>
      <c r="Z12" s="33"/>
      <c r="AA12" s="33"/>
      <c r="AB12" s="33"/>
      <c r="AC12" s="33"/>
      <c r="AD12" s="33"/>
    </row>
    <row r="13" spans="1:30" ht="19.5" customHeight="1">
      <c r="A13" s="7">
        <v>5</v>
      </c>
      <c r="B13" s="77"/>
      <c r="C13" s="84">
        <v>3</v>
      </c>
      <c r="D13" s="77"/>
      <c r="E13" s="112">
        <v>74</v>
      </c>
      <c r="F13" s="100" t="s">
        <v>250</v>
      </c>
      <c r="G13" s="101" t="s">
        <v>249</v>
      </c>
      <c r="H13" s="159">
        <v>2001</v>
      </c>
      <c r="I13" s="158">
        <f>2014-H13</f>
        <v>13</v>
      </c>
      <c r="J13" s="104" t="s">
        <v>22</v>
      </c>
      <c r="K13" s="105" t="s">
        <v>102</v>
      </c>
      <c r="L13" s="105" t="s">
        <v>97</v>
      </c>
      <c r="M13" s="13">
        <v>1</v>
      </c>
      <c r="N13" s="21"/>
      <c r="O13" s="20">
        <v>2.52</v>
      </c>
      <c r="P13" s="20">
        <v>2.7</v>
      </c>
      <c r="Q13" s="20">
        <v>2.56</v>
      </c>
      <c r="R13" s="183">
        <v>5</v>
      </c>
      <c r="S13" s="20">
        <v>2.48</v>
      </c>
      <c r="T13" s="20">
        <v>2.38</v>
      </c>
      <c r="U13" s="20">
        <v>2.45</v>
      </c>
      <c r="V13" s="40">
        <f t="shared" si="0"/>
        <v>2.7</v>
      </c>
      <c r="W13" s="153">
        <f t="shared" si="1"/>
        <v>2.7</v>
      </c>
      <c r="X13" s="153">
        <f t="shared" si="1"/>
        <v>0</v>
      </c>
      <c r="Y13" s="184" t="s">
        <v>103</v>
      </c>
      <c r="Z13" s="33"/>
      <c r="AA13" s="33"/>
      <c r="AB13" s="33"/>
      <c r="AC13" s="33"/>
      <c r="AD13" s="33"/>
    </row>
    <row r="14" spans="1:30" ht="19.5" customHeight="1">
      <c r="A14" s="7">
        <v>6</v>
      </c>
      <c r="B14" s="77"/>
      <c r="C14" s="77"/>
      <c r="D14" s="78">
        <v>2</v>
      </c>
      <c r="E14" s="78">
        <v>4</v>
      </c>
      <c r="F14" s="185" t="s">
        <v>137</v>
      </c>
      <c r="G14" s="186" t="s">
        <v>136</v>
      </c>
      <c r="H14" s="187">
        <v>26668</v>
      </c>
      <c r="I14" s="188">
        <f>IF(COUNT(H14)=0,"---",41700-H14)</f>
        <v>15032</v>
      </c>
      <c r="J14" s="189" t="s">
        <v>22</v>
      </c>
      <c r="K14" s="190" t="s">
        <v>14</v>
      </c>
      <c r="L14" s="190" t="s">
        <v>16</v>
      </c>
      <c r="M14" s="13">
        <v>1</v>
      </c>
      <c r="N14" s="21">
        <v>1.1157</v>
      </c>
      <c r="O14" s="20" t="s">
        <v>79</v>
      </c>
      <c r="P14" s="20">
        <v>2.58</v>
      </c>
      <c r="Q14" s="20">
        <v>2.65</v>
      </c>
      <c r="R14" s="183">
        <v>4</v>
      </c>
      <c r="S14" s="20">
        <v>2.54</v>
      </c>
      <c r="T14" s="20" t="s">
        <v>79</v>
      </c>
      <c r="U14" s="20">
        <v>2.5</v>
      </c>
      <c r="V14" s="40">
        <f t="shared" si="0"/>
        <v>2.65</v>
      </c>
      <c r="W14" s="153">
        <f t="shared" si="1"/>
        <v>2.65</v>
      </c>
      <c r="X14" s="153">
        <f t="shared" si="1"/>
        <v>2.9566049999999997</v>
      </c>
      <c r="Y14" s="184" t="s">
        <v>66</v>
      </c>
      <c r="Z14" s="33"/>
      <c r="AA14" s="33"/>
      <c r="AB14" s="33"/>
      <c r="AC14" s="33"/>
      <c r="AD14" s="33"/>
    </row>
    <row r="15" spans="1:30" ht="19.5" customHeight="1">
      <c r="A15" s="7">
        <v>7</v>
      </c>
      <c r="B15" s="77"/>
      <c r="C15" s="77"/>
      <c r="D15" s="78">
        <v>1</v>
      </c>
      <c r="E15" s="78">
        <v>25</v>
      </c>
      <c r="F15" s="185" t="s">
        <v>91</v>
      </c>
      <c r="G15" s="186" t="s">
        <v>92</v>
      </c>
      <c r="H15" s="187">
        <v>25412</v>
      </c>
      <c r="I15" s="188">
        <f>IF(COUNT(H15)=0,"---",41700-H15)</f>
        <v>16288</v>
      </c>
      <c r="J15" s="189" t="s">
        <v>93</v>
      </c>
      <c r="K15" s="190" t="s">
        <v>23</v>
      </c>
      <c r="L15" s="190" t="s">
        <v>15</v>
      </c>
      <c r="M15" s="13">
        <v>1</v>
      </c>
      <c r="N15" s="21">
        <v>1.1587</v>
      </c>
      <c r="O15" s="20">
        <v>2.58</v>
      </c>
      <c r="P15" s="20" t="s">
        <v>79</v>
      </c>
      <c r="Q15" s="20" t="s">
        <v>79</v>
      </c>
      <c r="R15" s="183">
        <v>3</v>
      </c>
      <c r="S15" s="20" t="s">
        <v>80</v>
      </c>
      <c r="T15" s="20" t="s">
        <v>80</v>
      </c>
      <c r="U15" s="20" t="s">
        <v>80</v>
      </c>
      <c r="V15" s="40">
        <f t="shared" si="0"/>
        <v>2.58</v>
      </c>
      <c r="W15" s="153">
        <f t="shared" si="1"/>
        <v>2.58</v>
      </c>
      <c r="X15" s="153">
        <f t="shared" si="1"/>
        <v>2.989446</v>
      </c>
      <c r="Y15" s="184"/>
      <c r="Z15" s="33"/>
      <c r="AA15" s="33"/>
      <c r="AB15" s="33"/>
      <c r="AC15" s="33"/>
      <c r="AD15" s="33"/>
    </row>
    <row r="16" spans="1:30" ht="19.5" customHeight="1">
      <c r="A16" s="7">
        <v>8</v>
      </c>
      <c r="B16" s="77"/>
      <c r="C16" s="77"/>
      <c r="D16" s="77"/>
      <c r="E16" s="14">
        <v>39</v>
      </c>
      <c r="F16" s="9" t="s">
        <v>139</v>
      </c>
      <c r="G16" s="10" t="s">
        <v>138</v>
      </c>
      <c r="H16" s="182">
        <v>34235</v>
      </c>
      <c r="I16" s="44">
        <f>IF(COUNT(H16)=0,"---",41700-H16)</f>
        <v>7465</v>
      </c>
      <c r="J16" s="11" t="s">
        <v>20</v>
      </c>
      <c r="K16" s="12" t="s">
        <v>24</v>
      </c>
      <c r="L16" s="12" t="s">
        <v>11</v>
      </c>
      <c r="M16" s="13">
        <v>1</v>
      </c>
      <c r="N16" s="21"/>
      <c r="O16" s="20" t="s">
        <v>79</v>
      </c>
      <c r="P16" s="20">
        <v>2.45</v>
      </c>
      <c r="Q16" s="20" t="s">
        <v>79</v>
      </c>
      <c r="R16" s="183">
        <v>2</v>
      </c>
      <c r="S16" s="20">
        <v>2.52</v>
      </c>
      <c r="T16" s="20" t="s">
        <v>80</v>
      </c>
      <c r="U16" s="20" t="s">
        <v>80</v>
      </c>
      <c r="V16" s="40">
        <f t="shared" si="0"/>
        <v>2.52</v>
      </c>
      <c r="W16" s="153">
        <f t="shared" si="1"/>
        <v>2.52</v>
      </c>
      <c r="X16" s="153">
        <f t="shared" si="1"/>
        <v>0</v>
      </c>
      <c r="Y16" s="184" t="s">
        <v>108</v>
      </c>
      <c r="Z16" s="33"/>
      <c r="AA16" s="33"/>
      <c r="AB16" s="33"/>
      <c r="AC16" s="33"/>
      <c r="AD16" s="33"/>
    </row>
    <row r="17" spans="1:30" ht="19.5" customHeight="1">
      <c r="A17" s="7">
        <v>9</v>
      </c>
      <c r="B17" s="77"/>
      <c r="C17" s="84">
        <v>4</v>
      </c>
      <c r="D17" s="77"/>
      <c r="E17" s="112">
        <v>8</v>
      </c>
      <c r="F17" s="100" t="s">
        <v>211</v>
      </c>
      <c r="G17" s="101" t="s">
        <v>210</v>
      </c>
      <c r="H17" s="142">
        <v>38204</v>
      </c>
      <c r="I17" s="103">
        <f>IF(COUNT(H17)=0,"---",41700-H17)</f>
        <v>3496</v>
      </c>
      <c r="J17" s="104" t="s">
        <v>22</v>
      </c>
      <c r="K17" s="105" t="s">
        <v>89</v>
      </c>
      <c r="L17" s="105" t="s">
        <v>11</v>
      </c>
      <c r="M17" s="13">
        <v>1</v>
      </c>
      <c r="N17" s="21"/>
      <c r="O17" s="20">
        <v>1.63</v>
      </c>
      <c r="P17" s="20">
        <v>2.13</v>
      </c>
      <c r="Q17" s="20">
        <v>2.18</v>
      </c>
      <c r="R17" s="183">
        <v>1</v>
      </c>
      <c r="S17" s="20">
        <v>2.03</v>
      </c>
      <c r="T17" s="20">
        <v>2.09</v>
      </c>
      <c r="U17" s="20">
        <v>2.25</v>
      </c>
      <c r="V17" s="40">
        <f t="shared" si="0"/>
        <v>2.25</v>
      </c>
      <c r="W17" s="153">
        <f t="shared" si="1"/>
        <v>2.25</v>
      </c>
      <c r="X17" s="153">
        <f t="shared" si="1"/>
        <v>0</v>
      </c>
      <c r="Y17" s="184" t="s">
        <v>116</v>
      </c>
      <c r="Z17" s="33"/>
      <c r="AA17" s="33"/>
      <c r="AB17" s="33"/>
      <c r="AC17" s="33"/>
      <c r="AD17" s="33"/>
    </row>
    <row r="18" spans="1:30" ht="19.5" customHeight="1">
      <c r="A18" s="7">
        <v>10</v>
      </c>
      <c r="B18" s="77"/>
      <c r="C18" s="77"/>
      <c r="D18" s="78"/>
      <c r="E18" s="78">
        <v>56</v>
      </c>
      <c r="F18" s="185" t="s">
        <v>263</v>
      </c>
      <c r="G18" s="186" t="s">
        <v>264</v>
      </c>
      <c r="H18" s="187">
        <v>22159</v>
      </c>
      <c r="I18" s="188">
        <f>IF(COUNT(H18)=0,"---",41700-H18)</f>
        <v>19541</v>
      </c>
      <c r="J18" s="189" t="s">
        <v>7</v>
      </c>
      <c r="K18" s="190" t="s">
        <v>12</v>
      </c>
      <c r="L18" s="190" t="s">
        <v>11</v>
      </c>
      <c r="M18" s="13">
        <v>1</v>
      </c>
      <c r="N18" s="21">
        <v>1.3101</v>
      </c>
      <c r="O18" s="20"/>
      <c r="P18" s="20"/>
      <c r="Q18" s="20"/>
      <c r="R18" s="21"/>
      <c r="S18" s="20"/>
      <c r="T18" s="20"/>
      <c r="U18" s="20"/>
      <c r="V18" s="40" t="s">
        <v>82</v>
      </c>
      <c r="W18" s="153"/>
      <c r="X18" s="153"/>
      <c r="Y18" s="184" t="s">
        <v>27</v>
      </c>
      <c r="Z18" s="33"/>
      <c r="AA18" s="33"/>
      <c r="AB18" s="33"/>
      <c r="AC18" s="33"/>
      <c r="AD18" s="33"/>
    </row>
  </sheetData>
  <sheetProtection/>
  <mergeCells count="16">
    <mergeCell ref="A7:D7"/>
    <mergeCell ref="E7:E8"/>
    <mergeCell ref="F7:F8"/>
    <mergeCell ref="G7:G8"/>
    <mergeCell ref="H7:H8"/>
    <mergeCell ref="I7:I8"/>
    <mergeCell ref="V7:V8"/>
    <mergeCell ref="W7:W8"/>
    <mergeCell ref="X7:X8"/>
    <mergeCell ref="Y7:Y8"/>
    <mergeCell ref="J7:J8"/>
    <mergeCell ref="K7:K8"/>
    <mergeCell ref="L7:L8"/>
    <mergeCell ref="M7:M8"/>
    <mergeCell ref="N7:N8"/>
    <mergeCell ref="O7:U7"/>
  </mergeCells>
  <printOptions horizontalCentered="1"/>
  <pageMargins left="0.3937007874015748" right="0.3937007874015748" top="0.3937007874015748" bottom="0.3937007874015748" header="0.4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D40"/>
  <sheetViews>
    <sheetView showZeros="0" zoomScalePageLayoutView="0" workbookViewId="0" topLeftCell="A16">
      <selection activeCell="A3" sqref="A3"/>
    </sheetView>
  </sheetViews>
  <sheetFormatPr defaultColWidth="9.140625" defaultRowHeight="12.75"/>
  <cols>
    <col min="1" max="4" width="3.140625" style="30" customWidth="1"/>
    <col min="5" max="5" width="4.57421875" style="30" customWidth="1"/>
    <col min="6" max="6" width="10.57421875" style="30" bestFit="1" customWidth="1"/>
    <col min="7" max="7" width="11.7109375" style="30" bestFit="1" customWidth="1"/>
    <col min="8" max="8" width="9.00390625" style="30" customWidth="1"/>
    <col min="9" max="9" width="5.00390625" style="30" bestFit="1" customWidth="1"/>
    <col min="10" max="10" width="4.28125" style="30" customWidth="1"/>
    <col min="11" max="11" width="7.7109375" style="30" bestFit="1" customWidth="1"/>
    <col min="12" max="12" width="7.421875" style="30" bestFit="1" customWidth="1"/>
    <col min="13" max="13" width="4.421875" style="30" customWidth="1"/>
    <col min="14" max="21" width="4.7109375" style="30" customWidth="1"/>
    <col min="22" max="22" width="6.00390625" style="30" customWidth="1"/>
    <col min="23" max="23" width="6.140625" style="30" customWidth="1"/>
    <col min="24" max="24" width="5.57421875" style="30" customWidth="1"/>
    <col min="25" max="25" width="8.8515625" style="30" customWidth="1"/>
    <col min="26" max="30" width="9.57421875" style="30" customWidth="1"/>
    <col min="31" max="16384" width="9.140625" style="30" customWidth="1"/>
  </cols>
  <sheetData>
    <row r="1" spans="1:24" ht="20.25" customHeight="1">
      <c r="A1" s="29" t="s">
        <v>85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2.75" customHeight="1">
      <c r="A2" s="17"/>
      <c r="E2" s="24" t="s">
        <v>254</v>
      </c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</row>
    <row r="3" spans="5:24" ht="12.75" customHeight="1">
      <c r="E3" s="32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</row>
    <row r="4" spans="1:30" ht="19.5" customHeight="1">
      <c r="A4" s="33"/>
      <c r="B4" s="33"/>
      <c r="C4" s="33"/>
      <c r="D4" s="33"/>
      <c r="E4" s="33"/>
      <c r="F4" s="5" t="s">
        <v>285</v>
      </c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</row>
    <row r="5" spans="1:30" ht="1.5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</row>
    <row r="6" spans="1:30" ht="19.5" customHeight="1">
      <c r="A6" s="6"/>
      <c r="B6" s="6"/>
      <c r="C6" s="6"/>
      <c r="D6" s="6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4"/>
      <c r="W6" s="34"/>
      <c r="X6" s="34"/>
      <c r="Y6" s="33"/>
      <c r="Z6" s="33"/>
      <c r="AA6" s="33"/>
      <c r="AB6" s="33"/>
      <c r="AC6" s="33"/>
      <c r="AD6" s="33"/>
    </row>
    <row r="7" spans="1:30" ht="19.5" customHeight="1">
      <c r="A7" s="238" t="s">
        <v>83</v>
      </c>
      <c r="B7" s="239"/>
      <c r="C7" s="239"/>
      <c r="D7" s="240"/>
      <c r="E7" s="234" t="s">
        <v>9</v>
      </c>
      <c r="F7" s="249" t="s">
        <v>0</v>
      </c>
      <c r="G7" s="251" t="s">
        <v>1</v>
      </c>
      <c r="H7" s="236" t="s">
        <v>8</v>
      </c>
      <c r="I7" s="245" t="s">
        <v>2</v>
      </c>
      <c r="J7" s="245" t="s">
        <v>4</v>
      </c>
      <c r="K7" s="245" t="s">
        <v>3</v>
      </c>
      <c r="L7" s="245" t="s">
        <v>10</v>
      </c>
      <c r="M7" s="245" t="s">
        <v>6</v>
      </c>
      <c r="N7" s="236" t="s">
        <v>168</v>
      </c>
      <c r="O7" s="248" t="s">
        <v>18</v>
      </c>
      <c r="P7" s="248"/>
      <c r="Q7" s="248"/>
      <c r="R7" s="248"/>
      <c r="S7" s="248"/>
      <c r="T7" s="248"/>
      <c r="U7" s="248"/>
      <c r="V7" s="247" t="s">
        <v>5</v>
      </c>
      <c r="W7" s="290" t="s">
        <v>17</v>
      </c>
      <c r="X7" s="248" t="s">
        <v>166</v>
      </c>
      <c r="Y7" s="230" t="s">
        <v>26</v>
      </c>
      <c r="Z7" s="33"/>
      <c r="AA7" s="33"/>
      <c r="AB7" s="33"/>
      <c r="AC7" s="33"/>
      <c r="AD7" s="33"/>
    </row>
    <row r="8" spans="1:30" ht="15" customHeight="1">
      <c r="A8" s="77" t="s">
        <v>131</v>
      </c>
      <c r="B8" s="82" t="s">
        <v>165</v>
      </c>
      <c r="C8" s="84" t="s">
        <v>176</v>
      </c>
      <c r="D8" s="78" t="s">
        <v>164</v>
      </c>
      <c r="E8" s="235"/>
      <c r="F8" s="250"/>
      <c r="G8" s="252"/>
      <c r="H8" s="237"/>
      <c r="I8" s="246"/>
      <c r="J8" s="246"/>
      <c r="K8" s="246"/>
      <c r="L8" s="246"/>
      <c r="M8" s="246"/>
      <c r="N8" s="237"/>
      <c r="O8" s="15">
        <v>1</v>
      </c>
      <c r="P8" s="15">
        <v>2</v>
      </c>
      <c r="Q8" s="15">
        <v>3</v>
      </c>
      <c r="R8" s="15" t="s">
        <v>19</v>
      </c>
      <c r="S8" s="15">
        <v>4</v>
      </c>
      <c r="T8" s="15">
        <v>5</v>
      </c>
      <c r="U8" s="15">
        <v>6</v>
      </c>
      <c r="V8" s="247"/>
      <c r="W8" s="290"/>
      <c r="X8" s="248"/>
      <c r="Y8" s="231"/>
      <c r="Z8" s="33"/>
      <c r="AA8" s="33"/>
      <c r="AB8" s="33"/>
      <c r="AC8" s="33"/>
      <c r="AD8" s="33"/>
    </row>
    <row r="9" spans="1:30" ht="19.5" customHeight="1">
      <c r="A9" s="7">
        <v>1</v>
      </c>
      <c r="B9" s="82">
        <v>1</v>
      </c>
      <c r="C9" s="77"/>
      <c r="D9" s="77"/>
      <c r="E9" s="122">
        <v>27</v>
      </c>
      <c r="F9" s="121" t="s">
        <v>46</v>
      </c>
      <c r="G9" s="120" t="s">
        <v>123</v>
      </c>
      <c r="H9" s="162">
        <v>35360</v>
      </c>
      <c r="I9" s="118">
        <f>IF(COUNT(H9)=0,"---",41700-H9)</f>
        <v>6340</v>
      </c>
      <c r="J9" s="117" t="s">
        <v>44</v>
      </c>
      <c r="K9" s="116" t="s">
        <v>23</v>
      </c>
      <c r="L9" s="116" t="s">
        <v>15</v>
      </c>
      <c r="M9" s="13">
        <v>1</v>
      </c>
      <c r="N9" s="21"/>
      <c r="O9" s="20">
        <v>5.98</v>
      </c>
      <c r="P9" s="20">
        <v>6.1</v>
      </c>
      <c r="Q9" s="20" t="s">
        <v>79</v>
      </c>
      <c r="R9" s="183">
        <v>8</v>
      </c>
      <c r="S9" s="20">
        <v>5.88</v>
      </c>
      <c r="T9" s="20" t="s">
        <v>79</v>
      </c>
      <c r="U9" s="20" t="s">
        <v>79</v>
      </c>
      <c r="V9" s="40">
        <f aca="true" t="shared" si="0" ref="V9:V29">MAX(O9:Q9,S9:U9)</f>
        <v>6.1</v>
      </c>
      <c r="W9" s="153">
        <f aca="true" t="shared" si="1" ref="W9:X24">V9*M9</f>
        <v>6.1</v>
      </c>
      <c r="X9" s="153">
        <f t="shared" si="1"/>
        <v>0</v>
      </c>
      <c r="Y9" s="184"/>
      <c r="Z9" s="33"/>
      <c r="AA9" s="33"/>
      <c r="AB9" s="33"/>
      <c r="AC9" s="33"/>
      <c r="AD9" s="33"/>
    </row>
    <row r="10" spans="1:30" ht="19.5" customHeight="1">
      <c r="A10" s="7">
        <v>2</v>
      </c>
      <c r="B10" s="82">
        <v>2</v>
      </c>
      <c r="C10" s="77"/>
      <c r="D10" s="77"/>
      <c r="E10" s="122">
        <v>28</v>
      </c>
      <c r="F10" s="121" t="s">
        <v>61</v>
      </c>
      <c r="G10" s="120" t="s">
        <v>62</v>
      </c>
      <c r="H10" s="162">
        <v>34926</v>
      </c>
      <c r="I10" s="118">
        <f>IF(COUNT(H10)=0,"---",41700-H10)</f>
        <v>6774</v>
      </c>
      <c r="J10" s="117" t="s">
        <v>21</v>
      </c>
      <c r="K10" s="116" t="s">
        <v>24</v>
      </c>
      <c r="L10" s="116" t="s">
        <v>11</v>
      </c>
      <c r="M10" s="13">
        <v>1.1</v>
      </c>
      <c r="N10" s="21"/>
      <c r="O10" s="20">
        <v>5</v>
      </c>
      <c r="P10" s="20" t="s">
        <v>79</v>
      </c>
      <c r="Q10" s="20">
        <v>5.01</v>
      </c>
      <c r="R10" s="183">
        <v>7</v>
      </c>
      <c r="S10" s="20" t="s">
        <v>79</v>
      </c>
      <c r="T10" s="20">
        <v>5.38</v>
      </c>
      <c r="U10" s="20">
        <v>5.26</v>
      </c>
      <c r="V10" s="40">
        <f t="shared" si="0"/>
        <v>5.38</v>
      </c>
      <c r="W10" s="153">
        <f t="shared" si="1"/>
        <v>5.918</v>
      </c>
      <c r="X10" s="153">
        <f t="shared" si="1"/>
        <v>0</v>
      </c>
      <c r="Y10" s="184" t="s">
        <v>25</v>
      </c>
      <c r="Z10" s="33"/>
      <c r="AA10" s="33"/>
      <c r="AB10" s="33"/>
      <c r="AC10" s="33"/>
      <c r="AD10" s="33"/>
    </row>
    <row r="11" spans="1:30" ht="19.5" customHeight="1">
      <c r="A11" s="7">
        <v>3</v>
      </c>
      <c r="B11" s="77"/>
      <c r="C11" s="77"/>
      <c r="D11" s="77"/>
      <c r="E11" s="14">
        <v>78</v>
      </c>
      <c r="F11" s="9" t="s">
        <v>239</v>
      </c>
      <c r="G11" s="10" t="s">
        <v>238</v>
      </c>
      <c r="H11" s="156">
        <v>1993</v>
      </c>
      <c r="I11" s="155">
        <f>2014-H11</f>
        <v>21</v>
      </c>
      <c r="J11" s="11" t="s">
        <v>20</v>
      </c>
      <c r="K11" s="12" t="s">
        <v>181</v>
      </c>
      <c r="L11" s="12" t="s">
        <v>181</v>
      </c>
      <c r="M11" s="13">
        <v>1</v>
      </c>
      <c r="N11" s="21"/>
      <c r="O11" s="20">
        <v>5.14</v>
      </c>
      <c r="P11" s="20">
        <v>5.39</v>
      </c>
      <c r="Q11" s="20">
        <v>5.24</v>
      </c>
      <c r="R11" s="183">
        <v>6</v>
      </c>
      <c r="S11" s="20">
        <v>5.37</v>
      </c>
      <c r="T11" s="20">
        <v>5.36</v>
      </c>
      <c r="U11" s="20">
        <v>5.49</v>
      </c>
      <c r="V11" s="40">
        <f t="shared" si="0"/>
        <v>5.49</v>
      </c>
      <c r="W11" s="153">
        <f t="shared" si="1"/>
        <v>5.49</v>
      </c>
      <c r="X11" s="153">
        <f t="shared" si="1"/>
        <v>0</v>
      </c>
      <c r="Y11" s="184"/>
      <c r="Z11" s="33"/>
      <c r="AA11" s="33"/>
      <c r="AB11" s="33"/>
      <c r="AC11" s="33"/>
      <c r="AD11" s="33"/>
    </row>
    <row r="12" spans="1:30" ht="19.5" customHeight="1">
      <c r="A12" s="7">
        <v>4</v>
      </c>
      <c r="B12" s="77"/>
      <c r="C12" s="77"/>
      <c r="D12" s="77"/>
      <c r="E12" s="14">
        <v>36</v>
      </c>
      <c r="F12" s="9" t="s">
        <v>57</v>
      </c>
      <c r="G12" s="10" t="s">
        <v>58</v>
      </c>
      <c r="H12" s="125">
        <v>33977</v>
      </c>
      <c r="I12" s="19">
        <f aca="true" t="shared" si="2" ref="I12:I40">IF(COUNT(H12)=0,"---",41700-H12)</f>
        <v>7723</v>
      </c>
      <c r="J12" s="11" t="s">
        <v>20</v>
      </c>
      <c r="K12" s="12" t="s">
        <v>24</v>
      </c>
      <c r="L12" s="12" t="s">
        <v>11</v>
      </c>
      <c r="M12" s="13">
        <v>1</v>
      </c>
      <c r="N12" s="21"/>
      <c r="O12" s="20" t="s">
        <v>79</v>
      </c>
      <c r="P12" s="20">
        <v>5.27</v>
      </c>
      <c r="Q12" s="20">
        <v>5.34</v>
      </c>
      <c r="R12" s="183">
        <v>5</v>
      </c>
      <c r="S12" s="20" t="s">
        <v>79</v>
      </c>
      <c r="T12" s="20">
        <v>5.03</v>
      </c>
      <c r="U12" s="20">
        <v>5.47</v>
      </c>
      <c r="V12" s="40">
        <f t="shared" si="0"/>
        <v>5.47</v>
      </c>
      <c r="W12" s="153">
        <f t="shared" si="1"/>
        <v>5.47</v>
      </c>
      <c r="X12" s="153">
        <f t="shared" si="1"/>
        <v>0</v>
      </c>
      <c r="Y12" s="184" t="s">
        <v>45</v>
      </c>
      <c r="Z12" s="33"/>
      <c r="AA12" s="33"/>
      <c r="AB12" s="33"/>
      <c r="AC12" s="33"/>
      <c r="AD12" s="33"/>
    </row>
    <row r="13" spans="1:30" ht="19.5" customHeight="1">
      <c r="A13" s="7">
        <v>5</v>
      </c>
      <c r="B13" s="77"/>
      <c r="C13" s="84">
        <v>1</v>
      </c>
      <c r="D13" s="77"/>
      <c r="E13" s="112">
        <v>12</v>
      </c>
      <c r="F13" s="100" t="s">
        <v>118</v>
      </c>
      <c r="G13" s="101" t="s">
        <v>117</v>
      </c>
      <c r="H13" s="142">
        <v>36270</v>
      </c>
      <c r="I13" s="103">
        <f t="shared" si="2"/>
        <v>5430</v>
      </c>
      <c r="J13" s="104" t="s">
        <v>22</v>
      </c>
      <c r="K13" s="105" t="s">
        <v>89</v>
      </c>
      <c r="L13" s="105" t="s">
        <v>11</v>
      </c>
      <c r="M13" s="13">
        <v>1</v>
      </c>
      <c r="N13" s="21"/>
      <c r="O13" s="20">
        <v>5.1</v>
      </c>
      <c r="P13" s="20">
        <v>5</v>
      </c>
      <c r="Q13" s="20">
        <v>5.17</v>
      </c>
      <c r="R13" s="183">
        <v>4</v>
      </c>
      <c r="S13" s="20">
        <v>4.94</v>
      </c>
      <c r="T13" s="20">
        <v>5.05</v>
      </c>
      <c r="U13" s="20">
        <v>5.19</v>
      </c>
      <c r="V13" s="40">
        <f t="shared" si="0"/>
        <v>5.19</v>
      </c>
      <c r="W13" s="153">
        <f t="shared" si="1"/>
        <v>5.19</v>
      </c>
      <c r="X13" s="153">
        <f t="shared" si="1"/>
        <v>0</v>
      </c>
      <c r="Y13" s="184" t="s">
        <v>116</v>
      </c>
      <c r="Z13" s="33"/>
      <c r="AA13" s="33"/>
      <c r="AB13" s="33"/>
      <c r="AC13" s="33"/>
      <c r="AD13" s="33"/>
    </row>
    <row r="14" spans="1:30" ht="19.5" customHeight="1">
      <c r="A14" s="7">
        <v>6</v>
      </c>
      <c r="B14" s="77"/>
      <c r="C14" s="77"/>
      <c r="D14" s="77"/>
      <c r="E14" s="14">
        <v>72</v>
      </c>
      <c r="F14" s="9" t="s">
        <v>202</v>
      </c>
      <c r="G14" s="10" t="s">
        <v>203</v>
      </c>
      <c r="H14" s="125">
        <v>34164</v>
      </c>
      <c r="I14" s="19">
        <f t="shared" si="2"/>
        <v>7536</v>
      </c>
      <c r="J14" s="11" t="s">
        <v>22</v>
      </c>
      <c r="K14" s="12" t="s">
        <v>102</v>
      </c>
      <c r="L14" s="12" t="s">
        <v>97</v>
      </c>
      <c r="M14" s="13">
        <v>1</v>
      </c>
      <c r="N14" s="21"/>
      <c r="O14" s="20" t="s">
        <v>80</v>
      </c>
      <c r="P14" s="20">
        <v>4.9</v>
      </c>
      <c r="Q14" s="20">
        <v>4.89</v>
      </c>
      <c r="R14" s="183">
        <v>3</v>
      </c>
      <c r="S14" s="20">
        <v>4.96</v>
      </c>
      <c r="T14" s="20">
        <v>5.04</v>
      </c>
      <c r="U14" s="20">
        <v>5.16</v>
      </c>
      <c r="V14" s="40">
        <f t="shared" si="0"/>
        <v>5.16</v>
      </c>
      <c r="W14" s="153">
        <f t="shared" si="1"/>
        <v>5.16</v>
      </c>
      <c r="X14" s="153">
        <f t="shared" si="1"/>
        <v>0</v>
      </c>
      <c r="Y14" s="184" t="s">
        <v>184</v>
      </c>
      <c r="Z14" s="33"/>
      <c r="AA14" s="33"/>
      <c r="AB14" s="33"/>
      <c r="AC14" s="33"/>
      <c r="AD14" s="33"/>
    </row>
    <row r="15" spans="1:30" ht="19.5" customHeight="1">
      <c r="A15" s="7">
        <v>7</v>
      </c>
      <c r="B15" s="82">
        <v>3</v>
      </c>
      <c r="C15" s="77"/>
      <c r="D15" s="77"/>
      <c r="E15" s="122">
        <v>67</v>
      </c>
      <c r="F15" s="121" t="s">
        <v>185</v>
      </c>
      <c r="G15" s="120" t="s">
        <v>186</v>
      </c>
      <c r="H15" s="162">
        <v>35195</v>
      </c>
      <c r="I15" s="118">
        <f t="shared" si="2"/>
        <v>6505</v>
      </c>
      <c r="J15" s="117" t="s">
        <v>22</v>
      </c>
      <c r="K15" s="116" t="s">
        <v>102</v>
      </c>
      <c r="L15" s="116" t="s">
        <v>97</v>
      </c>
      <c r="M15" s="13">
        <v>1</v>
      </c>
      <c r="N15" s="21"/>
      <c r="O15" s="20">
        <v>4.78</v>
      </c>
      <c r="P15" s="20">
        <v>4.72</v>
      </c>
      <c r="Q15" s="20">
        <v>4.75</v>
      </c>
      <c r="R15" s="183">
        <v>2</v>
      </c>
      <c r="S15" s="20">
        <v>4.25</v>
      </c>
      <c r="T15" s="20" t="s">
        <v>79</v>
      </c>
      <c r="U15" s="20">
        <v>4.4</v>
      </c>
      <c r="V15" s="40">
        <f t="shared" si="0"/>
        <v>4.78</v>
      </c>
      <c r="W15" s="153">
        <f t="shared" si="1"/>
        <v>4.78</v>
      </c>
      <c r="X15" s="153">
        <f t="shared" si="1"/>
        <v>0</v>
      </c>
      <c r="Y15" s="184" t="s">
        <v>103</v>
      </c>
      <c r="Z15" s="33"/>
      <c r="AA15" s="33"/>
      <c r="AB15" s="33"/>
      <c r="AC15" s="33"/>
      <c r="AD15" s="33"/>
    </row>
    <row r="16" spans="1:30" ht="19.5" customHeight="1">
      <c r="A16" s="7">
        <v>8</v>
      </c>
      <c r="B16" s="82">
        <v>4</v>
      </c>
      <c r="C16" s="77"/>
      <c r="D16" s="77"/>
      <c r="E16" s="122">
        <v>38</v>
      </c>
      <c r="F16" s="121" t="s">
        <v>234</v>
      </c>
      <c r="G16" s="120" t="s">
        <v>233</v>
      </c>
      <c r="H16" s="162">
        <v>36091</v>
      </c>
      <c r="I16" s="118">
        <f t="shared" si="2"/>
        <v>5609</v>
      </c>
      <c r="J16" s="117" t="s">
        <v>20</v>
      </c>
      <c r="K16" s="116" t="s">
        <v>24</v>
      </c>
      <c r="L16" s="116" t="s">
        <v>11</v>
      </c>
      <c r="M16" s="13">
        <v>1</v>
      </c>
      <c r="N16" s="21"/>
      <c r="O16" s="20" t="s">
        <v>79</v>
      </c>
      <c r="P16" s="20">
        <v>4.41</v>
      </c>
      <c r="Q16" s="20">
        <v>4.71</v>
      </c>
      <c r="R16" s="183">
        <v>1</v>
      </c>
      <c r="S16" s="20">
        <v>4.51</v>
      </c>
      <c r="T16" s="20">
        <v>4.21</v>
      </c>
      <c r="U16" s="20">
        <v>4.42</v>
      </c>
      <c r="V16" s="40">
        <f t="shared" si="0"/>
        <v>4.71</v>
      </c>
      <c r="W16" s="153">
        <f t="shared" si="1"/>
        <v>4.71</v>
      </c>
      <c r="X16" s="153">
        <f t="shared" si="1"/>
        <v>0</v>
      </c>
      <c r="Y16" s="184" t="s">
        <v>45</v>
      </c>
      <c r="Z16" s="33"/>
      <c r="AA16" s="33"/>
      <c r="AB16" s="33"/>
      <c r="AC16" s="33"/>
      <c r="AD16" s="33"/>
    </row>
    <row r="17" spans="1:30" ht="19.5" customHeight="1">
      <c r="A17" s="7">
        <v>9</v>
      </c>
      <c r="B17" s="77"/>
      <c r="C17" s="77"/>
      <c r="D17" s="77"/>
      <c r="E17" s="14">
        <v>63</v>
      </c>
      <c r="F17" s="9" t="s">
        <v>236</v>
      </c>
      <c r="G17" s="10" t="s">
        <v>235</v>
      </c>
      <c r="H17" s="125">
        <v>33197</v>
      </c>
      <c r="I17" s="19">
        <f t="shared" si="2"/>
        <v>8503</v>
      </c>
      <c r="J17" s="11" t="s">
        <v>7</v>
      </c>
      <c r="K17" s="12" t="s">
        <v>96</v>
      </c>
      <c r="L17" s="12" t="s">
        <v>97</v>
      </c>
      <c r="M17" s="13">
        <v>1</v>
      </c>
      <c r="N17" s="21"/>
      <c r="O17" s="20">
        <v>4.56</v>
      </c>
      <c r="P17" s="20">
        <v>4.68</v>
      </c>
      <c r="Q17" s="20">
        <v>4.45</v>
      </c>
      <c r="R17" s="21"/>
      <c r="S17" s="20"/>
      <c r="T17" s="20"/>
      <c r="U17" s="20"/>
      <c r="V17" s="40">
        <f t="shared" si="0"/>
        <v>4.68</v>
      </c>
      <c r="W17" s="153">
        <f t="shared" si="1"/>
        <v>4.68</v>
      </c>
      <c r="X17" s="153">
        <f t="shared" si="1"/>
        <v>0</v>
      </c>
      <c r="Y17" s="184" t="s">
        <v>98</v>
      </c>
      <c r="Z17" s="33"/>
      <c r="AA17" s="33"/>
      <c r="AB17" s="33"/>
      <c r="AC17" s="33"/>
      <c r="AD17" s="33"/>
    </row>
    <row r="18" spans="1:30" ht="19.5" customHeight="1">
      <c r="A18" s="7">
        <v>10</v>
      </c>
      <c r="B18" s="77"/>
      <c r="C18" s="84">
        <v>2</v>
      </c>
      <c r="D18" s="77"/>
      <c r="E18" s="112">
        <v>44</v>
      </c>
      <c r="F18" s="100" t="s">
        <v>237</v>
      </c>
      <c r="G18" s="101" t="s">
        <v>199</v>
      </c>
      <c r="H18" s="142">
        <v>36591</v>
      </c>
      <c r="I18" s="103">
        <f t="shared" si="2"/>
        <v>5109</v>
      </c>
      <c r="J18" s="104" t="s">
        <v>20</v>
      </c>
      <c r="K18" s="105" t="s">
        <v>24</v>
      </c>
      <c r="L18" s="105" t="s">
        <v>11</v>
      </c>
      <c r="M18" s="13">
        <v>1</v>
      </c>
      <c r="N18" s="21"/>
      <c r="O18" s="20">
        <v>4.48</v>
      </c>
      <c r="P18" s="20">
        <v>4.65</v>
      </c>
      <c r="Q18" s="20">
        <v>4.15</v>
      </c>
      <c r="R18" s="21"/>
      <c r="S18" s="20"/>
      <c r="T18" s="20"/>
      <c r="U18" s="20"/>
      <c r="V18" s="40">
        <f t="shared" si="0"/>
        <v>4.65</v>
      </c>
      <c r="W18" s="153">
        <f t="shared" si="1"/>
        <v>4.65</v>
      </c>
      <c r="X18" s="153">
        <f t="shared" si="1"/>
        <v>0</v>
      </c>
      <c r="Y18" s="184" t="s">
        <v>45</v>
      </c>
      <c r="Z18" s="33"/>
      <c r="AA18" s="33"/>
      <c r="AB18" s="33"/>
      <c r="AC18" s="33"/>
      <c r="AD18" s="33"/>
    </row>
    <row r="19" spans="1:30" ht="19.5" customHeight="1">
      <c r="A19" s="7">
        <v>11</v>
      </c>
      <c r="B19" s="77"/>
      <c r="C19" s="77"/>
      <c r="D19" s="78">
        <v>1</v>
      </c>
      <c r="E19" s="170">
        <v>47</v>
      </c>
      <c r="F19" s="173" t="s">
        <v>232</v>
      </c>
      <c r="G19" s="174" t="s">
        <v>231</v>
      </c>
      <c r="H19" s="217">
        <v>21585</v>
      </c>
      <c r="I19" s="176">
        <f t="shared" si="2"/>
        <v>20115</v>
      </c>
      <c r="J19" s="177" t="s">
        <v>39</v>
      </c>
      <c r="K19" s="178" t="s">
        <v>12</v>
      </c>
      <c r="L19" s="178" t="s">
        <v>11</v>
      </c>
      <c r="M19" s="13">
        <v>1.1</v>
      </c>
      <c r="N19" s="21">
        <v>1.3417</v>
      </c>
      <c r="O19" s="20">
        <v>4.16</v>
      </c>
      <c r="P19" s="20" t="s">
        <v>80</v>
      </c>
      <c r="Q19" s="20" t="s">
        <v>80</v>
      </c>
      <c r="R19" s="21"/>
      <c r="S19" s="20"/>
      <c r="T19" s="20"/>
      <c r="U19" s="20"/>
      <c r="V19" s="40">
        <f t="shared" si="0"/>
        <v>4.16</v>
      </c>
      <c r="W19" s="153">
        <f t="shared" si="1"/>
        <v>4.5760000000000005</v>
      </c>
      <c r="X19" s="153">
        <f t="shared" si="1"/>
        <v>6.1396192</v>
      </c>
      <c r="Y19" s="184" t="s">
        <v>230</v>
      </c>
      <c r="Z19" s="33"/>
      <c r="AA19" s="33"/>
      <c r="AB19" s="33"/>
      <c r="AC19" s="33"/>
      <c r="AD19" s="33"/>
    </row>
    <row r="20" spans="1:30" ht="19.5" customHeight="1">
      <c r="A20" s="7">
        <v>12</v>
      </c>
      <c r="B20" s="77"/>
      <c r="C20" s="77"/>
      <c r="D20" s="77"/>
      <c r="E20" s="14">
        <v>20</v>
      </c>
      <c r="F20" s="9" t="s">
        <v>226</v>
      </c>
      <c r="G20" s="10" t="s">
        <v>225</v>
      </c>
      <c r="H20" s="125">
        <v>28601</v>
      </c>
      <c r="I20" s="19">
        <f t="shared" si="2"/>
        <v>13099</v>
      </c>
      <c r="J20" s="11" t="s">
        <v>7</v>
      </c>
      <c r="K20" s="12" t="s">
        <v>33</v>
      </c>
      <c r="L20" s="12" t="s">
        <v>34</v>
      </c>
      <c r="M20" s="13">
        <v>1</v>
      </c>
      <c r="N20" s="21"/>
      <c r="O20" s="20">
        <v>4.28</v>
      </c>
      <c r="P20" s="20">
        <v>4.28</v>
      </c>
      <c r="Q20" s="20" t="s">
        <v>80</v>
      </c>
      <c r="R20" s="21"/>
      <c r="S20" s="20"/>
      <c r="T20" s="20"/>
      <c r="U20" s="20"/>
      <c r="V20" s="40">
        <f t="shared" si="0"/>
        <v>4.28</v>
      </c>
      <c r="W20" s="153">
        <f t="shared" si="1"/>
        <v>4.28</v>
      </c>
      <c r="X20" s="153">
        <f t="shared" si="1"/>
        <v>0</v>
      </c>
      <c r="Y20" s="184"/>
      <c r="Z20" s="33"/>
      <c r="AA20" s="33"/>
      <c r="AB20" s="33"/>
      <c r="AC20" s="33"/>
      <c r="AD20" s="33"/>
    </row>
    <row r="21" spans="1:30" ht="19.5" customHeight="1">
      <c r="A21" s="7">
        <v>13</v>
      </c>
      <c r="B21" s="77"/>
      <c r="C21" s="77"/>
      <c r="D21" s="77"/>
      <c r="E21" s="14">
        <v>60</v>
      </c>
      <c r="F21" s="9" t="s">
        <v>224</v>
      </c>
      <c r="G21" s="10" t="s">
        <v>223</v>
      </c>
      <c r="H21" s="125">
        <v>32798</v>
      </c>
      <c r="I21" s="19">
        <f t="shared" si="2"/>
        <v>8902</v>
      </c>
      <c r="J21" s="11" t="s">
        <v>7</v>
      </c>
      <c r="K21" s="12" t="s">
        <v>96</v>
      </c>
      <c r="L21" s="12" t="s">
        <v>97</v>
      </c>
      <c r="M21" s="13">
        <v>1</v>
      </c>
      <c r="N21" s="21"/>
      <c r="O21" s="20">
        <v>4.25</v>
      </c>
      <c r="P21" s="20">
        <v>4.07</v>
      </c>
      <c r="Q21" s="20">
        <v>4</v>
      </c>
      <c r="R21" s="21"/>
      <c r="S21" s="20"/>
      <c r="T21" s="20"/>
      <c r="U21" s="20"/>
      <c r="V21" s="40">
        <f t="shared" si="0"/>
        <v>4.25</v>
      </c>
      <c r="W21" s="153">
        <f t="shared" si="1"/>
        <v>4.25</v>
      </c>
      <c r="X21" s="153">
        <f t="shared" si="1"/>
        <v>0</v>
      </c>
      <c r="Y21" s="184" t="s">
        <v>48</v>
      </c>
      <c r="Z21" s="33"/>
      <c r="AA21" s="33"/>
      <c r="AB21" s="33"/>
      <c r="AC21" s="33"/>
      <c r="AD21" s="33"/>
    </row>
    <row r="22" spans="1:30" ht="19.5" customHeight="1">
      <c r="A22" s="7">
        <v>14</v>
      </c>
      <c r="B22" s="77"/>
      <c r="C22" s="77"/>
      <c r="D22" s="78">
        <v>2</v>
      </c>
      <c r="E22" s="170">
        <v>21</v>
      </c>
      <c r="F22" s="173" t="s">
        <v>200</v>
      </c>
      <c r="G22" s="174" t="s">
        <v>201</v>
      </c>
      <c r="H22" s="217">
        <v>23542</v>
      </c>
      <c r="I22" s="176">
        <f t="shared" si="2"/>
        <v>18158</v>
      </c>
      <c r="J22" s="177" t="s">
        <v>13</v>
      </c>
      <c r="K22" s="178" t="s">
        <v>23</v>
      </c>
      <c r="L22" s="178" t="s">
        <v>15</v>
      </c>
      <c r="M22" s="13">
        <v>1</v>
      </c>
      <c r="N22" s="21">
        <v>1.2389</v>
      </c>
      <c r="O22" s="20">
        <v>3.75</v>
      </c>
      <c r="P22" s="20">
        <v>3.73</v>
      </c>
      <c r="Q22" s="20" t="s">
        <v>80</v>
      </c>
      <c r="R22" s="21"/>
      <c r="S22" s="20"/>
      <c r="T22" s="20"/>
      <c r="U22" s="20"/>
      <c r="V22" s="40">
        <f t="shared" si="0"/>
        <v>3.75</v>
      </c>
      <c r="W22" s="153">
        <f t="shared" si="1"/>
        <v>3.75</v>
      </c>
      <c r="X22" s="153">
        <f t="shared" si="1"/>
        <v>4.645874999999999</v>
      </c>
      <c r="Y22" s="184"/>
      <c r="Z22" s="33"/>
      <c r="AA22" s="33"/>
      <c r="AB22" s="33"/>
      <c r="AC22" s="33"/>
      <c r="AD22" s="33"/>
    </row>
    <row r="23" spans="1:30" ht="19.5" customHeight="1">
      <c r="A23" s="7">
        <v>15</v>
      </c>
      <c r="B23" s="77"/>
      <c r="C23" s="77"/>
      <c r="D23" s="78">
        <v>3</v>
      </c>
      <c r="E23" s="170">
        <v>80</v>
      </c>
      <c r="F23" s="173" t="s">
        <v>29</v>
      </c>
      <c r="G23" s="174" t="s">
        <v>30</v>
      </c>
      <c r="H23" s="217">
        <v>21239</v>
      </c>
      <c r="I23" s="176">
        <f t="shared" si="2"/>
        <v>20461</v>
      </c>
      <c r="J23" s="177" t="s">
        <v>20</v>
      </c>
      <c r="K23" s="178" t="s">
        <v>12</v>
      </c>
      <c r="L23" s="178" t="s">
        <v>11</v>
      </c>
      <c r="M23" s="13">
        <v>1</v>
      </c>
      <c r="N23" s="21">
        <v>1.3605</v>
      </c>
      <c r="O23" s="20" t="s">
        <v>79</v>
      </c>
      <c r="P23" s="20">
        <v>3.46</v>
      </c>
      <c r="Q23" s="20">
        <v>3.25</v>
      </c>
      <c r="R23" s="21"/>
      <c r="S23" s="20"/>
      <c r="T23" s="20"/>
      <c r="U23" s="20"/>
      <c r="V23" s="40">
        <f t="shared" si="0"/>
        <v>3.46</v>
      </c>
      <c r="W23" s="153">
        <f t="shared" si="1"/>
        <v>3.46</v>
      </c>
      <c r="X23" s="153">
        <f t="shared" si="1"/>
        <v>4.70733</v>
      </c>
      <c r="Y23" s="184"/>
      <c r="Z23" s="33"/>
      <c r="AA23" s="33"/>
      <c r="AB23" s="33"/>
      <c r="AC23" s="33"/>
      <c r="AD23" s="33"/>
    </row>
    <row r="24" spans="1:30" ht="19.5" customHeight="1">
      <c r="A24" s="7">
        <v>16</v>
      </c>
      <c r="B24" s="77"/>
      <c r="C24" s="77"/>
      <c r="D24" s="78">
        <v>4</v>
      </c>
      <c r="E24" s="170">
        <v>55</v>
      </c>
      <c r="F24" s="173" t="s">
        <v>40</v>
      </c>
      <c r="G24" s="174" t="s">
        <v>41</v>
      </c>
      <c r="H24" s="217">
        <v>23311</v>
      </c>
      <c r="I24" s="176">
        <f t="shared" si="2"/>
        <v>18389</v>
      </c>
      <c r="J24" s="177" t="s">
        <v>7</v>
      </c>
      <c r="K24" s="178" t="s">
        <v>12</v>
      </c>
      <c r="L24" s="178" t="s">
        <v>11</v>
      </c>
      <c r="M24" s="13">
        <v>1</v>
      </c>
      <c r="N24" s="21">
        <v>1.2549</v>
      </c>
      <c r="O24" s="20">
        <v>3.26</v>
      </c>
      <c r="P24" s="20">
        <v>3.29</v>
      </c>
      <c r="Q24" s="20"/>
      <c r="R24" s="21"/>
      <c r="S24" s="20"/>
      <c r="T24" s="20"/>
      <c r="U24" s="20"/>
      <c r="V24" s="40">
        <f t="shared" si="0"/>
        <v>3.29</v>
      </c>
      <c r="W24" s="153">
        <f t="shared" si="1"/>
        <v>3.29</v>
      </c>
      <c r="X24" s="153">
        <f t="shared" si="1"/>
        <v>4.128621</v>
      </c>
      <c r="Y24" s="184" t="s">
        <v>27</v>
      </c>
      <c r="Z24" s="33"/>
      <c r="AA24" s="33"/>
      <c r="AB24" s="33"/>
      <c r="AC24" s="33"/>
      <c r="AD24" s="33"/>
    </row>
    <row r="25" spans="1:30" ht="19.5" customHeight="1">
      <c r="A25" s="7">
        <v>17</v>
      </c>
      <c r="B25" s="77"/>
      <c r="C25" s="77"/>
      <c r="D25" s="78">
        <v>5</v>
      </c>
      <c r="E25" s="170">
        <v>46</v>
      </c>
      <c r="F25" s="173" t="s">
        <v>42</v>
      </c>
      <c r="G25" s="174" t="s">
        <v>43</v>
      </c>
      <c r="H25" s="217">
        <v>24809</v>
      </c>
      <c r="I25" s="176">
        <f t="shared" si="2"/>
        <v>16891</v>
      </c>
      <c r="J25" s="177" t="s">
        <v>44</v>
      </c>
      <c r="K25" s="178" t="s">
        <v>24</v>
      </c>
      <c r="L25" s="178" t="s">
        <v>11</v>
      </c>
      <c r="M25" s="13">
        <v>1</v>
      </c>
      <c r="N25" s="21">
        <v>1.1932</v>
      </c>
      <c r="O25" s="20">
        <v>2.7</v>
      </c>
      <c r="P25" s="20">
        <v>2.92</v>
      </c>
      <c r="Q25" s="20">
        <v>3.07</v>
      </c>
      <c r="R25" s="21"/>
      <c r="S25" s="20"/>
      <c r="T25" s="20"/>
      <c r="U25" s="20"/>
      <c r="V25" s="40">
        <f t="shared" si="0"/>
        <v>3.07</v>
      </c>
      <c r="W25" s="153">
        <f aca="true" t="shared" si="3" ref="W25:X29">V25*M25</f>
        <v>3.07</v>
      </c>
      <c r="X25" s="153">
        <f t="shared" si="3"/>
        <v>3.663124</v>
      </c>
      <c r="Y25" s="184" t="s">
        <v>45</v>
      </c>
      <c r="Z25" s="33"/>
      <c r="AA25" s="33"/>
      <c r="AB25" s="33"/>
      <c r="AC25" s="33"/>
      <c r="AD25" s="33"/>
    </row>
    <row r="26" spans="1:30" ht="19.5" customHeight="1">
      <c r="A26" s="7">
        <v>18</v>
      </c>
      <c r="B26" s="82">
        <v>5</v>
      </c>
      <c r="C26" s="77"/>
      <c r="D26" s="77"/>
      <c r="E26" s="122">
        <v>31</v>
      </c>
      <c r="F26" s="121" t="s">
        <v>187</v>
      </c>
      <c r="G26" s="120" t="s">
        <v>218</v>
      </c>
      <c r="H26" s="162">
        <v>35788</v>
      </c>
      <c r="I26" s="118">
        <f t="shared" si="2"/>
        <v>5912</v>
      </c>
      <c r="J26" s="117" t="s">
        <v>286</v>
      </c>
      <c r="K26" s="116" t="s">
        <v>24</v>
      </c>
      <c r="L26" s="116" t="s">
        <v>11</v>
      </c>
      <c r="M26" s="13">
        <v>1</v>
      </c>
      <c r="N26" s="21"/>
      <c r="O26" s="20">
        <v>2.94</v>
      </c>
      <c r="P26" s="20" t="s">
        <v>80</v>
      </c>
      <c r="Q26" s="20">
        <v>2.8</v>
      </c>
      <c r="R26" s="21"/>
      <c r="S26" s="20"/>
      <c r="T26" s="20"/>
      <c r="U26" s="20"/>
      <c r="V26" s="40">
        <f t="shared" si="0"/>
        <v>2.94</v>
      </c>
      <c r="W26" s="153">
        <f t="shared" si="3"/>
        <v>2.94</v>
      </c>
      <c r="X26" s="153">
        <f t="shared" si="3"/>
        <v>0</v>
      </c>
      <c r="Y26" s="184" t="s">
        <v>45</v>
      </c>
      <c r="Z26" s="33"/>
      <c r="AA26" s="33"/>
      <c r="AB26" s="33"/>
      <c r="AC26" s="33"/>
      <c r="AD26" s="33"/>
    </row>
    <row r="27" spans="1:30" ht="19.5" customHeight="1">
      <c r="A27" s="7">
        <v>19</v>
      </c>
      <c r="B27" s="77"/>
      <c r="C27" s="84">
        <v>3</v>
      </c>
      <c r="D27" s="77"/>
      <c r="E27" s="112">
        <v>11</v>
      </c>
      <c r="F27" s="100" t="s">
        <v>198</v>
      </c>
      <c r="G27" s="101" t="s">
        <v>199</v>
      </c>
      <c r="H27" s="142">
        <v>37395</v>
      </c>
      <c r="I27" s="103">
        <f t="shared" si="2"/>
        <v>4305</v>
      </c>
      <c r="J27" s="104" t="s">
        <v>287</v>
      </c>
      <c r="K27" s="105" t="s">
        <v>89</v>
      </c>
      <c r="L27" s="105" t="s">
        <v>11</v>
      </c>
      <c r="M27" s="13">
        <v>1</v>
      </c>
      <c r="N27" s="21"/>
      <c r="O27" s="20">
        <v>2.92</v>
      </c>
      <c r="P27" s="20" t="s">
        <v>79</v>
      </c>
      <c r="Q27" s="20">
        <v>2.8</v>
      </c>
      <c r="R27" s="21"/>
      <c r="S27" s="20"/>
      <c r="T27" s="20"/>
      <c r="U27" s="20"/>
      <c r="V27" s="40">
        <f t="shared" si="0"/>
        <v>2.92</v>
      </c>
      <c r="W27" s="153">
        <f t="shared" si="3"/>
        <v>2.92</v>
      </c>
      <c r="X27" s="153">
        <f t="shared" si="3"/>
        <v>0</v>
      </c>
      <c r="Y27" s="184" t="s">
        <v>116</v>
      </c>
      <c r="Z27" s="33"/>
      <c r="AA27" s="33"/>
      <c r="AB27" s="33"/>
      <c r="AC27" s="33"/>
      <c r="AD27" s="33"/>
    </row>
    <row r="28" spans="1:30" ht="19.5" customHeight="1">
      <c r="A28" s="7">
        <v>20</v>
      </c>
      <c r="B28" s="77"/>
      <c r="C28" s="77"/>
      <c r="D28" s="78">
        <v>6</v>
      </c>
      <c r="E28" s="170">
        <v>20</v>
      </c>
      <c r="F28" s="173" t="s">
        <v>281</v>
      </c>
      <c r="G28" s="174" t="s">
        <v>282</v>
      </c>
      <c r="H28" s="217">
        <v>20248</v>
      </c>
      <c r="I28" s="176">
        <f t="shared" si="2"/>
        <v>21452</v>
      </c>
      <c r="J28" s="177" t="s">
        <v>13</v>
      </c>
      <c r="K28" s="178" t="s">
        <v>23</v>
      </c>
      <c r="L28" s="178" t="s">
        <v>15</v>
      </c>
      <c r="M28" s="13">
        <v>1</v>
      </c>
      <c r="N28" s="21">
        <v>1.3998</v>
      </c>
      <c r="O28" s="20">
        <v>2.72</v>
      </c>
      <c r="P28" s="20">
        <v>2.81</v>
      </c>
      <c r="Q28" s="20" t="s">
        <v>79</v>
      </c>
      <c r="R28" s="21"/>
      <c r="S28" s="20"/>
      <c r="T28" s="20"/>
      <c r="U28" s="20"/>
      <c r="V28" s="40">
        <f t="shared" si="0"/>
        <v>2.81</v>
      </c>
      <c r="W28" s="153">
        <f t="shared" si="3"/>
        <v>2.81</v>
      </c>
      <c r="X28" s="153">
        <f t="shared" si="3"/>
        <v>3.9334379999999998</v>
      </c>
      <c r="Y28" s="184"/>
      <c r="Z28" s="33"/>
      <c r="AA28" s="33"/>
      <c r="AB28" s="33"/>
      <c r="AC28" s="33"/>
      <c r="AD28" s="33"/>
    </row>
    <row r="29" spans="1:30" ht="19.5" customHeight="1">
      <c r="A29" s="7">
        <v>21</v>
      </c>
      <c r="B29" s="77"/>
      <c r="C29" s="84">
        <v>4</v>
      </c>
      <c r="D29" s="77"/>
      <c r="E29" s="112">
        <v>75</v>
      </c>
      <c r="F29" s="100" t="s">
        <v>216</v>
      </c>
      <c r="G29" s="101" t="s">
        <v>215</v>
      </c>
      <c r="H29" s="142">
        <v>38584</v>
      </c>
      <c r="I29" s="103">
        <f t="shared" si="2"/>
        <v>3116</v>
      </c>
      <c r="J29" s="104" t="s">
        <v>7</v>
      </c>
      <c r="K29" s="105" t="s">
        <v>102</v>
      </c>
      <c r="L29" s="105" t="s">
        <v>97</v>
      </c>
      <c r="M29" s="13">
        <v>1</v>
      </c>
      <c r="N29" s="21"/>
      <c r="O29" s="20" t="s">
        <v>79</v>
      </c>
      <c r="P29" s="20">
        <v>2.62</v>
      </c>
      <c r="Q29" s="20">
        <v>2.61</v>
      </c>
      <c r="R29" s="21"/>
      <c r="S29" s="20"/>
      <c r="T29" s="20"/>
      <c r="U29" s="20"/>
      <c r="V29" s="40">
        <f t="shared" si="0"/>
        <v>2.62</v>
      </c>
      <c r="W29" s="153">
        <f t="shared" si="3"/>
        <v>2.62</v>
      </c>
      <c r="X29" s="153">
        <f t="shared" si="3"/>
        <v>0</v>
      </c>
      <c r="Y29" s="184" t="s">
        <v>103</v>
      </c>
      <c r="Z29" s="33"/>
      <c r="AA29" s="33"/>
      <c r="AB29" s="33"/>
      <c r="AC29" s="33"/>
      <c r="AD29" s="33"/>
    </row>
    <row r="30" spans="1:30" ht="19.5" customHeight="1">
      <c r="A30" s="7"/>
      <c r="B30" s="77"/>
      <c r="C30" s="77"/>
      <c r="D30" s="78"/>
      <c r="E30" s="170">
        <v>6</v>
      </c>
      <c r="F30" s="173" t="s">
        <v>77</v>
      </c>
      <c r="G30" s="174" t="s">
        <v>78</v>
      </c>
      <c r="H30" s="217">
        <v>21607</v>
      </c>
      <c r="I30" s="176">
        <f t="shared" si="2"/>
        <v>20093</v>
      </c>
      <c r="J30" s="177" t="s">
        <v>13</v>
      </c>
      <c r="K30" s="178" t="s">
        <v>14</v>
      </c>
      <c r="L30" s="178" t="s">
        <v>16</v>
      </c>
      <c r="M30" s="13">
        <v>1</v>
      </c>
      <c r="N30" s="21">
        <v>1.3417</v>
      </c>
      <c r="O30" s="20" t="s">
        <v>79</v>
      </c>
      <c r="P30" s="20" t="s">
        <v>80</v>
      </c>
      <c r="Q30" s="20" t="s">
        <v>79</v>
      </c>
      <c r="R30" s="21"/>
      <c r="S30" s="20"/>
      <c r="T30" s="20"/>
      <c r="U30" s="20"/>
      <c r="V30" s="40" t="s">
        <v>84</v>
      </c>
      <c r="W30" s="153"/>
      <c r="X30" s="153"/>
      <c r="Y30" s="184" t="s">
        <v>66</v>
      </c>
      <c r="Z30" s="33"/>
      <c r="AA30" s="33"/>
      <c r="AB30" s="33"/>
      <c r="AC30" s="33"/>
      <c r="AD30" s="33"/>
    </row>
    <row r="31" spans="1:30" ht="19.5" customHeight="1">
      <c r="A31" s="7"/>
      <c r="B31" s="77"/>
      <c r="C31" s="77"/>
      <c r="D31" s="78"/>
      <c r="E31" s="170">
        <v>19</v>
      </c>
      <c r="F31" s="173" t="s">
        <v>31</v>
      </c>
      <c r="G31" s="174" t="s">
        <v>32</v>
      </c>
      <c r="H31" s="217">
        <v>21779</v>
      </c>
      <c r="I31" s="176">
        <f t="shared" si="2"/>
        <v>19921</v>
      </c>
      <c r="J31" s="177" t="s">
        <v>7</v>
      </c>
      <c r="K31" s="178" t="s">
        <v>33</v>
      </c>
      <c r="L31" s="178" t="s">
        <v>34</v>
      </c>
      <c r="M31" s="13">
        <v>1</v>
      </c>
      <c r="N31" s="21">
        <v>1.3234</v>
      </c>
      <c r="O31" s="20"/>
      <c r="P31" s="20"/>
      <c r="Q31" s="20"/>
      <c r="R31" s="21"/>
      <c r="S31" s="20"/>
      <c r="T31" s="20"/>
      <c r="U31" s="20"/>
      <c r="V31" s="40" t="s">
        <v>82</v>
      </c>
      <c r="W31" s="153"/>
      <c r="X31" s="153"/>
      <c r="Y31" s="184"/>
      <c r="Z31" s="33"/>
      <c r="AA31" s="33"/>
      <c r="AB31" s="33"/>
      <c r="AC31" s="33"/>
      <c r="AD31" s="33"/>
    </row>
    <row r="32" spans="1:30" ht="19.5" customHeight="1">
      <c r="A32" s="7"/>
      <c r="B32" s="77"/>
      <c r="C32" s="77"/>
      <c r="D32" s="77"/>
      <c r="E32" s="14">
        <v>34</v>
      </c>
      <c r="F32" s="9" t="s">
        <v>115</v>
      </c>
      <c r="G32" s="10" t="s">
        <v>114</v>
      </c>
      <c r="H32" s="125">
        <v>34264</v>
      </c>
      <c r="I32" s="19">
        <f t="shared" si="2"/>
        <v>7436</v>
      </c>
      <c r="J32" s="11" t="s">
        <v>20</v>
      </c>
      <c r="K32" s="12" t="s">
        <v>24</v>
      </c>
      <c r="L32" s="12" t="s">
        <v>11</v>
      </c>
      <c r="M32" s="13">
        <v>1</v>
      </c>
      <c r="N32" s="21"/>
      <c r="O32" s="20"/>
      <c r="P32" s="20"/>
      <c r="Q32" s="20"/>
      <c r="R32" s="21"/>
      <c r="S32" s="20"/>
      <c r="T32" s="20"/>
      <c r="U32" s="20"/>
      <c r="V32" s="40" t="s">
        <v>82</v>
      </c>
      <c r="W32" s="153"/>
      <c r="X32" s="153"/>
      <c r="Y32" s="184" t="s">
        <v>25</v>
      </c>
      <c r="Z32" s="33"/>
      <c r="AA32" s="33"/>
      <c r="AB32" s="33"/>
      <c r="AC32" s="33"/>
      <c r="AD32" s="33"/>
    </row>
    <row r="33" spans="1:30" ht="19.5" customHeight="1">
      <c r="A33" s="7"/>
      <c r="B33" s="77"/>
      <c r="C33" s="84"/>
      <c r="D33" s="77"/>
      <c r="E33" s="112">
        <v>35</v>
      </c>
      <c r="F33" s="100" t="s">
        <v>214</v>
      </c>
      <c r="G33" s="101" t="s">
        <v>213</v>
      </c>
      <c r="H33" s="142">
        <v>36516</v>
      </c>
      <c r="I33" s="103">
        <f t="shared" si="2"/>
        <v>5184</v>
      </c>
      <c r="J33" s="104" t="s">
        <v>20</v>
      </c>
      <c r="K33" s="105" t="s">
        <v>24</v>
      </c>
      <c r="L33" s="105" t="s">
        <v>11</v>
      </c>
      <c r="M33" s="13">
        <v>1</v>
      </c>
      <c r="N33" s="21"/>
      <c r="O33" s="20"/>
      <c r="P33" s="20"/>
      <c r="Q33" s="20"/>
      <c r="R33" s="21"/>
      <c r="S33" s="20"/>
      <c r="T33" s="20"/>
      <c r="U33" s="20"/>
      <c r="V33" s="40" t="s">
        <v>82</v>
      </c>
      <c r="W33" s="153"/>
      <c r="X33" s="153"/>
      <c r="Y33" s="184" t="s">
        <v>45</v>
      </c>
      <c r="Z33" s="33"/>
      <c r="AA33" s="33"/>
      <c r="AB33" s="33"/>
      <c r="AC33" s="33"/>
      <c r="AD33" s="33"/>
    </row>
    <row r="34" spans="1:30" ht="19.5" customHeight="1">
      <c r="A34" s="7"/>
      <c r="B34" s="82"/>
      <c r="C34" s="77"/>
      <c r="D34" s="77"/>
      <c r="E34" s="122">
        <v>70</v>
      </c>
      <c r="F34" s="121" t="s">
        <v>182</v>
      </c>
      <c r="G34" s="120" t="s">
        <v>183</v>
      </c>
      <c r="H34" s="162">
        <v>35347</v>
      </c>
      <c r="I34" s="118">
        <f t="shared" si="2"/>
        <v>6353</v>
      </c>
      <c r="J34" s="117" t="s">
        <v>22</v>
      </c>
      <c r="K34" s="116" t="s">
        <v>102</v>
      </c>
      <c r="L34" s="116" t="s">
        <v>97</v>
      </c>
      <c r="M34" s="13">
        <v>1</v>
      </c>
      <c r="N34" s="21"/>
      <c r="O34" s="20"/>
      <c r="P34" s="20"/>
      <c r="Q34" s="20"/>
      <c r="R34" s="21"/>
      <c r="S34" s="20"/>
      <c r="T34" s="20"/>
      <c r="U34" s="20"/>
      <c r="V34" s="40" t="s">
        <v>82</v>
      </c>
      <c r="W34" s="153"/>
      <c r="X34" s="153"/>
      <c r="Y34" s="184" t="s">
        <v>184</v>
      </c>
      <c r="Z34" s="33"/>
      <c r="AA34" s="33"/>
      <c r="AB34" s="33"/>
      <c r="AC34" s="33"/>
      <c r="AD34" s="33"/>
    </row>
    <row r="35" spans="1:30" ht="19.5" customHeight="1">
      <c r="A35" s="7"/>
      <c r="B35" s="77"/>
      <c r="C35" s="77"/>
      <c r="D35" s="77"/>
      <c r="E35" s="14">
        <v>29</v>
      </c>
      <c r="F35" s="9" t="s">
        <v>111</v>
      </c>
      <c r="G35" s="10" t="s">
        <v>110</v>
      </c>
      <c r="H35" s="125">
        <v>32235</v>
      </c>
      <c r="I35" s="19">
        <f t="shared" si="2"/>
        <v>9465</v>
      </c>
      <c r="J35" s="11" t="s">
        <v>286</v>
      </c>
      <c r="K35" s="12" t="s">
        <v>24</v>
      </c>
      <c r="L35" s="12" t="s">
        <v>11</v>
      </c>
      <c r="M35" s="13">
        <v>1</v>
      </c>
      <c r="N35" s="21"/>
      <c r="O35" s="20"/>
      <c r="P35" s="20"/>
      <c r="Q35" s="20"/>
      <c r="R35" s="21"/>
      <c r="S35" s="20"/>
      <c r="T35" s="20"/>
      <c r="U35" s="20"/>
      <c r="V35" s="40" t="s">
        <v>82</v>
      </c>
      <c r="W35" s="153"/>
      <c r="X35" s="153"/>
      <c r="Y35" s="184" t="s">
        <v>69</v>
      </c>
      <c r="Z35" s="33"/>
      <c r="AA35" s="33"/>
      <c r="AB35" s="33"/>
      <c r="AC35" s="33"/>
      <c r="AD35" s="33"/>
    </row>
    <row r="36" spans="1:30" ht="19.5" customHeight="1">
      <c r="A36" s="7"/>
      <c r="B36" s="82"/>
      <c r="C36" s="77"/>
      <c r="D36" s="77"/>
      <c r="E36" s="122">
        <v>42</v>
      </c>
      <c r="F36" s="121" t="s">
        <v>59</v>
      </c>
      <c r="G36" s="120" t="s">
        <v>60</v>
      </c>
      <c r="H36" s="162">
        <v>34776</v>
      </c>
      <c r="I36" s="118">
        <f t="shared" si="2"/>
        <v>6924</v>
      </c>
      <c r="J36" s="117" t="s">
        <v>20</v>
      </c>
      <c r="K36" s="116" t="s">
        <v>24</v>
      </c>
      <c r="L36" s="116" t="s">
        <v>11</v>
      </c>
      <c r="M36" s="13">
        <v>1</v>
      </c>
      <c r="N36" s="21"/>
      <c r="O36" s="20"/>
      <c r="P36" s="20"/>
      <c r="Q36" s="20"/>
      <c r="R36" s="21"/>
      <c r="S36" s="20"/>
      <c r="T36" s="20"/>
      <c r="U36" s="20"/>
      <c r="V36" s="40" t="s">
        <v>82</v>
      </c>
      <c r="W36" s="153"/>
      <c r="X36" s="153"/>
      <c r="Y36" s="184" t="s">
        <v>25</v>
      </c>
      <c r="Z36" s="33"/>
      <c r="AA36" s="33"/>
      <c r="AB36" s="33"/>
      <c r="AC36" s="33"/>
      <c r="AD36" s="33"/>
    </row>
    <row r="37" spans="1:30" ht="19.5" customHeight="1">
      <c r="A37" s="7"/>
      <c r="B37" s="77"/>
      <c r="C37" s="77"/>
      <c r="D37" s="78"/>
      <c r="E37" s="170">
        <v>3</v>
      </c>
      <c r="F37" s="173" t="s">
        <v>63</v>
      </c>
      <c r="G37" s="174" t="s">
        <v>64</v>
      </c>
      <c r="H37" s="217">
        <v>22836</v>
      </c>
      <c r="I37" s="176">
        <f t="shared" si="2"/>
        <v>18864</v>
      </c>
      <c r="J37" s="177" t="s">
        <v>65</v>
      </c>
      <c r="K37" s="178" t="s">
        <v>14</v>
      </c>
      <c r="L37" s="178" t="s">
        <v>16</v>
      </c>
      <c r="M37" s="13">
        <v>1.1</v>
      </c>
      <c r="N37" s="21">
        <v>1.2713</v>
      </c>
      <c r="O37" s="20"/>
      <c r="P37" s="20"/>
      <c r="Q37" s="20"/>
      <c r="R37" s="21"/>
      <c r="S37" s="20"/>
      <c r="T37" s="20"/>
      <c r="U37" s="20"/>
      <c r="V37" s="40" t="s">
        <v>82</v>
      </c>
      <c r="W37" s="153"/>
      <c r="X37" s="153"/>
      <c r="Y37" s="184" t="s">
        <v>66</v>
      </c>
      <c r="Z37" s="33"/>
      <c r="AA37" s="33"/>
      <c r="AB37" s="33"/>
      <c r="AC37" s="33"/>
      <c r="AD37" s="33"/>
    </row>
    <row r="38" spans="1:30" ht="19.5" customHeight="1">
      <c r="A38" s="7"/>
      <c r="B38" s="77"/>
      <c r="C38" s="77"/>
      <c r="D38" s="78"/>
      <c r="E38" s="170">
        <v>26</v>
      </c>
      <c r="F38" s="173" t="s">
        <v>70</v>
      </c>
      <c r="G38" s="174" t="s">
        <v>71</v>
      </c>
      <c r="H38" s="217">
        <v>20601</v>
      </c>
      <c r="I38" s="176">
        <f t="shared" si="2"/>
        <v>21099</v>
      </c>
      <c r="J38" s="177" t="s">
        <v>13</v>
      </c>
      <c r="K38" s="178" t="s">
        <v>23</v>
      </c>
      <c r="L38" s="178" t="s">
        <v>15</v>
      </c>
      <c r="M38" s="13">
        <v>1</v>
      </c>
      <c r="N38" s="21">
        <v>1.3799</v>
      </c>
      <c r="O38" s="20"/>
      <c r="P38" s="20"/>
      <c r="Q38" s="20"/>
      <c r="R38" s="21"/>
      <c r="S38" s="20"/>
      <c r="T38" s="20"/>
      <c r="U38" s="20"/>
      <c r="V38" s="40" t="s">
        <v>82</v>
      </c>
      <c r="W38" s="153"/>
      <c r="X38" s="153"/>
      <c r="Y38" s="184"/>
      <c r="Z38" s="33"/>
      <c r="AA38" s="33"/>
      <c r="AB38" s="33"/>
      <c r="AC38" s="33"/>
      <c r="AD38" s="33"/>
    </row>
    <row r="39" spans="1:30" ht="19.5" customHeight="1">
      <c r="A39" s="7"/>
      <c r="B39" s="77"/>
      <c r="C39" s="77"/>
      <c r="D39" s="78"/>
      <c r="E39" s="170">
        <v>59</v>
      </c>
      <c r="F39" s="173" t="s">
        <v>29</v>
      </c>
      <c r="G39" s="174" t="s">
        <v>280</v>
      </c>
      <c r="H39" s="217">
        <v>21241</v>
      </c>
      <c r="I39" s="176">
        <f t="shared" si="2"/>
        <v>20459</v>
      </c>
      <c r="J39" s="177" t="s">
        <v>7</v>
      </c>
      <c r="K39" s="178" t="s">
        <v>12</v>
      </c>
      <c r="L39" s="178" t="s">
        <v>11</v>
      </c>
      <c r="M39" s="13">
        <v>1</v>
      </c>
      <c r="N39" s="21">
        <v>1.3605</v>
      </c>
      <c r="O39" s="20"/>
      <c r="P39" s="20"/>
      <c r="Q39" s="20"/>
      <c r="R39" s="21"/>
      <c r="S39" s="20"/>
      <c r="T39" s="20"/>
      <c r="U39" s="20"/>
      <c r="V39" s="40" t="s">
        <v>82</v>
      </c>
      <c r="W39" s="153"/>
      <c r="X39" s="153"/>
      <c r="Y39" s="184" t="s">
        <v>27</v>
      </c>
      <c r="Z39" s="33"/>
      <c r="AA39" s="33"/>
      <c r="AB39" s="33"/>
      <c r="AC39" s="33"/>
      <c r="AD39" s="33"/>
    </row>
    <row r="40" spans="1:30" ht="19.5" customHeight="1">
      <c r="A40" s="7"/>
      <c r="B40" s="77"/>
      <c r="C40" s="77"/>
      <c r="D40" s="77"/>
      <c r="E40" s="14">
        <v>22</v>
      </c>
      <c r="F40" s="9" t="s">
        <v>122</v>
      </c>
      <c r="G40" s="10" t="s">
        <v>121</v>
      </c>
      <c r="H40" s="125">
        <v>33279</v>
      </c>
      <c r="I40" s="19">
        <f t="shared" si="2"/>
        <v>8421</v>
      </c>
      <c r="J40" s="11" t="s">
        <v>13</v>
      </c>
      <c r="K40" s="12" t="s">
        <v>23</v>
      </c>
      <c r="L40" s="12" t="s">
        <v>15</v>
      </c>
      <c r="M40" s="13">
        <v>1</v>
      </c>
      <c r="N40" s="21"/>
      <c r="O40" s="20"/>
      <c r="P40" s="20"/>
      <c r="Q40" s="20"/>
      <c r="R40" s="21"/>
      <c r="S40" s="20"/>
      <c r="T40" s="20"/>
      <c r="U40" s="20"/>
      <c r="V40" s="40" t="s">
        <v>82</v>
      </c>
      <c r="W40" s="153"/>
      <c r="X40" s="153"/>
      <c r="Y40" s="184"/>
      <c r="Z40" s="33"/>
      <c r="AA40" s="33"/>
      <c r="AB40" s="33"/>
      <c r="AC40" s="33"/>
      <c r="AD40" s="33"/>
    </row>
  </sheetData>
  <sheetProtection/>
  <mergeCells count="16">
    <mergeCell ref="A7:D7"/>
    <mergeCell ref="E7:E8"/>
    <mergeCell ref="F7:F8"/>
    <mergeCell ref="G7:G8"/>
    <mergeCell ref="H7:H8"/>
    <mergeCell ref="I7:I8"/>
    <mergeCell ref="V7:V8"/>
    <mergeCell ref="W7:W8"/>
    <mergeCell ref="X7:X8"/>
    <mergeCell ref="Y7:Y8"/>
    <mergeCell ref="J7:J8"/>
    <mergeCell ref="K7:K8"/>
    <mergeCell ref="L7:L8"/>
    <mergeCell ref="M7:M8"/>
    <mergeCell ref="N7:N8"/>
    <mergeCell ref="O7:U7"/>
  </mergeCells>
  <printOptions horizontalCentered="1"/>
  <pageMargins left="0.3937007874015748" right="0.3937007874015748" top="0.3937007874015748" bottom="0.3937007874015748" header="0.4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P45"/>
  <sheetViews>
    <sheetView showZeros="0" zoomScalePageLayoutView="0" workbookViewId="0" topLeftCell="A22">
      <selection activeCell="C4" sqref="C4"/>
    </sheetView>
  </sheetViews>
  <sheetFormatPr defaultColWidth="9.140625" defaultRowHeight="12.75"/>
  <cols>
    <col min="1" max="1" width="3.00390625" style="30" customWidth="1"/>
    <col min="2" max="4" width="3.140625" style="30" customWidth="1"/>
    <col min="5" max="5" width="4.28125" style="30" customWidth="1"/>
    <col min="6" max="6" width="10.57421875" style="30" bestFit="1" customWidth="1"/>
    <col min="7" max="7" width="12.57421875" style="30" customWidth="1"/>
    <col min="8" max="8" width="10.140625" style="30" customWidth="1"/>
    <col min="9" max="9" width="5.00390625" style="30" bestFit="1" customWidth="1"/>
    <col min="10" max="10" width="4.28125" style="30" customWidth="1"/>
    <col min="11" max="11" width="9.00390625" style="30" customWidth="1"/>
    <col min="12" max="12" width="7.421875" style="30" bestFit="1" customWidth="1"/>
    <col min="13" max="13" width="4.421875" style="30" customWidth="1"/>
    <col min="14" max="14" width="4.7109375" style="30" customWidth="1"/>
    <col min="15" max="15" width="6.8515625" style="30" customWidth="1"/>
    <col min="16" max="16" width="6.57421875" style="30" customWidth="1"/>
    <col min="17" max="17" width="5.57421875" style="30" customWidth="1"/>
    <col min="18" max="18" width="6.8515625" style="30" customWidth="1"/>
    <col min="19" max="19" width="6.57421875" style="30" customWidth="1"/>
    <col min="20" max="20" width="5.57421875" style="30" customWidth="1"/>
    <col min="21" max="21" width="11.28125" style="30" customWidth="1"/>
    <col min="22" max="146" width="9.140625" style="56" customWidth="1"/>
    <col min="147" max="16384" width="9.140625" style="30" customWidth="1"/>
  </cols>
  <sheetData>
    <row r="1" spans="1:20" ht="20.25" customHeight="1">
      <c r="A1" s="29" t="s">
        <v>85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5:20" ht="12.75" customHeight="1">
      <c r="E2" s="52" t="s">
        <v>76</v>
      </c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5:20" ht="6.75" customHeight="1">
      <c r="E3" s="32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</row>
    <row r="4" spans="1:21" ht="19.5" customHeight="1">
      <c r="A4" s="33"/>
      <c r="B4" s="33"/>
      <c r="C4" s="33"/>
      <c r="D4" s="33"/>
      <c r="E4" s="33"/>
      <c r="F4" s="5" t="s">
        <v>242</v>
      </c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</row>
    <row r="5" spans="1:21" ht="1.5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</row>
    <row r="6" spans="1:21" ht="19.5" customHeight="1">
      <c r="A6" s="6"/>
      <c r="B6" s="6"/>
      <c r="C6" s="6"/>
      <c r="D6" s="6"/>
      <c r="E6" s="33"/>
      <c r="F6" s="33"/>
      <c r="G6" s="46" t="s">
        <v>240</v>
      </c>
      <c r="H6" s="33"/>
      <c r="I6" s="33"/>
      <c r="J6" s="33"/>
      <c r="K6" s="33"/>
      <c r="L6" s="33"/>
      <c r="M6" s="33"/>
      <c r="N6" s="33"/>
      <c r="O6" s="166" t="s">
        <v>241</v>
      </c>
      <c r="P6" s="167"/>
      <c r="Q6" s="168"/>
      <c r="R6" s="166" t="s">
        <v>240</v>
      </c>
      <c r="S6" s="167"/>
      <c r="T6" s="168"/>
      <c r="U6" s="157"/>
    </row>
    <row r="7" spans="1:21" s="56" customFormat="1" ht="17.25" customHeight="1">
      <c r="A7" s="238" t="s">
        <v>83</v>
      </c>
      <c r="B7" s="239"/>
      <c r="C7" s="239"/>
      <c r="D7" s="240"/>
      <c r="E7" s="234" t="s">
        <v>9</v>
      </c>
      <c r="F7" s="241" t="s">
        <v>0</v>
      </c>
      <c r="G7" s="243" t="s">
        <v>1</v>
      </c>
      <c r="H7" s="236" t="s">
        <v>8</v>
      </c>
      <c r="I7" s="234" t="s">
        <v>2</v>
      </c>
      <c r="J7" s="234" t="s">
        <v>4</v>
      </c>
      <c r="K7" s="234" t="s">
        <v>3</v>
      </c>
      <c r="L7" s="234" t="s">
        <v>10</v>
      </c>
      <c r="M7" s="234" t="s">
        <v>6</v>
      </c>
      <c r="N7" s="236" t="s">
        <v>168</v>
      </c>
      <c r="O7" s="232" t="s">
        <v>5</v>
      </c>
      <c r="P7" s="230" t="s">
        <v>17</v>
      </c>
      <c r="Q7" s="230" t="s">
        <v>166</v>
      </c>
      <c r="R7" s="232" t="s">
        <v>5</v>
      </c>
      <c r="S7" s="230" t="s">
        <v>17</v>
      </c>
      <c r="T7" s="230" t="s">
        <v>166</v>
      </c>
      <c r="U7" s="230" t="s">
        <v>26</v>
      </c>
    </row>
    <row r="8" spans="1:21" s="56" customFormat="1" ht="15" customHeight="1">
      <c r="A8" s="77" t="s">
        <v>131</v>
      </c>
      <c r="B8" s="82" t="s">
        <v>176</v>
      </c>
      <c r="C8" s="79" t="s">
        <v>165</v>
      </c>
      <c r="D8" s="78" t="s">
        <v>164</v>
      </c>
      <c r="E8" s="235"/>
      <c r="F8" s="242"/>
      <c r="G8" s="244"/>
      <c r="H8" s="237"/>
      <c r="I8" s="235"/>
      <c r="J8" s="235"/>
      <c r="K8" s="235"/>
      <c r="L8" s="235"/>
      <c r="M8" s="235"/>
      <c r="N8" s="237"/>
      <c r="O8" s="233"/>
      <c r="P8" s="231"/>
      <c r="Q8" s="231"/>
      <c r="R8" s="233"/>
      <c r="S8" s="231"/>
      <c r="T8" s="231"/>
      <c r="U8" s="231"/>
    </row>
    <row r="9" spans="1:21" s="56" customFormat="1" ht="18.75" customHeight="1">
      <c r="A9" s="7">
        <v>1</v>
      </c>
      <c r="B9" s="86"/>
      <c r="C9" s="86"/>
      <c r="D9" s="86"/>
      <c r="E9" s="14">
        <v>79</v>
      </c>
      <c r="F9" s="9" t="s">
        <v>179</v>
      </c>
      <c r="G9" s="10" t="s">
        <v>180</v>
      </c>
      <c r="H9" s="156">
        <v>1991</v>
      </c>
      <c r="I9" s="155">
        <f>2014-H9</f>
        <v>23</v>
      </c>
      <c r="J9" s="11" t="s">
        <v>20</v>
      </c>
      <c r="K9" s="12" t="s">
        <v>181</v>
      </c>
      <c r="L9" s="12" t="s">
        <v>181</v>
      </c>
      <c r="M9" s="13">
        <v>1</v>
      </c>
      <c r="N9" s="21"/>
      <c r="O9" s="154">
        <v>7.42</v>
      </c>
      <c r="P9" s="153">
        <f aca="true" t="shared" si="0" ref="P9:P34">O9*M9</f>
        <v>7.42</v>
      </c>
      <c r="Q9" s="153">
        <f aca="true" t="shared" si="1" ref="Q9:Q34">P9*N9</f>
        <v>0</v>
      </c>
      <c r="R9" s="40">
        <v>7.4</v>
      </c>
      <c r="S9" s="153">
        <f aca="true" t="shared" si="2" ref="S9:S34">R9*M9</f>
        <v>7.4</v>
      </c>
      <c r="T9" s="153">
        <f aca="true" t="shared" si="3" ref="T9:T34">S9*N9</f>
        <v>0</v>
      </c>
      <c r="U9" s="152"/>
    </row>
    <row r="10" spans="1:21" s="56" customFormat="1" ht="18.75" customHeight="1">
      <c r="A10" s="7">
        <v>2</v>
      </c>
      <c r="B10" s="82">
        <v>1</v>
      </c>
      <c r="C10" s="86"/>
      <c r="D10" s="86"/>
      <c r="E10" s="137">
        <v>28</v>
      </c>
      <c r="F10" s="136" t="s">
        <v>61</v>
      </c>
      <c r="G10" s="135" t="s">
        <v>62</v>
      </c>
      <c r="H10" s="134">
        <v>34926</v>
      </c>
      <c r="I10" s="133">
        <f>IF(COUNT(H10)=0,"---",41700-H10)</f>
        <v>6774</v>
      </c>
      <c r="J10" s="132" t="s">
        <v>21</v>
      </c>
      <c r="K10" s="131" t="s">
        <v>24</v>
      </c>
      <c r="L10" s="131" t="s">
        <v>11</v>
      </c>
      <c r="M10" s="130">
        <v>0.95</v>
      </c>
      <c r="N10" s="129"/>
      <c r="O10" s="128">
        <v>7.86</v>
      </c>
      <c r="P10" s="127">
        <f t="shared" si="0"/>
        <v>7.467</v>
      </c>
      <c r="Q10" s="127">
        <f t="shared" si="1"/>
        <v>0</v>
      </c>
      <c r="R10" s="151">
        <v>7.9</v>
      </c>
      <c r="S10" s="127">
        <f t="shared" si="2"/>
        <v>7.505</v>
      </c>
      <c r="T10" s="127">
        <f t="shared" si="3"/>
        <v>0</v>
      </c>
      <c r="U10" s="126" t="s">
        <v>25</v>
      </c>
    </row>
    <row r="11" spans="1:21" s="56" customFormat="1" ht="18.75" customHeight="1">
      <c r="A11" s="7">
        <v>3</v>
      </c>
      <c r="B11" s="86"/>
      <c r="C11" s="86"/>
      <c r="D11" s="86"/>
      <c r="E11" s="14">
        <v>78</v>
      </c>
      <c r="F11" s="9" t="s">
        <v>239</v>
      </c>
      <c r="G11" s="10" t="s">
        <v>238</v>
      </c>
      <c r="H11" s="156">
        <v>1993</v>
      </c>
      <c r="I11" s="155">
        <f>2014-H11</f>
        <v>21</v>
      </c>
      <c r="J11" s="11" t="s">
        <v>20</v>
      </c>
      <c r="K11" s="12" t="s">
        <v>181</v>
      </c>
      <c r="L11" s="12" t="s">
        <v>181</v>
      </c>
      <c r="M11" s="13">
        <v>1</v>
      </c>
      <c r="N11" s="21"/>
      <c r="O11" s="154">
        <v>7.92</v>
      </c>
      <c r="P11" s="153">
        <f t="shared" si="0"/>
        <v>7.92</v>
      </c>
      <c r="Q11" s="153">
        <f t="shared" si="1"/>
        <v>0</v>
      </c>
      <c r="R11" s="154">
        <v>7.85</v>
      </c>
      <c r="S11" s="153">
        <f t="shared" si="2"/>
        <v>7.85</v>
      </c>
      <c r="T11" s="153">
        <f t="shared" si="3"/>
        <v>0</v>
      </c>
      <c r="U11" s="152"/>
    </row>
    <row r="12" spans="1:21" s="56" customFormat="1" ht="18.75" customHeight="1">
      <c r="A12" s="7">
        <v>4</v>
      </c>
      <c r="B12" s="82">
        <v>2</v>
      </c>
      <c r="C12" s="86"/>
      <c r="D12" s="86"/>
      <c r="E12" s="137">
        <v>70</v>
      </c>
      <c r="F12" s="136" t="s">
        <v>182</v>
      </c>
      <c r="G12" s="135" t="s">
        <v>183</v>
      </c>
      <c r="H12" s="134">
        <v>35347</v>
      </c>
      <c r="I12" s="133">
        <f aca="true" t="shared" si="4" ref="I12:I21">IF(COUNT(H12)=0,"---",41700-H12)</f>
        <v>6353</v>
      </c>
      <c r="J12" s="132" t="s">
        <v>22</v>
      </c>
      <c r="K12" s="131" t="s">
        <v>102</v>
      </c>
      <c r="L12" s="131" t="s">
        <v>97</v>
      </c>
      <c r="M12" s="130">
        <v>1</v>
      </c>
      <c r="N12" s="129"/>
      <c r="O12" s="128">
        <v>8.05</v>
      </c>
      <c r="P12" s="127">
        <f t="shared" si="0"/>
        <v>8.05</v>
      </c>
      <c r="Q12" s="127">
        <f t="shared" si="1"/>
        <v>0</v>
      </c>
      <c r="R12" s="151">
        <v>7.9</v>
      </c>
      <c r="S12" s="127">
        <f t="shared" si="2"/>
        <v>7.9</v>
      </c>
      <c r="T12" s="127">
        <f t="shared" si="3"/>
        <v>0</v>
      </c>
      <c r="U12" s="126" t="s">
        <v>184</v>
      </c>
    </row>
    <row r="13" spans="1:146" s="72" customFormat="1" ht="18.75" customHeight="1">
      <c r="A13" s="7">
        <v>5</v>
      </c>
      <c r="B13" s="86"/>
      <c r="C13" s="86"/>
      <c r="D13" s="86"/>
      <c r="E13" s="14">
        <v>34</v>
      </c>
      <c r="F13" s="9" t="s">
        <v>115</v>
      </c>
      <c r="G13" s="10" t="s">
        <v>114</v>
      </c>
      <c r="H13" s="125">
        <v>34264</v>
      </c>
      <c r="I13" s="19">
        <f t="shared" si="4"/>
        <v>7436</v>
      </c>
      <c r="J13" s="11" t="s">
        <v>20</v>
      </c>
      <c r="K13" s="12" t="s">
        <v>24</v>
      </c>
      <c r="L13" s="12" t="s">
        <v>11</v>
      </c>
      <c r="M13" s="13">
        <v>1</v>
      </c>
      <c r="N13" s="21"/>
      <c r="O13" s="124">
        <v>8.15</v>
      </c>
      <c r="P13" s="36">
        <f t="shared" si="0"/>
        <v>8.15</v>
      </c>
      <c r="Q13" s="36">
        <f t="shared" si="1"/>
        <v>0</v>
      </c>
      <c r="R13" s="124">
        <v>8.21</v>
      </c>
      <c r="S13" s="36">
        <f t="shared" si="2"/>
        <v>8.21</v>
      </c>
      <c r="T13" s="36">
        <f t="shared" si="3"/>
        <v>0</v>
      </c>
      <c r="U13" s="123" t="s">
        <v>25</v>
      </c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</row>
    <row r="14" spans="1:21" s="56" customFormat="1" ht="18.75" customHeight="1">
      <c r="A14" s="7">
        <v>6</v>
      </c>
      <c r="B14" s="82">
        <v>3</v>
      </c>
      <c r="C14" s="86"/>
      <c r="D14" s="86"/>
      <c r="E14" s="137">
        <v>67</v>
      </c>
      <c r="F14" s="136" t="s">
        <v>185</v>
      </c>
      <c r="G14" s="135" t="s">
        <v>186</v>
      </c>
      <c r="H14" s="134">
        <v>35195</v>
      </c>
      <c r="I14" s="133">
        <f t="shared" si="4"/>
        <v>6505</v>
      </c>
      <c r="J14" s="132" t="s">
        <v>22</v>
      </c>
      <c r="K14" s="131" t="s">
        <v>102</v>
      </c>
      <c r="L14" s="131" t="s">
        <v>97</v>
      </c>
      <c r="M14" s="130">
        <v>1</v>
      </c>
      <c r="N14" s="129"/>
      <c r="O14" s="128">
        <v>8.29</v>
      </c>
      <c r="P14" s="127">
        <f t="shared" si="0"/>
        <v>8.29</v>
      </c>
      <c r="Q14" s="127">
        <f t="shared" si="1"/>
        <v>0</v>
      </c>
      <c r="R14" s="128"/>
      <c r="S14" s="127">
        <f t="shared" si="2"/>
        <v>0</v>
      </c>
      <c r="T14" s="127">
        <f t="shared" si="3"/>
        <v>0</v>
      </c>
      <c r="U14" s="126" t="s">
        <v>103</v>
      </c>
    </row>
    <row r="15" spans="1:146" s="72" customFormat="1" ht="18.75" customHeight="1">
      <c r="A15" s="7">
        <v>7</v>
      </c>
      <c r="B15" s="86"/>
      <c r="C15" s="79">
        <v>1</v>
      </c>
      <c r="D15" s="86"/>
      <c r="E15" s="112">
        <v>44</v>
      </c>
      <c r="F15" s="100" t="s">
        <v>237</v>
      </c>
      <c r="G15" s="101" t="s">
        <v>199</v>
      </c>
      <c r="H15" s="142">
        <v>36591</v>
      </c>
      <c r="I15" s="103">
        <f t="shared" si="4"/>
        <v>5109</v>
      </c>
      <c r="J15" s="104" t="s">
        <v>20</v>
      </c>
      <c r="K15" s="105" t="s">
        <v>24</v>
      </c>
      <c r="L15" s="105" t="s">
        <v>11</v>
      </c>
      <c r="M15" s="111">
        <v>1</v>
      </c>
      <c r="N15" s="141"/>
      <c r="O15" s="140">
        <v>8.47</v>
      </c>
      <c r="P15" s="139">
        <f t="shared" si="0"/>
        <v>8.47</v>
      </c>
      <c r="Q15" s="139">
        <f t="shared" si="1"/>
        <v>0</v>
      </c>
      <c r="R15" s="140"/>
      <c r="S15" s="139">
        <f t="shared" si="2"/>
        <v>0</v>
      </c>
      <c r="T15" s="139">
        <f t="shared" si="3"/>
        <v>0</v>
      </c>
      <c r="U15" s="138" t="s">
        <v>45</v>
      </c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</row>
    <row r="16" spans="1:146" s="72" customFormat="1" ht="18.75" customHeight="1">
      <c r="A16" s="7">
        <v>8</v>
      </c>
      <c r="B16" s="86"/>
      <c r="C16" s="86"/>
      <c r="D16" s="86"/>
      <c r="E16" s="14">
        <v>63</v>
      </c>
      <c r="F16" s="9" t="s">
        <v>236</v>
      </c>
      <c r="G16" s="10" t="s">
        <v>235</v>
      </c>
      <c r="H16" s="125">
        <v>33197</v>
      </c>
      <c r="I16" s="19">
        <f t="shared" si="4"/>
        <v>8503</v>
      </c>
      <c r="J16" s="11" t="s">
        <v>7</v>
      </c>
      <c r="K16" s="12" t="s">
        <v>96</v>
      </c>
      <c r="L16" s="12" t="s">
        <v>97</v>
      </c>
      <c r="M16" s="13">
        <v>1</v>
      </c>
      <c r="N16" s="21"/>
      <c r="O16" s="27">
        <v>8.5</v>
      </c>
      <c r="P16" s="36">
        <f t="shared" si="0"/>
        <v>8.5</v>
      </c>
      <c r="Q16" s="36">
        <f t="shared" si="1"/>
        <v>0</v>
      </c>
      <c r="R16" s="124"/>
      <c r="S16" s="36">
        <f t="shared" si="2"/>
        <v>0</v>
      </c>
      <c r="T16" s="36">
        <f t="shared" si="3"/>
        <v>0</v>
      </c>
      <c r="U16" s="123" t="s">
        <v>98</v>
      </c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</row>
    <row r="17" spans="1:146" s="72" customFormat="1" ht="18.75" customHeight="1">
      <c r="A17" s="7">
        <v>9</v>
      </c>
      <c r="B17" s="86"/>
      <c r="C17" s="79">
        <v>2</v>
      </c>
      <c r="D17" s="86"/>
      <c r="E17" s="112">
        <v>12</v>
      </c>
      <c r="F17" s="100" t="s">
        <v>118</v>
      </c>
      <c r="G17" s="101" t="s">
        <v>117</v>
      </c>
      <c r="H17" s="142">
        <v>36270</v>
      </c>
      <c r="I17" s="103">
        <f t="shared" si="4"/>
        <v>5430</v>
      </c>
      <c r="J17" s="104" t="s">
        <v>22</v>
      </c>
      <c r="K17" s="105" t="s">
        <v>89</v>
      </c>
      <c r="L17" s="105" t="s">
        <v>11</v>
      </c>
      <c r="M17" s="111">
        <v>1</v>
      </c>
      <c r="N17" s="141"/>
      <c r="O17" s="140">
        <v>8.57</v>
      </c>
      <c r="P17" s="139">
        <f t="shared" si="0"/>
        <v>8.57</v>
      </c>
      <c r="Q17" s="139">
        <f t="shared" si="1"/>
        <v>0</v>
      </c>
      <c r="R17" s="140"/>
      <c r="S17" s="139">
        <f t="shared" si="2"/>
        <v>0</v>
      </c>
      <c r="T17" s="139">
        <f t="shared" si="3"/>
        <v>0</v>
      </c>
      <c r="U17" s="138" t="s">
        <v>116</v>
      </c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</row>
    <row r="18" spans="1:146" s="72" customFormat="1" ht="18.75" customHeight="1">
      <c r="A18" s="7">
        <v>10</v>
      </c>
      <c r="B18" s="86"/>
      <c r="C18" s="86"/>
      <c r="D18" s="86"/>
      <c r="E18" s="14">
        <v>77</v>
      </c>
      <c r="F18" s="9" t="s">
        <v>187</v>
      </c>
      <c r="G18" s="10" t="s">
        <v>188</v>
      </c>
      <c r="H18" s="125">
        <v>27930</v>
      </c>
      <c r="I18" s="19">
        <f t="shared" si="4"/>
        <v>13770</v>
      </c>
      <c r="J18" s="11" t="s">
        <v>22</v>
      </c>
      <c r="K18" s="12" t="s">
        <v>155</v>
      </c>
      <c r="L18" s="12" t="s">
        <v>154</v>
      </c>
      <c r="M18" s="13">
        <v>1</v>
      </c>
      <c r="N18" s="21"/>
      <c r="O18" s="124">
        <v>8.84</v>
      </c>
      <c r="P18" s="36">
        <f t="shared" si="0"/>
        <v>8.84</v>
      </c>
      <c r="Q18" s="36">
        <f t="shared" si="1"/>
        <v>0</v>
      </c>
      <c r="R18" s="124"/>
      <c r="S18" s="36">
        <f t="shared" si="2"/>
        <v>0</v>
      </c>
      <c r="T18" s="36">
        <f t="shared" si="3"/>
        <v>0</v>
      </c>
      <c r="U18" s="123" t="s">
        <v>48</v>
      </c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</row>
    <row r="19" spans="1:21" s="56" customFormat="1" ht="18.75" customHeight="1">
      <c r="A19" s="7">
        <v>11</v>
      </c>
      <c r="B19" s="82">
        <v>4</v>
      </c>
      <c r="C19" s="86"/>
      <c r="D19" s="86"/>
      <c r="E19" s="137">
        <v>38</v>
      </c>
      <c r="F19" s="136" t="s">
        <v>234</v>
      </c>
      <c r="G19" s="135" t="s">
        <v>233</v>
      </c>
      <c r="H19" s="134">
        <v>36091</v>
      </c>
      <c r="I19" s="133">
        <f t="shared" si="4"/>
        <v>5609</v>
      </c>
      <c r="J19" s="132" t="s">
        <v>20</v>
      </c>
      <c r="K19" s="131" t="s">
        <v>24</v>
      </c>
      <c r="L19" s="131" t="s">
        <v>11</v>
      </c>
      <c r="M19" s="130">
        <v>1</v>
      </c>
      <c r="N19" s="129"/>
      <c r="O19" s="128">
        <v>8.85</v>
      </c>
      <c r="P19" s="127">
        <f t="shared" si="0"/>
        <v>8.85</v>
      </c>
      <c r="Q19" s="127">
        <f t="shared" si="1"/>
        <v>0</v>
      </c>
      <c r="R19" s="128"/>
      <c r="S19" s="127">
        <f t="shared" si="2"/>
        <v>0</v>
      </c>
      <c r="T19" s="127">
        <f t="shared" si="3"/>
        <v>0</v>
      </c>
      <c r="U19" s="126" t="s">
        <v>45</v>
      </c>
    </row>
    <row r="20" spans="1:146" s="72" customFormat="1" ht="18.75" customHeight="1">
      <c r="A20" s="7">
        <v>12</v>
      </c>
      <c r="B20" s="86"/>
      <c r="C20" s="86"/>
      <c r="D20" s="78">
        <v>1</v>
      </c>
      <c r="E20" s="68">
        <v>47</v>
      </c>
      <c r="F20" s="67" t="s">
        <v>232</v>
      </c>
      <c r="G20" s="66" t="s">
        <v>231</v>
      </c>
      <c r="H20" s="147">
        <v>21585</v>
      </c>
      <c r="I20" s="64">
        <f t="shared" si="4"/>
        <v>20115</v>
      </c>
      <c r="J20" s="63" t="s">
        <v>39</v>
      </c>
      <c r="K20" s="62" t="s">
        <v>12</v>
      </c>
      <c r="L20" s="62" t="s">
        <v>11</v>
      </c>
      <c r="M20" s="61">
        <v>0.95</v>
      </c>
      <c r="N20" s="60">
        <v>0.8544</v>
      </c>
      <c r="O20" s="146">
        <v>9.45</v>
      </c>
      <c r="P20" s="145">
        <f t="shared" si="0"/>
        <v>8.9775</v>
      </c>
      <c r="Q20" s="145">
        <f t="shared" si="1"/>
        <v>7.670376</v>
      </c>
      <c r="R20" s="146"/>
      <c r="S20" s="145">
        <f t="shared" si="2"/>
        <v>0</v>
      </c>
      <c r="T20" s="145">
        <f t="shared" si="3"/>
        <v>0</v>
      </c>
      <c r="U20" s="144" t="s">
        <v>230</v>
      </c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</row>
    <row r="21" spans="1:146" s="72" customFormat="1" ht="18.75" customHeight="1">
      <c r="A21" s="7">
        <v>13</v>
      </c>
      <c r="B21" s="86"/>
      <c r="C21" s="86"/>
      <c r="D21" s="86"/>
      <c r="E21" s="14">
        <v>22</v>
      </c>
      <c r="F21" s="9" t="s">
        <v>122</v>
      </c>
      <c r="G21" s="10" t="s">
        <v>121</v>
      </c>
      <c r="H21" s="125">
        <v>33279</v>
      </c>
      <c r="I21" s="19">
        <f t="shared" si="4"/>
        <v>8421</v>
      </c>
      <c r="J21" s="11" t="s">
        <v>13</v>
      </c>
      <c r="K21" s="12" t="s">
        <v>23</v>
      </c>
      <c r="L21" s="12" t="s">
        <v>15</v>
      </c>
      <c r="M21" s="13">
        <v>1</v>
      </c>
      <c r="N21" s="21"/>
      <c r="O21" s="124">
        <v>9.03</v>
      </c>
      <c r="P21" s="36">
        <f t="shared" si="0"/>
        <v>9.03</v>
      </c>
      <c r="Q21" s="36">
        <f t="shared" si="1"/>
        <v>0</v>
      </c>
      <c r="R21" s="124"/>
      <c r="S21" s="36">
        <f t="shared" si="2"/>
        <v>0</v>
      </c>
      <c r="T21" s="36">
        <f t="shared" si="3"/>
        <v>0</v>
      </c>
      <c r="U21" s="123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</row>
    <row r="22" spans="1:21" s="56" customFormat="1" ht="18.75" customHeight="1">
      <c r="A22" s="7">
        <v>14</v>
      </c>
      <c r="B22" s="82">
        <v>5</v>
      </c>
      <c r="C22" s="86"/>
      <c r="D22" s="86"/>
      <c r="E22" s="137">
        <v>73</v>
      </c>
      <c r="F22" s="136" t="s">
        <v>229</v>
      </c>
      <c r="G22" s="135" t="s">
        <v>228</v>
      </c>
      <c r="H22" s="150">
        <v>1998</v>
      </c>
      <c r="I22" s="133">
        <f>2014-H22</f>
        <v>16</v>
      </c>
      <c r="J22" s="132" t="s">
        <v>227</v>
      </c>
      <c r="K22" s="131" t="s">
        <v>102</v>
      </c>
      <c r="L22" s="131" t="s">
        <v>97</v>
      </c>
      <c r="M22" s="130">
        <v>1</v>
      </c>
      <c r="N22" s="129"/>
      <c r="O22" s="128">
        <v>9.07</v>
      </c>
      <c r="P22" s="127">
        <f t="shared" si="0"/>
        <v>9.07</v>
      </c>
      <c r="Q22" s="127">
        <f t="shared" si="1"/>
        <v>0</v>
      </c>
      <c r="R22" s="128"/>
      <c r="S22" s="127">
        <f t="shared" si="2"/>
        <v>0</v>
      </c>
      <c r="T22" s="127">
        <f t="shared" si="3"/>
        <v>0</v>
      </c>
      <c r="U22" s="126" t="s">
        <v>184</v>
      </c>
    </row>
    <row r="23" spans="1:21" s="56" customFormat="1" ht="18.75" customHeight="1">
      <c r="A23" s="7">
        <v>15</v>
      </c>
      <c r="B23" s="86"/>
      <c r="C23" s="86"/>
      <c r="D23" s="78">
        <v>2</v>
      </c>
      <c r="E23" s="68">
        <v>3</v>
      </c>
      <c r="F23" s="67" t="s">
        <v>63</v>
      </c>
      <c r="G23" s="66" t="s">
        <v>64</v>
      </c>
      <c r="H23" s="147">
        <v>22836</v>
      </c>
      <c r="I23" s="64">
        <f aca="true" t="shared" si="5" ref="I23:I45">IF(COUNT(H23)=0,"---",41700-H23)</f>
        <v>18864</v>
      </c>
      <c r="J23" s="63" t="s">
        <v>65</v>
      </c>
      <c r="K23" s="62" t="s">
        <v>14</v>
      </c>
      <c r="L23" s="62" t="s">
        <v>16</v>
      </c>
      <c r="M23" s="61">
        <v>0.95</v>
      </c>
      <c r="N23" s="60">
        <v>0.8786</v>
      </c>
      <c r="O23" s="146">
        <v>9.65</v>
      </c>
      <c r="P23" s="145">
        <f t="shared" si="0"/>
        <v>9.1675</v>
      </c>
      <c r="Q23" s="145">
        <f t="shared" si="1"/>
        <v>8.0545655</v>
      </c>
      <c r="R23" s="146"/>
      <c r="S23" s="145">
        <f t="shared" si="2"/>
        <v>0</v>
      </c>
      <c r="T23" s="145">
        <f t="shared" si="3"/>
        <v>0</v>
      </c>
      <c r="U23" s="144" t="s">
        <v>66</v>
      </c>
    </row>
    <row r="24" spans="1:21" s="56" customFormat="1" ht="18.75" customHeight="1">
      <c r="A24" s="7">
        <v>16</v>
      </c>
      <c r="B24" s="86"/>
      <c r="C24" s="86"/>
      <c r="D24" s="78">
        <v>4</v>
      </c>
      <c r="E24" s="68">
        <v>51</v>
      </c>
      <c r="F24" s="67" t="s">
        <v>49</v>
      </c>
      <c r="G24" s="66" t="s">
        <v>50</v>
      </c>
      <c r="H24" s="147">
        <v>25622</v>
      </c>
      <c r="I24" s="64">
        <f t="shared" si="5"/>
        <v>16078</v>
      </c>
      <c r="J24" s="63" t="s">
        <v>20</v>
      </c>
      <c r="K24" s="62" t="s">
        <v>12</v>
      </c>
      <c r="L24" s="62" t="s">
        <v>11</v>
      </c>
      <c r="M24" s="61">
        <v>1</v>
      </c>
      <c r="N24" s="60">
        <v>0.9239</v>
      </c>
      <c r="O24" s="146">
        <v>9.24</v>
      </c>
      <c r="P24" s="145">
        <f t="shared" si="0"/>
        <v>9.24</v>
      </c>
      <c r="Q24" s="145">
        <f t="shared" si="1"/>
        <v>8.536836000000001</v>
      </c>
      <c r="R24" s="146"/>
      <c r="S24" s="145">
        <f t="shared" si="2"/>
        <v>0</v>
      </c>
      <c r="T24" s="145">
        <f t="shared" si="3"/>
        <v>0</v>
      </c>
      <c r="U24" s="144" t="s">
        <v>51</v>
      </c>
    </row>
    <row r="25" spans="1:21" s="56" customFormat="1" ht="18.75" customHeight="1">
      <c r="A25" s="7">
        <v>17</v>
      </c>
      <c r="B25" s="86"/>
      <c r="C25" s="86"/>
      <c r="D25" s="86"/>
      <c r="E25" s="14">
        <v>20</v>
      </c>
      <c r="F25" s="9" t="s">
        <v>226</v>
      </c>
      <c r="G25" s="10" t="s">
        <v>225</v>
      </c>
      <c r="H25" s="125">
        <v>28601</v>
      </c>
      <c r="I25" s="19">
        <f t="shared" si="5"/>
        <v>13099</v>
      </c>
      <c r="J25" s="11" t="s">
        <v>7</v>
      </c>
      <c r="K25" s="12" t="s">
        <v>33</v>
      </c>
      <c r="L25" s="12" t="s">
        <v>34</v>
      </c>
      <c r="M25" s="13">
        <v>1</v>
      </c>
      <c r="N25" s="21"/>
      <c r="O25" s="27">
        <v>9.4</v>
      </c>
      <c r="P25" s="36">
        <f t="shared" si="0"/>
        <v>9.4</v>
      </c>
      <c r="Q25" s="36">
        <f t="shared" si="1"/>
        <v>0</v>
      </c>
      <c r="R25" s="124"/>
      <c r="S25" s="36">
        <f t="shared" si="2"/>
        <v>0</v>
      </c>
      <c r="T25" s="36">
        <f t="shared" si="3"/>
        <v>0</v>
      </c>
      <c r="U25" s="123"/>
    </row>
    <row r="26" spans="1:146" s="148" customFormat="1" ht="18.75" customHeight="1">
      <c r="A26" s="7">
        <v>18</v>
      </c>
      <c r="B26" s="86"/>
      <c r="C26" s="86"/>
      <c r="D26" s="86"/>
      <c r="E26" s="14">
        <v>60</v>
      </c>
      <c r="F26" s="9" t="s">
        <v>224</v>
      </c>
      <c r="G26" s="10" t="s">
        <v>223</v>
      </c>
      <c r="H26" s="125">
        <v>32798</v>
      </c>
      <c r="I26" s="19">
        <f t="shared" si="5"/>
        <v>8902</v>
      </c>
      <c r="J26" s="11" t="s">
        <v>7</v>
      </c>
      <c r="K26" s="12" t="s">
        <v>96</v>
      </c>
      <c r="L26" s="12" t="s">
        <v>97</v>
      </c>
      <c r="M26" s="13">
        <v>1</v>
      </c>
      <c r="N26" s="21"/>
      <c r="O26" s="124">
        <v>9.52</v>
      </c>
      <c r="P26" s="36">
        <f t="shared" si="0"/>
        <v>9.52</v>
      </c>
      <c r="Q26" s="36">
        <f t="shared" si="1"/>
        <v>0</v>
      </c>
      <c r="R26" s="124"/>
      <c r="S26" s="36">
        <f t="shared" si="2"/>
        <v>0</v>
      </c>
      <c r="T26" s="36">
        <f t="shared" si="3"/>
        <v>0</v>
      </c>
      <c r="U26" s="123" t="s">
        <v>48</v>
      </c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</row>
    <row r="27" spans="1:146" s="148" customFormat="1" ht="18.75" customHeight="1">
      <c r="A27" s="7">
        <v>19</v>
      </c>
      <c r="B27" s="82">
        <v>6</v>
      </c>
      <c r="C27" s="86"/>
      <c r="D27" s="86"/>
      <c r="E27" s="137">
        <v>15</v>
      </c>
      <c r="F27" s="136" t="s">
        <v>222</v>
      </c>
      <c r="G27" s="135" t="s">
        <v>221</v>
      </c>
      <c r="H27" s="134">
        <v>35262</v>
      </c>
      <c r="I27" s="133">
        <f t="shared" si="5"/>
        <v>6438</v>
      </c>
      <c r="J27" s="132" t="s">
        <v>7</v>
      </c>
      <c r="K27" s="131" t="s">
        <v>89</v>
      </c>
      <c r="L27" s="131" t="s">
        <v>11</v>
      </c>
      <c r="M27" s="130">
        <v>1</v>
      </c>
      <c r="N27" s="129"/>
      <c r="O27" s="128">
        <v>9.66</v>
      </c>
      <c r="P27" s="127">
        <f t="shared" si="0"/>
        <v>9.66</v>
      </c>
      <c r="Q27" s="127">
        <f t="shared" si="1"/>
        <v>0</v>
      </c>
      <c r="R27" s="128"/>
      <c r="S27" s="127">
        <f t="shared" si="2"/>
        <v>0</v>
      </c>
      <c r="T27" s="127">
        <f t="shared" si="3"/>
        <v>0</v>
      </c>
      <c r="U27" s="126" t="s">
        <v>116</v>
      </c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</row>
    <row r="28" spans="1:146" s="148" customFormat="1" ht="18.75" customHeight="1">
      <c r="A28" s="7">
        <v>20</v>
      </c>
      <c r="B28" s="86"/>
      <c r="C28" s="86"/>
      <c r="D28" s="78">
        <v>5</v>
      </c>
      <c r="E28" s="68">
        <v>55</v>
      </c>
      <c r="F28" s="67" t="s">
        <v>40</v>
      </c>
      <c r="G28" s="66" t="s">
        <v>41</v>
      </c>
      <c r="H28" s="147">
        <v>23311</v>
      </c>
      <c r="I28" s="64">
        <f t="shared" si="5"/>
        <v>18389</v>
      </c>
      <c r="J28" s="63" t="s">
        <v>7</v>
      </c>
      <c r="K28" s="62" t="s">
        <v>12</v>
      </c>
      <c r="L28" s="62" t="s">
        <v>11</v>
      </c>
      <c r="M28" s="61">
        <v>1</v>
      </c>
      <c r="N28" s="60">
        <v>0.8846</v>
      </c>
      <c r="O28" s="149">
        <v>9.9</v>
      </c>
      <c r="P28" s="145">
        <f t="shared" si="0"/>
        <v>9.9</v>
      </c>
      <c r="Q28" s="145">
        <f t="shared" si="1"/>
        <v>8.75754</v>
      </c>
      <c r="R28" s="146"/>
      <c r="S28" s="145">
        <f t="shared" si="2"/>
        <v>0</v>
      </c>
      <c r="T28" s="145">
        <f t="shared" si="3"/>
        <v>0</v>
      </c>
      <c r="U28" s="144" t="s">
        <v>27</v>
      </c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</row>
    <row r="29" spans="1:21" ht="18.75" customHeight="1">
      <c r="A29" s="7">
        <v>21</v>
      </c>
      <c r="B29" s="86"/>
      <c r="C29" s="86"/>
      <c r="D29" s="78">
        <v>3</v>
      </c>
      <c r="E29" s="68">
        <v>49</v>
      </c>
      <c r="F29" s="67" t="s">
        <v>148</v>
      </c>
      <c r="G29" s="66" t="s">
        <v>147</v>
      </c>
      <c r="H29" s="147">
        <v>20938</v>
      </c>
      <c r="I29" s="64">
        <f t="shared" si="5"/>
        <v>20762</v>
      </c>
      <c r="J29" s="63" t="s">
        <v>22</v>
      </c>
      <c r="K29" s="62" t="s">
        <v>12</v>
      </c>
      <c r="L29" s="62" t="s">
        <v>11</v>
      </c>
      <c r="M29" s="61">
        <v>1</v>
      </c>
      <c r="N29" s="60">
        <v>0.8488</v>
      </c>
      <c r="O29" s="146">
        <v>9.92</v>
      </c>
      <c r="P29" s="145">
        <f t="shared" si="0"/>
        <v>9.92</v>
      </c>
      <c r="Q29" s="145">
        <f t="shared" si="1"/>
        <v>8.420096</v>
      </c>
      <c r="R29" s="146"/>
      <c r="S29" s="145">
        <f t="shared" si="2"/>
        <v>0</v>
      </c>
      <c r="T29" s="145">
        <f t="shared" si="3"/>
        <v>0</v>
      </c>
      <c r="U29" s="144" t="s">
        <v>48</v>
      </c>
    </row>
    <row r="30" spans="1:21" s="56" customFormat="1" ht="18.75" customHeight="1">
      <c r="A30" s="7">
        <v>22</v>
      </c>
      <c r="B30" s="82">
        <v>7</v>
      </c>
      <c r="C30" s="86"/>
      <c r="D30" s="86"/>
      <c r="E30" s="137">
        <v>13</v>
      </c>
      <c r="F30" s="136" t="s">
        <v>220</v>
      </c>
      <c r="G30" s="135" t="s">
        <v>219</v>
      </c>
      <c r="H30" s="134">
        <v>35262</v>
      </c>
      <c r="I30" s="133">
        <f t="shared" si="5"/>
        <v>6438</v>
      </c>
      <c r="J30" s="132" t="s">
        <v>7</v>
      </c>
      <c r="K30" s="131" t="s">
        <v>89</v>
      </c>
      <c r="L30" s="131" t="s">
        <v>11</v>
      </c>
      <c r="M30" s="130">
        <v>1</v>
      </c>
      <c r="N30" s="129"/>
      <c r="O30" s="128">
        <v>10.06</v>
      </c>
      <c r="P30" s="127">
        <f t="shared" si="0"/>
        <v>10.06</v>
      </c>
      <c r="Q30" s="127">
        <f t="shared" si="1"/>
        <v>0</v>
      </c>
      <c r="R30" s="128"/>
      <c r="S30" s="127">
        <f t="shared" si="2"/>
        <v>0</v>
      </c>
      <c r="T30" s="127">
        <f t="shared" si="3"/>
        <v>0</v>
      </c>
      <c r="U30" s="126" t="s">
        <v>116</v>
      </c>
    </row>
    <row r="31" spans="1:21" ht="18.75" customHeight="1">
      <c r="A31" s="7">
        <v>23</v>
      </c>
      <c r="B31" s="86"/>
      <c r="C31" s="86"/>
      <c r="D31" s="78">
        <v>6</v>
      </c>
      <c r="E31" s="68">
        <v>43</v>
      </c>
      <c r="F31" s="67" t="s">
        <v>72</v>
      </c>
      <c r="G31" s="66" t="s">
        <v>73</v>
      </c>
      <c r="H31" s="147">
        <v>22742</v>
      </c>
      <c r="I31" s="64">
        <f t="shared" si="5"/>
        <v>18958</v>
      </c>
      <c r="J31" s="63" t="s">
        <v>20</v>
      </c>
      <c r="K31" s="62" t="s">
        <v>24</v>
      </c>
      <c r="L31" s="62" t="s">
        <v>11</v>
      </c>
      <c r="M31" s="61">
        <v>1</v>
      </c>
      <c r="N31" s="60">
        <v>0.8786</v>
      </c>
      <c r="O31" s="146">
        <v>10.34</v>
      </c>
      <c r="P31" s="145">
        <f t="shared" si="0"/>
        <v>10.34</v>
      </c>
      <c r="Q31" s="145">
        <f t="shared" si="1"/>
        <v>9.084724</v>
      </c>
      <c r="R31" s="146"/>
      <c r="S31" s="145">
        <f t="shared" si="2"/>
        <v>0</v>
      </c>
      <c r="T31" s="145">
        <f t="shared" si="3"/>
        <v>0</v>
      </c>
      <c r="U31" s="144" t="s">
        <v>48</v>
      </c>
    </row>
    <row r="32" spans="1:21" ht="18.75" customHeight="1">
      <c r="A32" s="7">
        <v>24</v>
      </c>
      <c r="B32" s="82">
        <v>8</v>
      </c>
      <c r="C32" s="86"/>
      <c r="D32" s="86"/>
      <c r="E32" s="137">
        <v>31</v>
      </c>
      <c r="F32" s="136" t="s">
        <v>187</v>
      </c>
      <c r="G32" s="135" t="s">
        <v>218</v>
      </c>
      <c r="H32" s="134">
        <v>35788</v>
      </c>
      <c r="I32" s="133">
        <f t="shared" si="5"/>
        <v>5912</v>
      </c>
      <c r="J32" s="132" t="s">
        <v>44</v>
      </c>
      <c r="K32" s="131" t="s">
        <v>24</v>
      </c>
      <c r="L32" s="131" t="s">
        <v>11</v>
      </c>
      <c r="M32" s="130">
        <v>1</v>
      </c>
      <c r="N32" s="129"/>
      <c r="O32" s="128">
        <v>10.35</v>
      </c>
      <c r="P32" s="127">
        <f t="shared" si="0"/>
        <v>10.35</v>
      </c>
      <c r="Q32" s="127">
        <f t="shared" si="1"/>
        <v>0</v>
      </c>
      <c r="R32" s="128"/>
      <c r="S32" s="127">
        <f t="shared" si="2"/>
        <v>0</v>
      </c>
      <c r="T32" s="127">
        <f t="shared" si="3"/>
        <v>0</v>
      </c>
      <c r="U32" s="126" t="s">
        <v>45</v>
      </c>
    </row>
    <row r="33" spans="1:146" s="148" customFormat="1" ht="18.75" customHeight="1">
      <c r="A33" s="7">
        <v>25</v>
      </c>
      <c r="B33" s="86"/>
      <c r="C33" s="86"/>
      <c r="D33" s="78">
        <v>7</v>
      </c>
      <c r="E33" s="68">
        <v>21</v>
      </c>
      <c r="F33" s="67" t="s">
        <v>200</v>
      </c>
      <c r="G33" s="66" t="s">
        <v>201</v>
      </c>
      <c r="H33" s="147">
        <v>23542</v>
      </c>
      <c r="I33" s="64">
        <f t="shared" si="5"/>
        <v>18158</v>
      </c>
      <c r="J33" s="63" t="s">
        <v>13</v>
      </c>
      <c r="K33" s="62" t="s">
        <v>23</v>
      </c>
      <c r="L33" s="62" t="s">
        <v>15</v>
      </c>
      <c r="M33" s="61">
        <v>1</v>
      </c>
      <c r="N33" s="60">
        <v>0.8911</v>
      </c>
      <c r="O33" s="146">
        <v>10.43</v>
      </c>
      <c r="P33" s="145">
        <f t="shared" si="0"/>
        <v>10.43</v>
      </c>
      <c r="Q33" s="145">
        <f t="shared" si="1"/>
        <v>9.294172999999999</v>
      </c>
      <c r="R33" s="146"/>
      <c r="S33" s="145">
        <f t="shared" si="2"/>
        <v>0</v>
      </c>
      <c r="T33" s="145">
        <f t="shared" si="3"/>
        <v>0</v>
      </c>
      <c r="U33" s="144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</row>
    <row r="34" spans="1:146" s="148" customFormat="1" ht="18.75" customHeight="1">
      <c r="A34" s="7">
        <v>26</v>
      </c>
      <c r="B34" s="86"/>
      <c r="C34" s="86"/>
      <c r="D34" s="78">
        <v>10</v>
      </c>
      <c r="E34" s="68">
        <v>17</v>
      </c>
      <c r="F34" s="67" t="s">
        <v>52</v>
      </c>
      <c r="G34" s="66" t="s">
        <v>217</v>
      </c>
      <c r="H34" s="147">
        <v>25721</v>
      </c>
      <c r="I34" s="64">
        <f t="shared" si="5"/>
        <v>15979</v>
      </c>
      <c r="J34" s="63" t="s">
        <v>22</v>
      </c>
      <c r="K34" s="62" t="s">
        <v>33</v>
      </c>
      <c r="L34" s="62" t="s">
        <v>34</v>
      </c>
      <c r="M34" s="61">
        <v>1</v>
      </c>
      <c r="N34" s="60">
        <v>0.9308</v>
      </c>
      <c r="O34" s="146">
        <v>10.87</v>
      </c>
      <c r="P34" s="145">
        <f t="shared" si="0"/>
        <v>10.87</v>
      </c>
      <c r="Q34" s="145">
        <f t="shared" si="1"/>
        <v>10.117795999999998</v>
      </c>
      <c r="R34" s="146"/>
      <c r="S34" s="145">
        <f t="shared" si="2"/>
        <v>0</v>
      </c>
      <c r="T34" s="145">
        <f t="shared" si="3"/>
        <v>0</v>
      </c>
      <c r="U34" s="144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</row>
    <row r="35" spans="1:146" s="148" customFormat="1" ht="18.75" customHeight="1">
      <c r="A35" s="7">
        <v>27</v>
      </c>
      <c r="B35" s="86"/>
      <c r="C35" s="79">
        <v>3</v>
      </c>
      <c r="D35" s="86"/>
      <c r="E35" s="112">
        <v>11</v>
      </c>
      <c r="F35" s="100" t="s">
        <v>198</v>
      </c>
      <c r="G35" s="101" t="s">
        <v>199</v>
      </c>
      <c r="H35" s="142">
        <v>37395</v>
      </c>
      <c r="I35" s="103">
        <f t="shared" si="5"/>
        <v>4305</v>
      </c>
      <c r="J35" s="104" t="s">
        <v>22</v>
      </c>
      <c r="K35" s="105" t="s">
        <v>89</v>
      </c>
      <c r="L35" s="105" t="s">
        <v>11</v>
      </c>
      <c r="M35" s="111">
        <v>1</v>
      </c>
      <c r="N35" s="141"/>
      <c r="O35" s="140">
        <v>10.92</v>
      </c>
      <c r="P35" s="139">
        <f aca="true" t="shared" si="6" ref="P35:P45">O35*M35</f>
        <v>10.92</v>
      </c>
      <c r="Q35" s="139"/>
      <c r="R35" s="140"/>
      <c r="S35" s="139"/>
      <c r="T35" s="139"/>
      <c r="U35" s="138" t="s">
        <v>116</v>
      </c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</row>
    <row r="36" spans="1:146" s="148" customFormat="1" ht="18.75" customHeight="1">
      <c r="A36" s="7">
        <v>28</v>
      </c>
      <c r="B36" s="86"/>
      <c r="C36" s="86"/>
      <c r="D36" s="78">
        <v>8</v>
      </c>
      <c r="E36" s="68">
        <v>6</v>
      </c>
      <c r="F36" s="67" t="s">
        <v>77</v>
      </c>
      <c r="G36" s="66" t="s">
        <v>78</v>
      </c>
      <c r="H36" s="147">
        <v>21607</v>
      </c>
      <c r="I36" s="64">
        <f t="shared" si="5"/>
        <v>20093</v>
      </c>
      <c r="J36" s="63" t="s">
        <v>13</v>
      </c>
      <c r="K36" s="62" t="s">
        <v>14</v>
      </c>
      <c r="L36" s="62" t="s">
        <v>16</v>
      </c>
      <c r="M36" s="61">
        <v>1</v>
      </c>
      <c r="N36" s="60">
        <v>0.8544</v>
      </c>
      <c r="O36" s="146">
        <v>11.14</v>
      </c>
      <c r="P36" s="145">
        <f t="shared" si="6"/>
        <v>11.14</v>
      </c>
      <c r="Q36" s="145">
        <f aca="true" t="shared" si="7" ref="Q36:Q45">P36*N36</f>
        <v>9.518016000000001</v>
      </c>
      <c r="R36" s="146"/>
      <c r="S36" s="145">
        <f aca="true" t="shared" si="8" ref="S36:S45">R36*M36</f>
        <v>0</v>
      </c>
      <c r="T36" s="145">
        <f aca="true" t="shared" si="9" ref="T36:T45">S36*N36</f>
        <v>0</v>
      </c>
      <c r="U36" s="144" t="s">
        <v>66</v>
      </c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</row>
    <row r="37" spans="1:146" s="148" customFormat="1" ht="18.75" customHeight="1">
      <c r="A37" s="7">
        <v>29</v>
      </c>
      <c r="B37" s="86"/>
      <c r="C37" s="79">
        <v>4</v>
      </c>
      <c r="D37" s="86"/>
      <c r="E37" s="112">
        <v>10</v>
      </c>
      <c r="F37" s="100" t="s">
        <v>196</v>
      </c>
      <c r="G37" s="101" t="s">
        <v>197</v>
      </c>
      <c r="H37" s="142">
        <v>38045</v>
      </c>
      <c r="I37" s="103">
        <f t="shared" si="5"/>
        <v>3655</v>
      </c>
      <c r="J37" s="104" t="s">
        <v>22</v>
      </c>
      <c r="K37" s="105" t="s">
        <v>89</v>
      </c>
      <c r="L37" s="105" t="s">
        <v>11</v>
      </c>
      <c r="M37" s="111">
        <v>1</v>
      </c>
      <c r="N37" s="141"/>
      <c r="O37" s="140">
        <v>11.14</v>
      </c>
      <c r="P37" s="139">
        <f t="shared" si="6"/>
        <v>11.14</v>
      </c>
      <c r="Q37" s="139">
        <f t="shared" si="7"/>
        <v>0</v>
      </c>
      <c r="R37" s="140"/>
      <c r="S37" s="139">
        <f t="shared" si="8"/>
        <v>0</v>
      </c>
      <c r="T37" s="139">
        <f t="shared" si="9"/>
        <v>0</v>
      </c>
      <c r="U37" s="138" t="s">
        <v>116</v>
      </c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</row>
    <row r="38" spans="1:146" s="143" customFormat="1" ht="18.75" customHeight="1">
      <c r="A38" s="7">
        <v>30</v>
      </c>
      <c r="B38" s="86"/>
      <c r="C38" s="86"/>
      <c r="D38" s="78">
        <v>9</v>
      </c>
      <c r="E38" s="68">
        <v>26</v>
      </c>
      <c r="F38" s="67" t="s">
        <v>70</v>
      </c>
      <c r="G38" s="66" t="s">
        <v>71</v>
      </c>
      <c r="H38" s="147">
        <v>20601</v>
      </c>
      <c r="I38" s="64">
        <f t="shared" si="5"/>
        <v>21099</v>
      </c>
      <c r="J38" s="63" t="s">
        <v>13</v>
      </c>
      <c r="K38" s="62" t="s">
        <v>23</v>
      </c>
      <c r="L38" s="62" t="s">
        <v>15</v>
      </c>
      <c r="M38" s="61">
        <v>1</v>
      </c>
      <c r="N38" s="60">
        <v>0.8431</v>
      </c>
      <c r="O38" s="146">
        <v>11.75</v>
      </c>
      <c r="P38" s="145">
        <f t="shared" si="6"/>
        <v>11.75</v>
      </c>
      <c r="Q38" s="145">
        <f t="shared" si="7"/>
        <v>9.906424999999999</v>
      </c>
      <c r="R38" s="146"/>
      <c r="S38" s="145">
        <f t="shared" si="8"/>
        <v>0</v>
      </c>
      <c r="T38" s="145">
        <f t="shared" si="9"/>
        <v>0</v>
      </c>
      <c r="U38" s="144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</row>
    <row r="39" spans="1:146" s="143" customFormat="1" ht="18.75" customHeight="1">
      <c r="A39" s="7">
        <v>31</v>
      </c>
      <c r="B39" s="86"/>
      <c r="C39" s="79">
        <v>5</v>
      </c>
      <c r="D39" s="86"/>
      <c r="E39" s="112">
        <v>75</v>
      </c>
      <c r="F39" s="100" t="s">
        <v>216</v>
      </c>
      <c r="G39" s="101" t="s">
        <v>215</v>
      </c>
      <c r="H39" s="142">
        <v>38584</v>
      </c>
      <c r="I39" s="103">
        <f t="shared" si="5"/>
        <v>3116</v>
      </c>
      <c r="J39" s="104" t="s">
        <v>7</v>
      </c>
      <c r="K39" s="105" t="s">
        <v>102</v>
      </c>
      <c r="L39" s="105" t="s">
        <v>97</v>
      </c>
      <c r="M39" s="111">
        <v>1</v>
      </c>
      <c r="N39" s="141"/>
      <c r="O39" s="140">
        <v>11.86</v>
      </c>
      <c r="P39" s="139">
        <f t="shared" si="6"/>
        <v>11.86</v>
      </c>
      <c r="Q39" s="139">
        <f t="shared" si="7"/>
        <v>0</v>
      </c>
      <c r="R39" s="140"/>
      <c r="S39" s="139">
        <f t="shared" si="8"/>
        <v>0</v>
      </c>
      <c r="T39" s="139">
        <f t="shared" si="9"/>
        <v>0</v>
      </c>
      <c r="U39" s="138" t="s">
        <v>103</v>
      </c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</row>
    <row r="40" spans="1:146" s="143" customFormat="1" ht="18.75" customHeight="1">
      <c r="A40" s="7">
        <v>32</v>
      </c>
      <c r="B40" s="86"/>
      <c r="C40" s="86"/>
      <c r="D40" s="78">
        <v>11</v>
      </c>
      <c r="E40" s="68">
        <v>46</v>
      </c>
      <c r="F40" s="67" t="s">
        <v>42</v>
      </c>
      <c r="G40" s="66" t="s">
        <v>43</v>
      </c>
      <c r="H40" s="147">
        <v>24809</v>
      </c>
      <c r="I40" s="64">
        <f t="shared" si="5"/>
        <v>16891</v>
      </c>
      <c r="J40" s="63" t="s">
        <v>44</v>
      </c>
      <c r="K40" s="62" t="s">
        <v>24</v>
      </c>
      <c r="L40" s="62" t="s">
        <v>11</v>
      </c>
      <c r="M40" s="61">
        <v>1</v>
      </c>
      <c r="N40" s="60">
        <v>0.9104</v>
      </c>
      <c r="O40" s="146">
        <v>12.01</v>
      </c>
      <c r="P40" s="145">
        <f t="shared" si="6"/>
        <v>12.01</v>
      </c>
      <c r="Q40" s="145">
        <f t="shared" si="7"/>
        <v>10.933904</v>
      </c>
      <c r="R40" s="146"/>
      <c r="S40" s="145">
        <f t="shared" si="8"/>
        <v>0</v>
      </c>
      <c r="T40" s="145">
        <f t="shared" si="9"/>
        <v>0</v>
      </c>
      <c r="U40" s="144" t="s">
        <v>45</v>
      </c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</row>
    <row r="41" spans="1:146" s="143" customFormat="1" ht="18.75" customHeight="1">
      <c r="A41" s="7">
        <v>33</v>
      </c>
      <c r="B41" s="86"/>
      <c r="C41" s="86"/>
      <c r="D41" s="78">
        <v>12</v>
      </c>
      <c r="E41" s="68">
        <v>18</v>
      </c>
      <c r="F41" s="67" t="s">
        <v>35</v>
      </c>
      <c r="G41" s="66" t="s">
        <v>36</v>
      </c>
      <c r="H41" s="147">
        <v>21933</v>
      </c>
      <c r="I41" s="64">
        <f t="shared" si="5"/>
        <v>19767</v>
      </c>
      <c r="J41" s="63" t="s">
        <v>7</v>
      </c>
      <c r="K41" s="62" t="s">
        <v>33</v>
      </c>
      <c r="L41" s="62" t="s">
        <v>34</v>
      </c>
      <c r="M41" s="61">
        <v>1</v>
      </c>
      <c r="N41" s="60">
        <v>0.8604</v>
      </c>
      <c r="O41" s="146">
        <v>13.71</v>
      </c>
      <c r="P41" s="145">
        <f t="shared" si="6"/>
        <v>13.71</v>
      </c>
      <c r="Q41" s="145">
        <f t="shared" si="7"/>
        <v>11.796084000000002</v>
      </c>
      <c r="R41" s="146"/>
      <c r="S41" s="145">
        <f t="shared" si="8"/>
        <v>0</v>
      </c>
      <c r="T41" s="145">
        <f t="shared" si="9"/>
        <v>0</v>
      </c>
      <c r="U41" s="144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</row>
    <row r="42" spans="1:21" s="56" customFormat="1" ht="18.75" customHeight="1">
      <c r="A42" s="7"/>
      <c r="B42" s="86"/>
      <c r="C42" s="79"/>
      <c r="D42" s="86"/>
      <c r="E42" s="112">
        <v>35</v>
      </c>
      <c r="F42" s="100" t="s">
        <v>214</v>
      </c>
      <c r="G42" s="101" t="s">
        <v>213</v>
      </c>
      <c r="H42" s="142">
        <v>36516</v>
      </c>
      <c r="I42" s="103">
        <f t="shared" si="5"/>
        <v>5184</v>
      </c>
      <c r="J42" s="104" t="s">
        <v>20</v>
      </c>
      <c r="K42" s="105" t="s">
        <v>24</v>
      </c>
      <c r="L42" s="105" t="s">
        <v>11</v>
      </c>
      <c r="M42" s="111">
        <v>1</v>
      </c>
      <c r="N42" s="141"/>
      <c r="O42" s="140"/>
      <c r="P42" s="139">
        <f t="shared" si="6"/>
        <v>0</v>
      </c>
      <c r="Q42" s="139">
        <f t="shared" si="7"/>
        <v>0</v>
      </c>
      <c r="R42" s="140"/>
      <c r="S42" s="139">
        <f t="shared" si="8"/>
        <v>0</v>
      </c>
      <c r="T42" s="139">
        <f t="shared" si="9"/>
        <v>0</v>
      </c>
      <c r="U42" s="138" t="s">
        <v>45</v>
      </c>
    </row>
    <row r="43" spans="1:21" s="56" customFormat="1" ht="18.75" customHeight="1">
      <c r="A43" s="7"/>
      <c r="B43" s="86"/>
      <c r="C43" s="86"/>
      <c r="D43" s="86"/>
      <c r="E43" s="14">
        <v>29</v>
      </c>
      <c r="F43" s="9" t="s">
        <v>111</v>
      </c>
      <c r="G43" s="10" t="s">
        <v>110</v>
      </c>
      <c r="H43" s="125">
        <v>32235</v>
      </c>
      <c r="I43" s="19">
        <f t="shared" si="5"/>
        <v>9465</v>
      </c>
      <c r="J43" s="11" t="s">
        <v>44</v>
      </c>
      <c r="K43" s="12" t="s">
        <v>24</v>
      </c>
      <c r="L43" s="12" t="s">
        <v>11</v>
      </c>
      <c r="M43" s="13">
        <v>1</v>
      </c>
      <c r="N43" s="21"/>
      <c r="O43" s="124"/>
      <c r="P43" s="36">
        <f t="shared" si="6"/>
        <v>0</v>
      </c>
      <c r="Q43" s="36">
        <f t="shared" si="7"/>
        <v>0</v>
      </c>
      <c r="R43" s="124"/>
      <c r="S43" s="36">
        <f t="shared" si="8"/>
        <v>0</v>
      </c>
      <c r="T43" s="36">
        <f t="shared" si="9"/>
        <v>0</v>
      </c>
      <c r="U43" s="123" t="s">
        <v>69</v>
      </c>
    </row>
    <row r="44" spans="1:21" s="56" customFormat="1" ht="18.75" customHeight="1">
      <c r="A44" s="7"/>
      <c r="B44" s="82"/>
      <c r="C44" s="86"/>
      <c r="D44" s="86"/>
      <c r="E44" s="137">
        <v>42</v>
      </c>
      <c r="F44" s="136" t="s">
        <v>59</v>
      </c>
      <c r="G44" s="135" t="s">
        <v>60</v>
      </c>
      <c r="H44" s="134">
        <v>34776</v>
      </c>
      <c r="I44" s="133">
        <f t="shared" si="5"/>
        <v>6924</v>
      </c>
      <c r="J44" s="132" t="s">
        <v>20</v>
      </c>
      <c r="K44" s="131" t="s">
        <v>24</v>
      </c>
      <c r="L44" s="131" t="s">
        <v>11</v>
      </c>
      <c r="M44" s="130">
        <v>1</v>
      </c>
      <c r="N44" s="129"/>
      <c r="O44" s="128"/>
      <c r="P44" s="127">
        <f t="shared" si="6"/>
        <v>0</v>
      </c>
      <c r="Q44" s="127">
        <f t="shared" si="7"/>
        <v>0</v>
      </c>
      <c r="R44" s="128"/>
      <c r="S44" s="127">
        <f t="shared" si="8"/>
        <v>0</v>
      </c>
      <c r="T44" s="127">
        <f t="shared" si="9"/>
        <v>0</v>
      </c>
      <c r="U44" s="126" t="s">
        <v>25</v>
      </c>
    </row>
    <row r="45" spans="1:21" s="56" customFormat="1" ht="18.75" customHeight="1">
      <c r="A45" s="85"/>
      <c r="B45" s="86"/>
      <c r="C45" s="86"/>
      <c r="D45" s="86"/>
      <c r="E45" s="14">
        <v>36</v>
      </c>
      <c r="F45" s="9" t="s">
        <v>57</v>
      </c>
      <c r="G45" s="10" t="s">
        <v>58</v>
      </c>
      <c r="H45" s="125">
        <v>33977</v>
      </c>
      <c r="I45" s="19">
        <f t="shared" si="5"/>
        <v>7723</v>
      </c>
      <c r="J45" s="11" t="s">
        <v>20</v>
      </c>
      <c r="K45" s="12" t="s">
        <v>24</v>
      </c>
      <c r="L45" s="12" t="s">
        <v>11</v>
      </c>
      <c r="M45" s="13">
        <v>1</v>
      </c>
      <c r="N45" s="21"/>
      <c r="O45" s="124"/>
      <c r="P45" s="36">
        <f t="shared" si="6"/>
        <v>0</v>
      </c>
      <c r="Q45" s="36">
        <f t="shared" si="7"/>
        <v>0</v>
      </c>
      <c r="R45" s="124"/>
      <c r="S45" s="36">
        <f t="shared" si="8"/>
        <v>0</v>
      </c>
      <c r="T45" s="36">
        <f t="shared" si="9"/>
        <v>0</v>
      </c>
      <c r="U45" s="123" t="s">
        <v>45</v>
      </c>
    </row>
  </sheetData>
  <sheetProtection/>
  <mergeCells count="18">
    <mergeCell ref="A7:D7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</mergeCells>
  <printOptions horizontalCentered="1"/>
  <pageMargins left="0.3937007874015748" right="0.3937007874015748" top="0.3937007874015748" bottom="0.3937007874015748" header="0.4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6"/>
  <sheetViews>
    <sheetView showZeros="0" tabSelected="1" zoomScalePageLayoutView="0" workbookViewId="0" topLeftCell="A1">
      <selection activeCell="A4" sqref="A4"/>
    </sheetView>
  </sheetViews>
  <sheetFormatPr defaultColWidth="9.140625" defaultRowHeight="12.75"/>
  <cols>
    <col min="1" max="1" width="6.140625" style="30" customWidth="1"/>
    <col min="2" max="2" width="4.57421875" style="30" customWidth="1"/>
    <col min="3" max="3" width="9.421875" style="30" customWidth="1"/>
    <col min="4" max="4" width="12.57421875" style="30" customWidth="1"/>
    <col min="5" max="5" width="9.00390625" style="30" customWidth="1"/>
    <col min="6" max="6" width="5.00390625" style="30" bestFit="1" customWidth="1"/>
    <col min="7" max="7" width="3.7109375" style="30" customWidth="1"/>
    <col min="8" max="8" width="8.28125" style="30" customWidth="1"/>
    <col min="9" max="9" width="7.421875" style="30" bestFit="1" customWidth="1"/>
    <col min="10" max="10" width="4.421875" style="30" customWidth="1"/>
    <col min="11" max="11" width="9.57421875" style="30" customWidth="1"/>
    <col min="12" max="12" width="7.8515625" style="30" customWidth="1"/>
    <col min="13" max="13" width="11.28125" style="30" customWidth="1"/>
    <col min="14" max="14" width="9.57421875" style="30" hidden="1" customWidth="1"/>
    <col min="15" max="18" width="9.57421875" style="30" customWidth="1"/>
    <col min="19" max="16384" width="9.140625" style="30" customWidth="1"/>
  </cols>
  <sheetData>
    <row r="1" spans="1:12" ht="20.25" customHeight="1">
      <c r="A1" s="29" t="s">
        <v>85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17"/>
      <c r="B2" s="24" t="s">
        <v>254</v>
      </c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2:12" ht="12.75" customHeight="1">
      <c r="B3" s="32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8" ht="19.5" customHeight="1">
      <c r="A4" s="33"/>
      <c r="B4" s="33"/>
      <c r="C4" s="5" t="s">
        <v>261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</row>
    <row r="5" spans="1:18" ht="1.5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</row>
    <row r="6" spans="1:18" ht="19.5" customHeight="1">
      <c r="A6" s="6"/>
      <c r="B6" s="33"/>
      <c r="C6" s="33"/>
      <c r="D6" s="179"/>
      <c r="E6" s="33"/>
      <c r="F6" s="33"/>
      <c r="G6" s="33"/>
      <c r="H6" s="33"/>
      <c r="I6" s="33"/>
      <c r="J6" s="33"/>
      <c r="K6" s="34"/>
      <c r="L6" s="34"/>
      <c r="M6" s="33"/>
      <c r="N6" s="33"/>
      <c r="O6" s="33"/>
      <c r="P6" s="33"/>
      <c r="Q6" s="33"/>
      <c r="R6" s="33"/>
    </row>
    <row r="7" spans="1:18" ht="19.5" customHeight="1">
      <c r="A7" s="83" t="s">
        <v>83</v>
      </c>
      <c r="B7" s="234" t="s">
        <v>9</v>
      </c>
      <c r="C7" s="249" t="s">
        <v>0</v>
      </c>
      <c r="D7" s="251" t="s">
        <v>1</v>
      </c>
      <c r="E7" s="236" t="s">
        <v>8</v>
      </c>
      <c r="F7" s="245" t="s">
        <v>2</v>
      </c>
      <c r="G7" s="245" t="s">
        <v>4</v>
      </c>
      <c r="H7" s="245" t="s">
        <v>3</v>
      </c>
      <c r="I7" s="245" t="s">
        <v>10</v>
      </c>
      <c r="J7" s="245" t="s">
        <v>6</v>
      </c>
      <c r="K7" s="247" t="s">
        <v>167</v>
      </c>
      <c r="L7" s="248" t="s">
        <v>17</v>
      </c>
      <c r="M7" s="230" t="s">
        <v>26</v>
      </c>
      <c r="N7" s="33"/>
      <c r="O7" s="33"/>
      <c r="P7" s="33"/>
      <c r="Q7" s="33"/>
      <c r="R7" s="33"/>
    </row>
    <row r="8" spans="1:18" ht="15" customHeight="1">
      <c r="A8" s="77" t="s">
        <v>131</v>
      </c>
      <c r="B8" s="235"/>
      <c r="C8" s="250"/>
      <c r="D8" s="252"/>
      <c r="E8" s="237"/>
      <c r="F8" s="246"/>
      <c r="G8" s="246"/>
      <c r="H8" s="246"/>
      <c r="I8" s="246"/>
      <c r="J8" s="246"/>
      <c r="K8" s="247"/>
      <c r="L8" s="248"/>
      <c r="M8" s="231"/>
      <c r="N8" s="33"/>
      <c r="O8" s="33"/>
      <c r="P8" s="33"/>
      <c r="Q8" s="33"/>
      <c r="R8" s="33"/>
    </row>
    <row r="9" spans="1:18" s="56" customFormat="1" ht="19.5" customHeight="1">
      <c r="A9" s="85">
        <v>1</v>
      </c>
      <c r="B9" s="14">
        <v>2</v>
      </c>
      <c r="C9" s="9" t="s">
        <v>173</v>
      </c>
      <c r="D9" s="10" t="s">
        <v>172</v>
      </c>
      <c r="E9" s="35">
        <v>22772</v>
      </c>
      <c r="F9" s="19">
        <f>IF(COUNT(E9)=0,"---",41700-E9)</f>
        <v>18928</v>
      </c>
      <c r="G9" s="11" t="s">
        <v>21</v>
      </c>
      <c r="H9" s="12" t="s">
        <v>14</v>
      </c>
      <c r="I9" s="12" t="s">
        <v>16</v>
      </c>
      <c r="J9" s="13">
        <v>0.95</v>
      </c>
      <c r="K9" s="88">
        <v>0.00040138888888888885</v>
      </c>
      <c r="L9" s="89">
        <f aca="true" t="shared" si="0" ref="L9:L14">K9*J9</f>
        <v>0.0003813194444444444</v>
      </c>
      <c r="M9" s="90" t="s">
        <v>66</v>
      </c>
      <c r="N9" s="180"/>
      <c r="O9" s="180"/>
      <c r="P9" s="180"/>
      <c r="Q9" s="180"/>
      <c r="R9" s="180"/>
    </row>
    <row r="10" spans="1:18" s="56" customFormat="1" ht="19.5" customHeight="1">
      <c r="A10" s="85">
        <v>2</v>
      </c>
      <c r="B10" s="14">
        <v>65</v>
      </c>
      <c r="C10" s="9" t="s">
        <v>94</v>
      </c>
      <c r="D10" s="10" t="s">
        <v>95</v>
      </c>
      <c r="E10" s="35">
        <v>33373</v>
      </c>
      <c r="F10" s="19">
        <f>IF(COUNT(E10)=0,"---",41700-E10)</f>
        <v>8327</v>
      </c>
      <c r="G10" s="11" t="s">
        <v>22</v>
      </c>
      <c r="H10" s="12" t="s">
        <v>96</v>
      </c>
      <c r="I10" s="12" t="s">
        <v>97</v>
      </c>
      <c r="J10" s="13">
        <v>1</v>
      </c>
      <c r="K10" s="88">
        <v>0.00039444444444444444</v>
      </c>
      <c r="L10" s="89">
        <f t="shared" si="0"/>
        <v>0.00039444444444444444</v>
      </c>
      <c r="M10" s="90" t="s">
        <v>98</v>
      </c>
      <c r="N10" s="180"/>
      <c r="O10" s="180"/>
      <c r="P10" s="180"/>
      <c r="Q10" s="180"/>
      <c r="R10" s="180"/>
    </row>
    <row r="11" spans="1:18" s="56" customFormat="1" ht="19.5" customHeight="1">
      <c r="A11" s="85">
        <v>3</v>
      </c>
      <c r="B11" s="14">
        <v>69</v>
      </c>
      <c r="C11" s="9" t="s">
        <v>99</v>
      </c>
      <c r="D11" s="10" t="s">
        <v>100</v>
      </c>
      <c r="E11" s="35">
        <v>35101</v>
      </c>
      <c r="F11" s="19">
        <f>IF(COUNT(E11)=0,"---",41700-E11)</f>
        <v>6599</v>
      </c>
      <c r="G11" s="11" t="s">
        <v>101</v>
      </c>
      <c r="H11" s="12" t="s">
        <v>102</v>
      </c>
      <c r="I11" s="12" t="s">
        <v>97</v>
      </c>
      <c r="J11" s="13">
        <v>1</v>
      </c>
      <c r="K11" s="88">
        <v>0.00044050925925925936</v>
      </c>
      <c r="L11" s="89">
        <f t="shared" si="0"/>
        <v>0.00044050925925925936</v>
      </c>
      <c r="M11" s="90" t="s">
        <v>103</v>
      </c>
      <c r="N11" s="180"/>
      <c r="O11" s="180"/>
      <c r="P11" s="180"/>
      <c r="Q11" s="180"/>
      <c r="R11" s="180"/>
    </row>
    <row r="12" spans="1:18" s="56" customFormat="1" ht="19.5" customHeight="1">
      <c r="A12" s="85">
        <v>4</v>
      </c>
      <c r="B12" s="14">
        <v>74</v>
      </c>
      <c r="C12" s="9" t="s">
        <v>250</v>
      </c>
      <c r="D12" s="10" t="s">
        <v>249</v>
      </c>
      <c r="E12" s="181">
        <v>2001</v>
      </c>
      <c r="F12" s="155">
        <f>2014-E12</f>
        <v>13</v>
      </c>
      <c r="G12" s="11" t="s">
        <v>22</v>
      </c>
      <c r="H12" s="12" t="s">
        <v>102</v>
      </c>
      <c r="I12" s="12" t="s">
        <v>97</v>
      </c>
      <c r="J12" s="13">
        <v>1</v>
      </c>
      <c r="K12" s="88">
        <v>0.0004775462962962963</v>
      </c>
      <c r="L12" s="89">
        <f t="shared" si="0"/>
        <v>0.0004775462962962963</v>
      </c>
      <c r="M12" s="90" t="s">
        <v>103</v>
      </c>
      <c r="N12" s="180"/>
      <c r="O12" s="180"/>
      <c r="P12" s="180"/>
      <c r="Q12" s="180"/>
      <c r="R12" s="180"/>
    </row>
    <row r="13" spans="1:18" s="56" customFormat="1" ht="19.5" customHeight="1">
      <c r="A13" s="85">
        <v>5</v>
      </c>
      <c r="B13" s="14">
        <v>14</v>
      </c>
      <c r="C13" s="9" t="s">
        <v>87</v>
      </c>
      <c r="D13" s="10" t="s">
        <v>88</v>
      </c>
      <c r="E13" s="35">
        <v>31002</v>
      </c>
      <c r="F13" s="19">
        <f>IF(COUNT(E13)=0,"---",41700-E13)</f>
        <v>10698</v>
      </c>
      <c r="G13" s="11" t="s">
        <v>7</v>
      </c>
      <c r="H13" s="12" t="s">
        <v>89</v>
      </c>
      <c r="I13" s="12" t="s">
        <v>11</v>
      </c>
      <c r="J13" s="13">
        <v>1</v>
      </c>
      <c r="K13" s="88">
        <v>0.0005167824074074074</v>
      </c>
      <c r="L13" s="89">
        <f t="shared" si="0"/>
        <v>0.0005167824074074074</v>
      </c>
      <c r="M13" s="90" t="s">
        <v>90</v>
      </c>
      <c r="N13" s="180"/>
      <c r="O13" s="180"/>
      <c r="P13" s="180"/>
      <c r="Q13" s="180"/>
      <c r="R13" s="180"/>
    </row>
    <row r="14" spans="1:18" s="56" customFormat="1" ht="19.5" customHeight="1">
      <c r="A14" s="85">
        <v>6</v>
      </c>
      <c r="B14" s="14">
        <v>41</v>
      </c>
      <c r="C14" s="9" t="s">
        <v>244</v>
      </c>
      <c r="D14" s="10" t="s">
        <v>243</v>
      </c>
      <c r="E14" s="35">
        <v>24823</v>
      </c>
      <c r="F14" s="19">
        <f>IF(COUNT(E14)=0,"---",41700-E14)</f>
        <v>16877</v>
      </c>
      <c r="G14" s="11" t="s">
        <v>20</v>
      </c>
      <c r="H14" s="12" t="s">
        <v>24</v>
      </c>
      <c r="I14" s="12" t="s">
        <v>11</v>
      </c>
      <c r="J14" s="13">
        <v>1</v>
      </c>
      <c r="K14" s="88">
        <v>0.0007392361111111111</v>
      </c>
      <c r="L14" s="89">
        <f t="shared" si="0"/>
        <v>0.0007392361111111111</v>
      </c>
      <c r="M14" s="90" t="s">
        <v>45</v>
      </c>
      <c r="N14" s="180"/>
      <c r="O14" s="180"/>
      <c r="P14" s="180"/>
      <c r="Q14" s="180"/>
      <c r="R14" s="180"/>
    </row>
    <row r="15" spans="1:18" s="56" customFormat="1" ht="19.5" customHeight="1">
      <c r="A15" s="85"/>
      <c r="B15" s="14">
        <v>45</v>
      </c>
      <c r="C15" s="9" t="s">
        <v>246</v>
      </c>
      <c r="D15" s="10" t="s">
        <v>245</v>
      </c>
      <c r="E15" s="35">
        <v>25062</v>
      </c>
      <c r="F15" s="19">
        <f>IF(COUNT(E15)=0,"---",41700-E15)</f>
        <v>16638</v>
      </c>
      <c r="G15" s="11" t="s">
        <v>44</v>
      </c>
      <c r="H15" s="12" t="s">
        <v>24</v>
      </c>
      <c r="I15" s="12" t="s">
        <v>11</v>
      </c>
      <c r="J15" s="13"/>
      <c r="K15" s="88" t="s">
        <v>207</v>
      </c>
      <c r="L15" s="89"/>
      <c r="M15" s="90" t="s">
        <v>45</v>
      </c>
      <c r="N15" s="180">
        <v>57.38</v>
      </c>
      <c r="O15" s="180"/>
      <c r="P15" s="180"/>
      <c r="Q15" s="180"/>
      <c r="R15" s="180"/>
    </row>
    <row r="16" spans="1:18" s="56" customFormat="1" ht="19.5" customHeight="1">
      <c r="A16" s="85"/>
      <c r="B16" s="14">
        <v>33</v>
      </c>
      <c r="C16" s="9" t="s">
        <v>248</v>
      </c>
      <c r="D16" s="10" t="s">
        <v>247</v>
      </c>
      <c r="E16" s="35">
        <v>36677</v>
      </c>
      <c r="F16" s="19">
        <f>IF(COUNT(E16)=0,"---",41700-E16)</f>
        <v>5023</v>
      </c>
      <c r="G16" s="11"/>
      <c r="H16" s="12" t="s">
        <v>24</v>
      </c>
      <c r="I16" s="12" t="s">
        <v>11</v>
      </c>
      <c r="J16" s="13"/>
      <c r="K16" s="88" t="s">
        <v>82</v>
      </c>
      <c r="L16" s="89"/>
      <c r="M16" s="90" t="s">
        <v>45</v>
      </c>
      <c r="N16" s="180"/>
      <c r="O16" s="180"/>
      <c r="P16" s="180"/>
      <c r="Q16" s="180"/>
      <c r="R16" s="180"/>
    </row>
  </sheetData>
  <sheetProtection/>
  <mergeCells count="12"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</mergeCells>
  <printOptions horizontalCentered="1"/>
  <pageMargins left="0.3937007874015748" right="0.3937007874015748" top="0.3937007874015748" bottom="0.3937007874015748" header="0.4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9"/>
  <sheetViews>
    <sheetView showZeros="0" zoomScalePageLayoutView="0" workbookViewId="0" topLeftCell="A1">
      <selection activeCell="A5" sqref="A4:A5"/>
    </sheetView>
  </sheetViews>
  <sheetFormatPr defaultColWidth="9.140625" defaultRowHeight="12.75"/>
  <cols>
    <col min="1" max="1" width="6.140625" style="30" customWidth="1"/>
    <col min="2" max="2" width="4.57421875" style="30" customWidth="1"/>
    <col min="3" max="3" width="10.57421875" style="30" bestFit="1" customWidth="1"/>
    <col min="4" max="4" width="12.57421875" style="30" customWidth="1"/>
    <col min="5" max="5" width="9.00390625" style="30" customWidth="1"/>
    <col min="6" max="6" width="5.00390625" style="30" bestFit="1" customWidth="1"/>
    <col min="7" max="7" width="4.140625" style="30" customWidth="1"/>
    <col min="8" max="8" width="7.7109375" style="30" bestFit="1" customWidth="1"/>
    <col min="9" max="9" width="7.421875" style="30" bestFit="1" customWidth="1"/>
    <col min="10" max="10" width="4.421875" style="30" customWidth="1"/>
    <col min="11" max="11" width="9.57421875" style="30" customWidth="1"/>
    <col min="12" max="12" width="7.8515625" style="30" customWidth="1"/>
    <col min="13" max="13" width="11.28125" style="30" customWidth="1"/>
    <col min="14" max="18" width="9.57421875" style="30" customWidth="1"/>
    <col min="19" max="16384" width="9.140625" style="30" customWidth="1"/>
  </cols>
  <sheetData>
    <row r="1" spans="1:12" ht="20.25" customHeight="1">
      <c r="A1" s="29" t="s">
        <v>85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17"/>
      <c r="B2" s="24" t="s">
        <v>254</v>
      </c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2:12" ht="12.75" customHeight="1">
      <c r="B3" s="32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8" ht="19.5" customHeight="1">
      <c r="A4" s="33"/>
      <c r="B4" s="33"/>
      <c r="C4" s="5" t="s">
        <v>265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</row>
    <row r="5" spans="1:18" ht="1.5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</row>
    <row r="6" spans="1:18" ht="19.5" customHeight="1">
      <c r="A6" s="6"/>
      <c r="B6" s="33"/>
      <c r="C6" s="46"/>
      <c r="D6" s="179"/>
      <c r="E6" s="33"/>
      <c r="F6" s="33"/>
      <c r="G6" s="33"/>
      <c r="H6" s="33"/>
      <c r="I6" s="33"/>
      <c r="J6" s="33"/>
      <c r="K6" s="34"/>
      <c r="L6" s="34"/>
      <c r="M6" s="33"/>
      <c r="N6" s="33"/>
      <c r="O6" s="33"/>
      <c r="P6" s="33"/>
      <c r="Q6" s="33"/>
      <c r="R6" s="33"/>
    </row>
    <row r="7" spans="1:18" ht="19.5" customHeight="1">
      <c r="A7" s="83" t="s">
        <v>83</v>
      </c>
      <c r="B7" s="234" t="s">
        <v>9</v>
      </c>
      <c r="C7" s="249" t="s">
        <v>0</v>
      </c>
      <c r="D7" s="251" t="s">
        <v>1</v>
      </c>
      <c r="E7" s="236" t="s">
        <v>8</v>
      </c>
      <c r="F7" s="245" t="s">
        <v>2</v>
      </c>
      <c r="G7" s="245" t="s">
        <v>4</v>
      </c>
      <c r="H7" s="245" t="s">
        <v>3</v>
      </c>
      <c r="I7" s="245" t="s">
        <v>10</v>
      </c>
      <c r="J7" s="245" t="s">
        <v>6</v>
      </c>
      <c r="K7" s="247" t="s">
        <v>167</v>
      </c>
      <c r="L7" s="248" t="s">
        <v>17</v>
      </c>
      <c r="M7" s="230" t="s">
        <v>26</v>
      </c>
      <c r="N7" s="33"/>
      <c r="O7" s="33"/>
      <c r="P7" s="33"/>
      <c r="Q7" s="33"/>
      <c r="R7" s="33"/>
    </row>
    <row r="8" spans="1:18" ht="15" customHeight="1">
      <c r="A8" s="77" t="s">
        <v>131</v>
      </c>
      <c r="B8" s="235"/>
      <c r="C8" s="250"/>
      <c r="D8" s="252"/>
      <c r="E8" s="237"/>
      <c r="F8" s="246"/>
      <c r="G8" s="246"/>
      <c r="H8" s="246"/>
      <c r="I8" s="246"/>
      <c r="J8" s="246"/>
      <c r="K8" s="247"/>
      <c r="L8" s="248"/>
      <c r="M8" s="231"/>
      <c r="N8" s="33"/>
      <c r="O8" s="33"/>
      <c r="P8" s="33"/>
      <c r="Q8" s="33"/>
      <c r="R8" s="33"/>
    </row>
    <row r="9" spans="1:18" s="56" customFormat="1" ht="19.5" customHeight="1">
      <c r="A9" s="85">
        <v>1</v>
      </c>
      <c r="B9" s="14">
        <v>79</v>
      </c>
      <c r="C9" s="9" t="s">
        <v>179</v>
      </c>
      <c r="D9" s="10" t="s">
        <v>180</v>
      </c>
      <c r="E9" s="181">
        <v>1991</v>
      </c>
      <c r="F9" s="155">
        <f>2014-E9</f>
        <v>23</v>
      </c>
      <c r="G9" s="11" t="s">
        <v>20</v>
      </c>
      <c r="H9" s="12" t="s">
        <v>181</v>
      </c>
      <c r="I9" s="12" t="s">
        <v>181</v>
      </c>
      <c r="J9" s="13">
        <v>1</v>
      </c>
      <c r="K9" s="88">
        <v>0.0002877314814814815</v>
      </c>
      <c r="L9" s="89">
        <f aca="true" t="shared" si="0" ref="L9:L20">K9*J9</f>
        <v>0.0002877314814814815</v>
      </c>
      <c r="M9" s="90"/>
      <c r="N9" s="180"/>
      <c r="O9" s="180"/>
      <c r="P9" s="180"/>
      <c r="Q9" s="180"/>
      <c r="R9" s="180"/>
    </row>
    <row r="10" spans="1:18" s="56" customFormat="1" ht="19.5" customHeight="1">
      <c r="A10" s="85">
        <v>2</v>
      </c>
      <c r="B10" s="14">
        <v>70</v>
      </c>
      <c r="C10" s="9" t="s">
        <v>182</v>
      </c>
      <c r="D10" s="10" t="s">
        <v>183</v>
      </c>
      <c r="E10" s="35">
        <v>35347</v>
      </c>
      <c r="F10" s="19">
        <f>IF(COUNT(E10)=0,"---",41700-E10)</f>
        <v>6353</v>
      </c>
      <c r="G10" s="11" t="s">
        <v>22</v>
      </c>
      <c r="H10" s="12" t="s">
        <v>102</v>
      </c>
      <c r="I10" s="12" t="s">
        <v>97</v>
      </c>
      <c r="J10" s="13">
        <v>1</v>
      </c>
      <c r="K10" s="88">
        <v>0.00030231481481481483</v>
      </c>
      <c r="L10" s="89">
        <f t="shared" si="0"/>
        <v>0.00030231481481481483</v>
      </c>
      <c r="M10" s="90" t="s">
        <v>184</v>
      </c>
      <c r="N10" s="180"/>
      <c r="O10" s="180"/>
      <c r="P10" s="180"/>
      <c r="Q10" s="180"/>
      <c r="R10" s="180"/>
    </row>
    <row r="11" spans="1:18" s="56" customFormat="1" ht="19.5" customHeight="1">
      <c r="A11" s="85">
        <v>3</v>
      </c>
      <c r="B11" s="14">
        <v>78</v>
      </c>
      <c r="C11" s="9" t="s">
        <v>239</v>
      </c>
      <c r="D11" s="10" t="s">
        <v>238</v>
      </c>
      <c r="E11" s="181">
        <v>1993</v>
      </c>
      <c r="F11" s="155">
        <f>2014-E11</f>
        <v>21</v>
      </c>
      <c r="G11" s="11" t="s">
        <v>20</v>
      </c>
      <c r="H11" s="12" t="s">
        <v>181</v>
      </c>
      <c r="I11" s="12" t="s">
        <v>181</v>
      </c>
      <c r="J11" s="13">
        <v>1</v>
      </c>
      <c r="K11" s="88">
        <v>0.00030243055555555557</v>
      </c>
      <c r="L11" s="89">
        <f t="shared" si="0"/>
        <v>0.00030243055555555557</v>
      </c>
      <c r="M11" s="90"/>
      <c r="N11" s="180"/>
      <c r="O11" s="180"/>
      <c r="P11" s="180"/>
      <c r="Q11" s="180"/>
      <c r="R11" s="180"/>
    </row>
    <row r="12" spans="1:18" s="56" customFormat="1" ht="19.5" customHeight="1">
      <c r="A12" s="85">
        <v>4</v>
      </c>
      <c r="B12" s="14">
        <v>67</v>
      </c>
      <c r="C12" s="9" t="s">
        <v>185</v>
      </c>
      <c r="D12" s="10" t="s">
        <v>186</v>
      </c>
      <c r="E12" s="35">
        <v>35195</v>
      </c>
      <c r="F12" s="19">
        <f aca="true" t="shared" si="1" ref="F12:F18">IF(COUNT(E12)=0,"---",41700-E12)</f>
        <v>6505</v>
      </c>
      <c r="G12" s="11" t="s">
        <v>22</v>
      </c>
      <c r="H12" s="12" t="s">
        <v>102</v>
      </c>
      <c r="I12" s="12" t="s">
        <v>97</v>
      </c>
      <c r="J12" s="13">
        <v>1</v>
      </c>
      <c r="K12" s="88">
        <v>0.0003185185185185185</v>
      </c>
      <c r="L12" s="89">
        <f t="shared" si="0"/>
        <v>0.0003185185185185185</v>
      </c>
      <c r="M12" s="90" t="s">
        <v>103</v>
      </c>
      <c r="N12" s="180"/>
      <c r="O12" s="180"/>
      <c r="P12" s="180"/>
      <c r="Q12" s="180"/>
      <c r="R12" s="180"/>
    </row>
    <row r="13" spans="1:18" s="56" customFormat="1" ht="19.5" customHeight="1">
      <c r="A13" s="85">
        <v>5</v>
      </c>
      <c r="B13" s="14">
        <v>72</v>
      </c>
      <c r="C13" s="9" t="s">
        <v>202</v>
      </c>
      <c r="D13" s="10" t="s">
        <v>203</v>
      </c>
      <c r="E13" s="35">
        <v>34164</v>
      </c>
      <c r="F13" s="19">
        <f t="shared" si="1"/>
        <v>7536</v>
      </c>
      <c r="G13" s="11" t="s">
        <v>22</v>
      </c>
      <c r="H13" s="12" t="s">
        <v>102</v>
      </c>
      <c r="I13" s="12" t="s">
        <v>97</v>
      </c>
      <c r="J13" s="13">
        <v>1</v>
      </c>
      <c r="K13" s="88">
        <v>0.0003188657407407407</v>
      </c>
      <c r="L13" s="89">
        <f t="shared" si="0"/>
        <v>0.0003188657407407407</v>
      </c>
      <c r="M13" s="90" t="s">
        <v>184</v>
      </c>
      <c r="N13" s="180"/>
      <c r="O13" s="180"/>
      <c r="P13" s="180"/>
      <c r="Q13" s="180"/>
      <c r="R13" s="180"/>
    </row>
    <row r="14" spans="1:18" s="56" customFormat="1" ht="19.5" customHeight="1">
      <c r="A14" s="85">
        <v>6</v>
      </c>
      <c r="B14" s="14">
        <v>44</v>
      </c>
      <c r="C14" s="9" t="s">
        <v>237</v>
      </c>
      <c r="D14" s="10" t="s">
        <v>199</v>
      </c>
      <c r="E14" s="35">
        <v>36591</v>
      </c>
      <c r="F14" s="19">
        <f t="shared" si="1"/>
        <v>5109</v>
      </c>
      <c r="G14" s="11" t="s">
        <v>20</v>
      </c>
      <c r="H14" s="12" t="s">
        <v>24</v>
      </c>
      <c r="I14" s="12" t="s">
        <v>11</v>
      </c>
      <c r="J14" s="13">
        <v>1</v>
      </c>
      <c r="K14" s="88">
        <v>0.0003337962962962963</v>
      </c>
      <c r="L14" s="89">
        <f t="shared" si="0"/>
        <v>0.0003337962962962963</v>
      </c>
      <c r="M14" s="90" t="s">
        <v>45</v>
      </c>
      <c r="N14" s="180"/>
      <c r="O14" s="180"/>
      <c r="P14" s="180"/>
      <c r="Q14" s="180"/>
      <c r="R14" s="180"/>
    </row>
    <row r="15" spans="1:18" s="56" customFormat="1" ht="19.5" customHeight="1">
      <c r="A15" s="85">
        <v>7</v>
      </c>
      <c r="B15" s="14">
        <v>15</v>
      </c>
      <c r="C15" s="9" t="s">
        <v>222</v>
      </c>
      <c r="D15" s="10" t="s">
        <v>221</v>
      </c>
      <c r="E15" s="35">
        <v>35262</v>
      </c>
      <c r="F15" s="19">
        <f t="shared" si="1"/>
        <v>6438</v>
      </c>
      <c r="G15" s="11" t="s">
        <v>7</v>
      </c>
      <c r="H15" s="12" t="s">
        <v>89</v>
      </c>
      <c r="I15" s="12" t="s">
        <v>11</v>
      </c>
      <c r="J15" s="13">
        <v>1</v>
      </c>
      <c r="K15" s="88">
        <v>0.00035717592592592593</v>
      </c>
      <c r="L15" s="89">
        <f t="shared" si="0"/>
        <v>0.00035717592592592593</v>
      </c>
      <c r="M15" s="90" t="s">
        <v>116</v>
      </c>
      <c r="N15" s="180"/>
      <c r="O15" s="180"/>
      <c r="P15" s="180"/>
      <c r="Q15" s="180"/>
      <c r="R15" s="180"/>
    </row>
    <row r="16" spans="1:18" s="56" customFormat="1" ht="19.5" customHeight="1">
      <c r="A16" s="85">
        <v>8</v>
      </c>
      <c r="B16" s="14">
        <v>22</v>
      </c>
      <c r="C16" s="9" t="s">
        <v>122</v>
      </c>
      <c r="D16" s="10" t="s">
        <v>121</v>
      </c>
      <c r="E16" s="35">
        <v>33279</v>
      </c>
      <c r="F16" s="19">
        <f t="shared" si="1"/>
        <v>8421</v>
      </c>
      <c r="G16" s="11" t="s">
        <v>13</v>
      </c>
      <c r="H16" s="12" t="s">
        <v>23</v>
      </c>
      <c r="I16" s="12" t="s">
        <v>15</v>
      </c>
      <c r="J16" s="13">
        <v>1</v>
      </c>
      <c r="K16" s="88">
        <v>0.0003799768518518519</v>
      </c>
      <c r="L16" s="89">
        <f t="shared" si="0"/>
        <v>0.0003799768518518519</v>
      </c>
      <c r="M16" s="90"/>
      <c r="N16" s="180"/>
      <c r="O16" s="180"/>
      <c r="P16" s="180"/>
      <c r="Q16" s="180"/>
      <c r="R16" s="180"/>
    </row>
    <row r="17" spans="1:18" s="56" customFormat="1" ht="19.5" customHeight="1">
      <c r="A17" s="85">
        <v>9</v>
      </c>
      <c r="B17" s="14">
        <v>31</v>
      </c>
      <c r="C17" s="9" t="s">
        <v>187</v>
      </c>
      <c r="D17" s="10" t="s">
        <v>218</v>
      </c>
      <c r="E17" s="35">
        <v>35788</v>
      </c>
      <c r="F17" s="19">
        <f t="shared" si="1"/>
        <v>5912</v>
      </c>
      <c r="G17" s="11" t="s">
        <v>109</v>
      </c>
      <c r="H17" s="12" t="s">
        <v>24</v>
      </c>
      <c r="I17" s="12" t="s">
        <v>11</v>
      </c>
      <c r="J17" s="13">
        <v>1</v>
      </c>
      <c r="K17" s="88">
        <v>0.00040671296296296294</v>
      </c>
      <c r="L17" s="89">
        <f t="shared" si="0"/>
        <v>0.00040671296296296294</v>
      </c>
      <c r="M17" s="90" t="s">
        <v>45</v>
      </c>
      <c r="N17" s="180"/>
      <c r="O17" s="180"/>
      <c r="P17" s="180"/>
      <c r="Q17" s="180"/>
      <c r="R17" s="180"/>
    </row>
    <row r="18" spans="1:18" s="56" customFormat="1" ht="19.5" customHeight="1">
      <c r="A18" s="85">
        <v>10</v>
      </c>
      <c r="B18" s="14">
        <v>71</v>
      </c>
      <c r="C18" s="9" t="s">
        <v>111</v>
      </c>
      <c r="D18" s="10" t="s">
        <v>191</v>
      </c>
      <c r="E18" s="35">
        <v>35241</v>
      </c>
      <c r="F18" s="19">
        <f t="shared" si="1"/>
        <v>6459</v>
      </c>
      <c r="G18" s="11" t="s">
        <v>22</v>
      </c>
      <c r="H18" s="12" t="s">
        <v>102</v>
      </c>
      <c r="I18" s="12" t="s">
        <v>97</v>
      </c>
      <c r="J18" s="13">
        <v>1</v>
      </c>
      <c r="K18" s="88">
        <v>0.00041238425925925926</v>
      </c>
      <c r="L18" s="89">
        <f t="shared" si="0"/>
        <v>0.00041238425925925926</v>
      </c>
      <c r="M18" s="90" t="s">
        <v>103</v>
      </c>
      <c r="N18" s="180"/>
      <c r="O18" s="180"/>
      <c r="P18" s="180"/>
      <c r="Q18" s="180"/>
      <c r="R18" s="180"/>
    </row>
    <row r="19" spans="1:18" s="56" customFormat="1" ht="19.5" customHeight="1">
      <c r="A19" s="85">
        <v>11</v>
      </c>
      <c r="B19" s="14">
        <v>81</v>
      </c>
      <c r="C19" s="9" t="s">
        <v>192</v>
      </c>
      <c r="D19" s="10" t="s">
        <v>193</v>
      </c>
      <c r="E19" s="181">
        <v>1990</v>
      </c>
      <c r="F19" s="155">
        <f>2014-E19</f>
        <v>24</v>
      </c>
      <c r="G19" s="11" t="s">
        <v>39</v>
      </c>
      <c r="H19" s="12" t="s">
        <v>14</v>
      </c>
      <c r="I19" s="12" t="s">
        <v>16</v>
      </c>
      <c r="J19" s="13">
        <v>0.95</v>
      </c>
      <c r="K19" s="88">
        <v>0.00043541666666666663</v>
      </c>
      <c r="L19" s="89">
        <f t="shared" si="0"/>
        <v>0.0004136458333333333</v>
      </c>
      <c r="M19" s="90"/>
      <c r="N19" s="180"/>
      <c r="O19" s="180"/>
      <c r="P19" s="180"/>
      <c r="Q19" s="180"/>
      <c r="R19" s="180"/>
    </row>
    <row r="20" spans="1:18" s="56" customFormat="1" ht="19.5" customHeight="1">
      <c r="A20" s="85">
        <v>12</v>
      </c>
      <c r="B20" s="14">
        <v>75</v>
      </c>
      <c r="C20" s="9" t="s">
        <v>216</v>
      </c>
      <c r="D20" s="10" t="s">
        <v>215</v>
      </c>
      <c r="E20" s="35">
        <v>38584</v>
      </c>
      <c r="F20" s="19">
        <f>IF(COUNT(E20)=0,"---",41700-E20)</f>
        <v>3116</v>
      </c>
      <c r="G20" s="11" t="s">
        <v>7</v>
      </c>
      <c r="H20" s="12" t="s">
        <v>102</v>
      </c>
      <c r="I20" s="12" t="s">
        <v>97</v>
      </c>
      <c r="J20" s="13">
        <v>1</v>
      </c>
      <c r="K20" s="88">
        <v>0.00048263888888888895</v>
      </c>
      <c r="L20" s="89">
        <f t="shared" si="0"/>
        <v>0.00048263888888888895</v>
      </c>
      <c r="M20" s="90" t="s">
        <v>103</v>
      </c>
      <c r="N20" s="180"/>
      <c r="O20" s="180"/>
      <c r="P20" s="180"/>
      <c r="Q20" s="180"/>
      <c r="R20" s="180"/>
    </row>
    <row r="21" spans="1:18" s="56" customFormat="1" ht="19.5" customHeight="1">
      <c r="A21" s="85">
        <v>13</v>
      </c>
      <c r="B21" s="14">
        <v>73</v>
      </c>
      <c r="C21" s="9" t="s">
        <v>229</v>
      </c>
      <c r="D21" s="10" t="s">
        <v>266</v>
      </c>
      <c r="E21" s="181">
        <v>1998</v>
      </c>
      <c r="F21" s="155">
        <f>2014-E21</f>
        <v>16</v>
      </c>
      <c r="G21" s="11" t="s">
        <v>227</v>
      </c>
      <c r="H21" s="12" t="s">
        <v>102</v>
      </c>
      <c r="I21" s="12" t="s">
        <v>97</v>
      </c>
      <c r="J21" s="13">
        <v>1</v>
      </c>
      <c r="K21" s="88">
        <v>0.0003762731481481481</v>
      </c>
      <c r="L21" s="89" t="s">
        <v>267</v>
      </c>
      <c r="M21" s="90" t="s">
        <v>184</v>
      </c>
      <c r="N21" s="180"/>
      <c r="O21" s="180"/>
      <c r="P21" s="180"/>
      <c r="Q21" s="180"/>
      <c r="R21" s="180"/>
    </row>
    <row r="22" spans="1:18" s="56" customFormat="1" ht="19.5" customHeight="1">
      <c r="A22" s="85"/>
      <c r="B22" s="14">
        <v>42</v>
      </c>
      <c r="C22" s="9" t="s">
        <v>59</v>
      </c>
      <c r="D22" s="10" t="s">
        <v>60</v>
      </c>
      <c r="E22" s="35">
        <v>34776</v>
      </c>
      <c r="F22" s="19">
        <f aca="true" t="shared" si="2" ref="F22:F29">IF(COUNT(E22)=0,"---",41700-E22)</f>
        <v>6924</v>
      </c>
      <c r="G22" s="11" t="s">
        <v>20</v>
      </c>
      <c r="H22" s="12" t="s">
        <v>24</v>
      </c>
      <c r="I22" s="12" t="s">
        <v>11</v>
      </c>
      <c r="J22" s="13">
        <v>1</v>
      </c>
      <c r="K22" s="88" t="s">
        <v>82</v>
      </c>
      <c r="L22" s="89"/>
      <c r="M22" s="90" t="s">
        <v>25</v>
      </c>
      <c r="N22" s="180"/>
      <c r="O22" s="180"/>
      <c r="P22" s="180"/>
      <c r="Q22" s="180"/>
      <c r="R22" s="180"/>
    </row>
    <row r="23" spans="1:18" s="56" customFormat="1" ht="19.5" customHeight="1">
      <c r="A23" s="85"/>
      <c r="B23" s="14">
        <v>63</v>
      </c>
      <c r="C23" s="9" t="s">
        <v>236</v>
      </c>
      <c r="D23" s="10" t="s">
        <v>235</v>
      </c>
      <c r="E23" s="35">
        <v>33197</v>
      </c>
      <c r="F23" s="19">
        <f t="shared" si="2"/>
        <v>8503</v>
      </c>
      <c r="G23" s="11" t="s">
        <v>7</v>
      </c>
      <c r="H23" s="12" t="s">
        <v>96</v>
      </c>
      <c r="I23" s="12" t="s">
        <v>97</v>
      </c>
      <c r="J23" s="13">
        <v>1</v>
      </c>
      <c r="K23" s="88" t="s">
        <v>82</v>
      </c>
      <c r="L23" s="89"/>
      <c r="M23" s="90" t="s">
        <v>98</v>
      </c>
      <c r="N23" s="180"/>
      <c r="O23" s="180"/>
      <c r="P23" s="180"/>
      <c r="Q23" s="180"/>
      <c r="R23" s="180"/>
    </row>
    <row r="24" spans="1:18" s="56" customFormat="1" ht="19.5" customHeight="1">
      <c r="A24" s="85"/>
      <c r="B24" s="14">
        <v>52</v>
      </c>
      <c r="C24" s="9" t="s">
        <v>55</v>
      </c>
      <c r="D24" s="10" t="s">
        <v>56</v>
      </c>
      <c r="E24" s="35">
        <v>30108</v>
      </c>
      <c r="F24" s="19">
        <f t="shared" si="2"/>
        <v>11592</v>
      </c>
      <c r="G24" s="11" t="s">
        <v>20</v>
      </c>
      <c r="H24" s="12" t="s">
        <v>12</v>
      </c>
      <c r="I24" s="12" t="s">
        <v>11</v>
      </c>
      <c r="J24" s="13">
        <v>1</v>
      </c>
      <c r="K24" s="88" t="s">
        <v>82</v>
      </c>
      <c r="L24" s="89"/>
      <c r="M24" s="90" t="s">
        <v>27</v>
      </c>
      <c r="N24" s="180"/>
      <c r="O24" s="180"/>
      <c r="P24" s="180"/>
      <c r="Q24" s="180"/>
      <c r="R24" s="180"/>
    </row>
    <row r="25" spans="1:18" s="56" customFormat="1" ht="19.5" customHeight="1">
      <c r="A25" s="85"/>
      <c r="B25" s="14">
        <v>13</v>
      </c>
      <c r="C25" s="9" t="s">
        <v>220</v>
      </c>
      <c r="D25" s="10" t="s">
        <v>219</v>
      </c>
      <c r="E25" s="35">
        <v>35262</v>
      </c>
      <c r="F25" s="19">
        <f t="shared" si="2"/>
        <v>6438</v>
      </c>
      <c r="G25" s="11" t="s">
        <v>7</v>
      </c>
      <c r="H25" s="12" t="s">
        <v>89</v>
      </c>
      <c r="I25" s="12" t="s">
        <v>11</v>
      </c>
      <c r="J25" s="13">
        <v>1</v>
      </c>
      <c r="K25" s="88" t="s">
        <v>82</v>
      </c>
      <c r="L25" s="89"/>
      <c r="M25" s="90" t="s">
        <v>116</v>
      </c>
      <c r="N25" s="180"/>
      <c r="O25" s="180"/>
      <c r="P25" s="180"/>
      <c r="Q25" s="180"/>
      <c r="R25" s="180"/>
    </row>
    <row r="26" spans="1:18" s="56" customFormat="1" ht="19.5" customHeight="1">
      <c r="A26" s="85"/>
      <c r="B26" s="14">
        <v>12</v>
      </c>
      <c r="C26" s="9" t="s">
        <v>118</v>
      </c>
      <c r="D26" s="10" t="s">
        <v>117</v>
      </c>
      <c r="E26" s="35">
        <v>36270</v>
      </c>
      <c r="F26" s="19">
        <f t="shared" si="2"/>
        <v>5430</v>
      </c>
      <c r="G26" s="11" t="s">
        <v>22</v>
      </c>
      <c r="H26" s="12" t="s">
        <v>89</v>
      </c>
      <c r="I26" s="12" t="s">
        <v>11</v>
      </c>
      <c r="J26" s="13">
        <v>1</v>
      </c>
      <c r="K26" s="88" t="s">
        <v>82</v>
      </c>
      <c r="L26" s="89"/>
      <c r="M26" s="90" t="s">
        <v>116</v>
      </c>
      <c r="N26" s="180"/>
      <c r="O26" s="180"/>
      <c r="P26" s="180"/>
      <c r="Q26" s="180"/>
      <c r="R26" s="180"/>
    </row>
    <row r="27" spans="1:18" s="56" customFormat="1" ht="19.5" customHeight="1">
      <c r="A27" s="85"/>
      <c r="B27" s="14">
        <v>28</v>
      </c>
      <c r="C27" s="9" t="s">
        <v>61</v>
      </c>
      <c r="D27" s="10" t="s">
        <v>62</v>
      </c>
      <c r="E27" s="35">
        <v>34926</v>
      </c>
      <c r="F27" s="19">
        <f t="shared" si="2"/>
        <v>6774</v>
      </c>
      <c r="G27" s="11" t="s">
        <v>21</v>
      </c>
      <c r="H27" s="12" t="s">
        <v>24</v>
      </c>
      <c r="I27" s="12" t="s">
        <v>11</v>
      </c>
      <c r="J27" s="13">
        <v>0.95</v>
      </c>
      <c r="K27" s="88" t="s">
        <v>82</v>
      </c>
      <c r="L27" s="89"/>
      <c r="M27" s="90" t="s">
        <v>25</v>
      </c>
      <c r="N27" s="180"/>
      <c r="O27" s="180"/>
      <c r="P27" s="180"/>
      <c r="Q27" s="180"/>
      <c r="R27" s="180"/>
    </row>
    <row r="28" spans="1:18" s="56" customFormat="1" ht="19.5" customHeight="1">
      <c r="A28" s="85"/>
      <c r="B28" s="14">
        <v>34</v>
      </c>
      <c r="C28" s="9" t="s">
        <v>115</v>
      </c>
      <c r="D28" s="10" t="s">
        <v>114</v>
      </c>
      <c r="E28" s="35">
        <v>34264</v>
      </c>
      <c r="F28" s="19">
        <f t="shared" si="2"/>
        <v>7436</v>
      </c>
      <c r="G28" s="11" t="s">
        <v>20</v>
      </c>
      <c r="H28" s="12" t="s">
        <v>24</v>
      </c>
      <c r="I28" s="12" t="s">
        <v>11</v>
      </c>
      <c r="J28" s="13">
        <v>1</v>
      </c>
      <c r="K28" s="88" t="s">
        <v>82</v>
      </c>
      <c r="L28" s="89"/>
      <c r="M28" s="90" t="s">
        <v>25</v>
      </c>
      <c r="N28" s="180"/>
      <c r="O28" s="180"/>
      <c r="P28" s="180"/>
      <c r="Q28" s="180"/>
      <c r="R28" s="180"/>
    </row>
    <row r="29" spans="1:18" s="56" customFormat="1" ht="19.5" customHeight="1">
      <c r="A29" s="85"/>
      <c r="B29" s="14">
        <v>35</v>
      </c>
      <c r="C29" s="9" t="s">
        <v>214</v>
      </c>
      <c r="D29" s="10" t="s">
        <v>213</v>
      </c>
      <c r="E29" s="35">
        <v>36516</v>
      </c>
      <c r="F29" s="19">
        <f t="shared" si="2"/>
        <v>5184</v>
      </c>
      <c r="G29" s="11" t="s">
        <v>20</v>
      </c>
      <c r="H29" s="12" t="s">
        <v>24</v>
      </c>
      <c r="I29" s="12" t="s">
        <v>11</v>
      </c>
      <c r="J29" s="13">
        <v>1</v>
      </c>
      <c r="K29" s="88" t="s">
        <v>82</v>
      </c>
      <c r="L29" s="89"/>
      <c r="M29" s="90" t="s">
        <v>45</v>
      </c>
      <c r="N29" s="180"/>
      <c r="O29" s="180"/>
      <c r="P29" s="180"/>
      <c r="Q29" s="180"/>
      <c r="R29" s="180"/>
    </row>
  </sheetData>
  <sheetProtection/>
  <mergeCells count="12"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</mergeCells>
  <printOptions horizontalCentered="1"/>
  <pageMargins left="0.3937007874015748" right="0.3937007874015748" top="0.3937007874015748" bottom="0.3937007874015748" header="0.4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3"/>
  <sheetViews>
    <sheetView showZeros="0" zoomScalePageLayoutView="0" workbookViewId="0" topLeftCell="A1">
      <selection activeCell="A2" sqref="A2"/>
    </sheetView>
  </sheetViews>
  <sheetFormatPr defaultColWidth="9.140625" defaultRowHeight="12.75"/>
  <cols>
    <col min="1" max="3" width="3.140625" style="30" customWidth="1"/>
    <col min="4" max="4" width="4.57421875" style="30" customWidth="1"/>
    <col min="5" max="5" width="10.57421875" style="30" bestFit="1" customWidth="1"/>
    <col min="6" max="6" width="12.57421875" style="30" customWidth="1"/>
    <col min="7" max="7" width="9.00390625" style="30" customWidth="1"/>
    <col min="8" max="8" width="5.00390625" style="30" bestFit="1" customWidth="1"/>
    <col min="9" max="9" width="3.421875" style="30" customWidth="1"/>
    <col min="10" max="10" width="7.7109375" style="30" bestFit="1" customWidth="1"/>
    <col min="11" max="11" width="7.421875" style="30" bestFit="1" customWidth="1"/>
    <col min="12" max="12" width="4.421875" style="30" customWidth="1"/>
    <col min="13" max="13" width="4.7109375" style="30" hidden="1" customWidth="1"/>
    <col min="14" max="14" width="9.57421875" style="30" customWidth="1"/>
    <col min="15" max="15" width="7.8515625" style="30" customWidth="1"/>
    <col min="16" max="16" width="7.7109375" style="30" hidden="1" customWidth="1"/>
    <col min="17" max="17" width="11.28125" style="30" customWidth="1"/>
    <col min="18" max="18" width="9.57421875" style="30" hidden="1" customWidth="1"/>
    <col min="19" max="22" width="9.57421875" style="30" customWidth="1"/>
    <col min="23" max="16384" width="9.140625" style="30" customWidth="1"/>
  </cols>
  <sheetData>
    <row r="1" spans="1:16" ht="20.25" customHeight="1">
      <c r="A1" s="29" t="s">
        <v>85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 customHeight="1">
      <c r="A2" s="17"/>
      <c r="D2" s="24" t="s">
        <v>76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4:16" ht="12.75" customHeight="1">
      <c r="D3" s="32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22" ht="19.5" customHeight="1">
      <c r="A4" s="33"/>
      <c r="B4" s="33"/>
      <c r="C4" s="33"/>
      <c r="D4" s="33"/>
      <c r="E4" s="5" t="s">
        <v>212</v>
      </c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</row>
    <row r="5" spans="1:22" ht="1.5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</row>
    <row r="6" spans="1:22" ht="19.5" customHeight="1">
      <c r="A6" s="6"/>
      <c r="B6" s="6"/>
      <c r="C6" s="6"/>
      <c r="D6" s="33"/>
      <c r="E6" s="33"/>
      <c r="F6" s="46"/>
      <c r="G6" s="33"/>
      <c r="H6" s="33"/>
      <c r="I6" s="33"/>
      <c r="J6" s="33"/>
      <c r="K6" s="33"/>
      <c r="L6" s="33"/>
      <c r="M6" s="33"/>
      <c r="N6" s="34"/>
      <c r="O6" s="34"/>
      <c r="P6" s="34"/>
      <c r="Q6" s="33"/>
      <c r="R6" s="33"/>
      <c r="S6" s="33"/>
      <c r="T6" s="33"/>
      <c r="U6" s="33"/>
      <c r="V6" s="33"/>
    </row>
    <row r="7" spans="1:22" ht="19.5" customHeight="1">
      <c r="A7" s="238" t="s">
        <v>83</v>
      </c>
      <c r="B7" s="239"/>
      <c r="C7" s="239"/>
      <c r="D7" s="234" t="s">
        <v>9</v>
      </c>
      <c r="E7" s="249" t="s">
        <v>0</v>
      </c>
      <c r="F7" s="251" t="s">
        <v>1</v>
      </c>
      <c r="G7" s="236" t="s">
        <v>8</v>
      </c>
      <c r="H7" s="245" t="s">
        <v>2</v>
      </c>
      <c r="I7" s="245" t="s">
        <v>4</v>
      </c>
      <c r="J7" s="245" t="s">
        <v>3</v>
      </c>
      <c r="K7" s="245" t="s">
        <v>10</v>
      </c>
      <c r="L7" s="245" t="s">
        <v>6</v>
      </c>
      <c r="M7" s="236" t="s">
        <v>168</v>
      </c>
      <c r="N7" s="247" t="s">
        <v>167</v>
      </c>
      <c r="O7" s="248" t="s">
        <v>17</v>
      </c>
      <c r="P7" s="248" t="s">
        <v>166</v>
      </c>
      <c r="Q7" s="230" t="s">
        <v>26</v>
      </c>
      <c r="R7" s="33"/>
      <c r="S7" s="33"/>
      <c r="T7" s="33"/>
      <c r="U7" s="33"/>
      <c r="V7" s="33"/>
    </row>
    <row r="8" spans="1:22" ht="15" customHeight="1">
      <c r="A8" s="77" t="s">
        <v>131</v>
      </c>
      <c r="B8" s="82" t="s">
        <v>176</v>
      </c>
      <c r="C8" s="79" t="s">
        <v>165</v>
      </c>
      <c r="D8" s="235"/>
      <c r="E8" s="250"/>
      <c r="F8" s="252"/>
      <c r="G8" s="237"/>
      <c r="H8" s="246"/>
      <c r="I8" s="246"/>
      <c r="J8" s="246"/>
      <c r="K8" s="246"/>
      <c r="L8" s="246"/>
      <c r="M8" s="237"/>
      <c r="N8" s="247"/>
      <c r="O8" s="248"/>
      <c r="P8" s="248"/>
      <c r="Q8" s="231"/>
      <c r="R8" s="33"/>
      <c r="S8" s="33"/>
      <c r="T8" s="33"/>
      <c r="U8" s="33"/>
      <c r="V8" s="33"/>
    </row>
    <row r="9" spans="1:22" ht="19.5" customHeight="1">
      <c r="A9" s="7">
        <v>1</v>
      </c>
      <c r="B9" s="77"/>
      <c r="C9" s="77"/>
      <c r="D9" s="14">
        <v>2</v>
      </c>
      <c r="E9" s="9" t="s">
        <v>173</v>
      </c>
      <c r="F9" s="10" t="s">
        <v>172</v>
      </c>
      <c r="G9" s="45">
        <v>22772</v>
      </c>
      <c r="H9" s="44">
        <f>IF(COUNT(G9)=0,"---",41700-G9)</f>
        <v>18928</v>
      </c>
      <c r="I9" s="11" t="s">
        <v>21</v>
      </c>
      <c r="J9" s="12" t="s">
        <v>14</v>
      </c>
      <c r="K9" s="12" t="s">
        <v>16</v>
      </c>
      <c r="L9" s="13">
        <v>0.95</v>
      </c>
      <c r="M9" s="76"/>
      <c r="N9" s="75">
        <v>0.0009517361111111111</v>
      </c>
      <c r="O9" s="74">
        <f>N9*L9</f>
        <v>0.0009041493055555555</v>
      </c>
      <c r="P9" s="74"/>
      <c r="Q9" s="107" t="s">
        <v>66</v>
      </c>
      <c r="R9" s="33"/>
      <c r="S9" s="33"/>
      <c r="T9" s="33"/>
      <c r="U9" s="33"/>
      <c r="V9" s="33"/>
    </row>
    <row r="10" spans="1:22" ht="19.5" customHeight="1">
      <c r="A10" s="7">
        <v>2</v>
      </c>
      <c r="B10" s="77">
        <v>1</v>
      </c>
      <c r="C10" s="77"/>
      <c r="D10" s="122">
        <v>8</v>
      </c>
      <c r="E10" s="121" t="s">
        <v>211</v>
      </c>
      <c r="F10" s="120" t="s">
        <v>210</v>
      </c>
      <c r="G10" s="119">
        <v>38204</v>
      </c>
      <c r="H10" s="118">
        <f>IF(COUNT(G10)=0,"---",41700-G10)</f>
        <v>3496</v>
      </c>
      <c r="I10" s="117" t="s">
        <v>22</v>
      </c>
      <c r="J10" s="116" t="s">
        <v>89</v>
      </c>
      <c r="K10" s="116" t="s">
        <v>11</v>
      </c>
      <c r="L10" s="115">
        <v>1</v>
      </c>
      <c r="M10" s="114"/>
      <c r="N10" s="113">
        <v>0.001363425925925926</v>
      </c>
      <c r="O10" s="74">
        <f>N10*L10</f>
        <v>0.001363425925925926</v>
      </c>
      <c r="P10" s="108"/>
      <c r="Q10" s="107" t="s">
        <v>116</v>
      </c>
      <c r="R10" s="33"/>
      <c r="S10" s="33"/>
      <c r="T10" s="33"/>
      <c r="U10" s="33"/>
      <c r="V10" s="33"/>
    </row>
    <row r="11" spans="1:22" ht="19.5" customHeight="1">
      <c r="A11" s="7">
        <v>3</v>
      </c>
      <c r="B11" s="77"/>
      <c r="C11" s="77"/>
      <c r="D11" s="14">
        <v>23</v>
      </c>
      <c r="E11" s="9" t="s">
        <v>209</v>
      </c>
      <c r="F11" s="10" t="s">
        <v>208</v>
      </c>
      <c r="G11" s="45">
        <v>22537</v>
      </c>
      <c r="H11" s="44">
        <f>IF(COUNT(G11)=0,"---",41700-G11)</f>
        <v>19163</v>
      </c>
      <c r="I11" s="11" t="s">
        <v>22</v>
      </c>
      <c r="J11" s="12" t="s">
        <v>23</v>
      </c>
      <c r="K11" s="12" t="s">
        <v>15</v>
      </c>
      <c r="L11" s="13">
        <v>1</v>
      </c>
      <c r="M11" s="76"/>
      <c r="N11" s="75">
        <v>0.0018513888888888887</v>
      </c>
      <c r="O11" s="74">
        <f>N11*L11</f>
        <v>0.0018513888888888887</v>
      </c>
      <c r="P11" s="74"/>
      <c r="Q11" s="107"/>
      <c r="R11" s="33"/>
      <c r="S11" s="33"/>
      <c r="T11" s="33"/>
      <c r="U11" s="33"/>
      <c r="V11" s="33"/>
    </row>
    <row r="12" spans="1:22" ht="19.5" customHeight="1">
      <c r="A12" s="7"/>
      <c r="B12" s="77"/>
      <c r="C12" s="77"/>
      <c r="D12" s="14">
        <v>25</v>
      </c>
      <c r="E12" s="9" t="s">
        <v>91</v>
      </c>
      <c r="F12" s="10" t="s">
        <v>92</v>
      </c>
      <c r="G12" s="45">
        <v>25412</v>
      </c>
      <c r="H12" s="44">
        <f>IF(COUNT(G12)=0,"---",41700-G12)</f>
        <v>16288</v>
      </c>
      <c r="I12" s="11" t="s">
        <v>93</v>
      </c>
      <c r="J12" s="12" t="s">
        <v>23</v>
      </c>
      <c r="K12" s="12" t="s">
        <v>15</v>
      </c>
      <c r="L12" s="13"/>
      <c r="M12" s="76"/>
      <c r="N12" s="75" t="s">
        <v>207</v>
      </c>
      <c r="O12" s="74"/>
      <c r="P12" s="74"/>
      <c r="Q12" s="107"/>
      <c r="R12" s="75">
        <v>0.0010946759259259258</v>
      </c>
      <c r="S12" s="33"/>
      <c r="T12" s="33"/>
      <c r="U12" s="33"/>
      <c r="V12" s="33"/>
    </row>
    <row r="13" spans="1:22" ht="19.5" customHeight="1">
      <c r="A13" s="7"/>
      <c r="B13" s="77"/>
      <c r="C13" s="77"/>
      <c r="D13" s="112">
        <v>68</v>
      </c>
      <c r="E13" s="100" t="s">
        <v>206</v>
      </c>
      <c r="F13" s="101" t="s">
        <v>205</v>
      </c>
      <c r="G13" s="102">
        <v>35598</v>
      </c>
      <c r="H13" s="103">
        <f>IF(COUNT(G13)=0,"---",41700-G13)</f>
        <v>6102</v>
      </c>
      <c r="I13" s="104" t="s">
        <v>7</v>
      </c>
      <c r="J13" s="105" t="s">
        <v>102</v>
      </c>
      <c r="K13" s="105" t="s">
        <v>97</v>
      </c>
      <c r="L13" s="111"/>
      <c r="M13" s="110"/>
      <c r="N13" s="109" t="s">
        <v>82</v>
      </c>
      <c r="O13" s="89"/>
      <c r="P13" s="108"/>
      <c r="Q13" s="107" t="s">
        <v>103</v>
      </c>
      <c r="R13" s="33"/>
      <c r="S13" s="33"/>
      <c r="T13" s="33"/>
      <c r="U13" s="33"/>
      <c r="V13" s="33"/>
    </row>
  </sheetData>
  <sheetProtection/>
  <mergeCells count="15">
    <mergeCell ref="P7:P8"/>
    <mergeCell ref="L7:L8"/>
    <mergeCell ref="I7:I8"/>
    <mergeCell ref="K7:K8"/>
    <mergeCell ref="N7:N8"/>
    <mergeCell ref="Q7:Q8"/>
    <mergeCell ref="M7:M8"/>
    <mergeCell ref="O7:O8"/>
    <mergeCell ref="G7:G8"/>
    <mergeCell ref="H7:H8"/>
    <mergeCell ref="J7:J8"/>
    <mergeCell ref="A7:C7"/>
    <mergeCell ref="D7:D8"/>
    <mergeCell ref="E7:E8"/>
    <mergeCell ref="F7:F8"/>
  </mergeCells>
  <printOptions horizontalCentered="1"/>
  <pageMargins left="0.3937007874015748" right="0.3937007874015748" top="0.3937007874015748" bottom="0.3937007874015748" header="0.4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P24"/>
  <sheetViews>
    <sheetView showZeros="0" zoomScalePageLayoutView="0" workbookViewId="0" topLeftCell="A1">
      <selection activeCell="B4" sqref="B4"/>
    </sheetView>
  </sheetViews>
  <sheetFormatPr defaultColWidth="9.140625" defaultRowHeight="12.75"/>
  <cols>
    <col min="1" max="3" width="3.140625" style="30" customWidth="1"/>
    <col min="4" max="4" width="4.57421875" style="30" customWidth="1"/>
    <col min="5" max="5" width="10.57421875" style="30" bestFit="1" customWidth="1"/>
    <col min="6" max="6" width="12.57421875" style="30" customWidth="1"/>
    <col min="7" max="7" width="9.00390625" style="30" customWidth="1"/>
    <col min="8" max="8" width="5.00390625" style="30" bestFit="1" customWidth="1"/>
    <col min="9" max="9" width="3.421875" style="30" customWidth="1"/>
    <col min="10" max="10" width="7.7109375" style="30" bestFit="1" customWidth="1"/>
    <col min="11" max="11" width="7.421875" style="30" bestFit="1" customWidth="1"/>
    <col min="12" max="12" width="4.421875" style="30" customWidth="1"/>
    <col min="13" max="13" width="4.7109375" style="30" hidden="1" customWidth="1"/>
    <col min="14" max="14" width="9.57421875" style="30" customWidth="1"/>
    <col min="15" max="15" width="7.8515625" style="30" customWidth="1"/>
    <col min="16" max="16" width="7.7109375" style="30" hidden="1" customWidth="1"/>
    <col min="17" max="17" width="12.421875" style="30" customWidth="1"/>
    <col min="18" max="198" width="9.140625" style="56" customWidth="1"/>
    <col min="199" max="16384" width="9.140625" style="30" customWidth="1"/>
  </cols>
  <sheetData>
    <row r="1" spans="1:16" ht="20.25" customHeight="1">
      <c r="A1" s="29" t="s">
        <v>85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 customHeight="1">
      <c r="A2" s="17"/>
      <c r="D2" s="24" t="s">
        <v>76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4:16" ht="12.75" customHeight="1">
      <c r="D3" s="32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7" ht="19.5" customHeight="1">
      <c r="A4" s="33"/>
      <c r="B4" s="33"/>
      <c r="C4" s="33"/>
      <c r="D4" s="33"/>
      <c r="E4" s="5" t="s">
        <v>178</v>
      </c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</row>
    <row r="5" spans="1:17" ht="1.5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</row>
    <row r="6" spans="1:17" ht="19.5" customHeight="1">
      <c r="A6" s="6"/>
      <c r="B6" s="6"/>
      <c r="C6" s="6"/>
      <c r="D6" s="33"/>
      <c r="E6" s="33"/>
      <c r="F6" s="46"/>
      <c r="G6" s="33"/>
      <c r="H6" s="33"/>
      <c r="I6" s="33"/>
      <c r="J6" s="33"/>
      <c r="K6" s="33"/>
      <c r="L6" s="33"/>
      <c r="M6" s="33"/>
      <c r="N6" s="34"/>
      <c r="O6" s="34"/>
      <c r="P6" s="34"/>
      <c r="Q6" s="33"/>
    </row>
    <row r="7" spans="1:17" ht="19.5" customHeight="1">
      <c r="A7" s="238" t="s">
        <v>83</v>
      </c>
      <c r="B7" s="239"/>
      <c r="C7" s="239"/>
      <c r="D7" s="234" t="s">
        <v>9</v>
      </c>
      <c r="E7" s="249" t="s">
        <v>0</v>
      </c>
      <c r="F7" s="251" t="s">
        <v>1</v>
      </c>
      <c r="G7" s="236" t="s">
        <v>8</v>
      </c>
      <c r="H7" s="245" t="s">
        <v>2</v>
      </c>
      <c r="I7" s="245" t="s">
        <v>4</v>
      </c>
      <c r="J7" s="245" t="s">
        <v>3</v>
      </c>
      <c r="K7" s="245" t="s">
        <v>10</v>
      </c>
      <c r="L7" s="245" t="s">
        <v>6</v>
      </c>
      <c r="M7" s="236" t="s">
        <v>168</v>
      </c>
      <c r="N7" s="247" t="s">
        <v>167</v>
      </c>
      <c r="O7" s="248" t="s">
        <v>17</v>
      </c>
      <c r="P7" s="248" t="s">
        <v>166</v>
      </c>
      <c r="Q7" s="230" t="s">
        <v>26</v>
      </c>
    </row>
    <row r="8" spans="1:17" ht="15" customHeight="1">
      <c r="A8" s="77" t="s">
        <v>131</v>
      </c>
      <c r="B8" s="82" t="s">
        <v>165</v>
      </c>
      <c r="C8" s="84" t="s">
        <v>176</v>
      </c>
      <c r="D8" s="235"/>
      <c r="E8" s="250"/>
      <c r="F8" s="252"/>
      <c r="G8" s="237"/>
      <c r="H8" s="246"/>
      <c r="I8" s="246"/>
      <c r="J8" s="246"/>
      <c r="K8" s="246"/>
      <c r="L8" s="246"/>
      <c r="M8" s="237"/>
      <c r="N8" s="247"/>
      <c r="O8" s="248"/>
      <c r="P8" s="248"/>
      <c r="Q8" s="231"/>
    </row>
    <row r="9" spans="1:17" s="56" customFormat="1" ht="19.5" customHeight="1">
      <c r="A9" s="85">
        <v>1</v>
      </c>
      <c r="B9" s="86"/>
      <c r="C9" s="86"/>
      <c r="D9" s="14">
        <v>79</v>
      </c>
      <c r="E9" s="9" t="s">
        <v>179</v>
      </c>
      <c r="F9" s="10" t="s">
        <v>180</v>
      </c>
      <c r="G9" s="45">
        <v>1991</v>
      </c>
      <c r="H9" s="44">
        <f>2014-G9</f>
        <v>23</v>
      </c>
      <c r="I9" s="11" t="s">
        <v>20</v>
      </c>
      <c r="J9" s="12" t="s">
        <v>181</v>
      </c>
      <c r="K9" s="12" t="s">
        <v>181</v>
      </c>
      <c r="L9" s="13">
        <v>1</v>
      </c>
      <c r="M9" s="87"/>
      <c r="N9" s="164">
        <v>0.0006405092592592593</v>
      </c>
      <c r="O9" s="165">
        <f aca="true" t="shared" si="0" ref="O9:O18">L9*N9</f>
        <v>0.0006405092592592593</v>
      </c>
      <c r="P9" s="89"/>
      <c r="Q9" s="90"/>
    </row>
    <row r="10" spans="1:17" s="56" customFormat="1" ht="19.5" customHeight="1">
      <c r="A10" s="85">
        <v>2</v>
      </c>
      <c r="B10" s="14">
        <v>1</v>
      </c>
      <c r="C10" s="86"/>
      <c r="D10" s="14">
        <v>70</v>
      </c>
      <c r="E10" s="91" t="s">
        <v>182</v>
      </c>
      <c r="F10" s="92" t="s">
        <v>183</v>
      </c>
      <c r="G10" s="93">
        <v>35347</v>
      </c>
      <c r="H10" s="94">
        <f>IF(COUNT(G10)=0,"---",41700-G10)</f>
        <v>6353</v>
      </c>
      <c r="I10" s="95" t="s">
        <v>22</v>
      </c>
      <c r="J10" s="96" t="s">
        <v>102</v>
      </c>
      <c r="K10" s="96" t="s">
        <v>97</v>
      </c>
      <c r="L10" s="13">
        <v>1</v>
      </c>
      <c r="M10" s="87"/>
      <c r="N10" s="164">
        <v>0.0006865740740740741</v>
      </c>
      <c r="O10" s="165">
        <f t="shared" si="0"/>
        <v>0.0006865740740740741</v>
      </c>
      <c r="P10" s="89"/>
      <c r="Q10" s="90" t="s">
        <v>184</v>
      </c>
    </row>
    <row r="11" spans="1:17" s="56" customFormat="1" ht="19.5" customHeight="1">
      <c r="A11" s="85">
        <v>3</v>
      </c>
      <c r="B11" s="14">
        <v>2</v>
      </c>
      <c r="C11" s="86"/>
      <c r="D11" s="14">
        <v>67</v>
      </c>
      <c r="E11" s="91" t="s">
        <v>185</v>
      </c>
      <c r="F11" s="92" t="s">
        <v>186</v>
      </c>
      <c r="G11" s="93">
        <v>35195</v>
      </c>
      <c r="H11" s="94">
        <f>IF(COUNT(G11)=0,"---",41700-G11)</f>
        <v>6505</v>
      </c>
      <c r="I11" s="95" t="s">
        <v>22</v>
      </c>
      <c r="J11" s="96" t="s">
        <v>102</v>
      </c>
      <c r="K11" s="96" t="s">
        <v>97</v>
      </c>
      <c r="L11" s="13">
        <v>1</v>
      </c>
      <c r="M11" s="87"/>
      <c r="N11" s="88">
        <v>0.0007189814814814816</v>
      </c>
      <c r="O11" s="89">
        <f t="shared" si="0"/>
        <v>0.0007189814814814816</v>
      </c>
      <c r="P11" s="89"/>
      <c r="Q11" s="90" t="s">
        <v>103</v>
      </c>
    </row>
    <row r="12" spans="1:17" ht="19.5" customHeight="1">
      <c r="A12" s="85">
        <v>4</v>
      </c>
      <c r="B12" s="86"/>
      <c r="C12" s="86"/>
      <c r="D12" s="14">
        <v>77</v>
      </c>
      <c r="E12" s="9" t="s">
        <v>187</v>
      </c>
      <c r="F12" s="10" t="s">
        <v>188</v>
      </c>
      <c r="G12" s="45">
        <v>27930</v>
      </c>
      <c r="H12" s="44">
        <f>IF(COUNT(G12)=0,"---",41700-G12)</f>
        <v>13770</v>
      </c>
      <c r="I12" s="11" t="s">
        <v>22</v>
      </c>
      <c r="J12" s="12" t="s">
        <v>155</v>
      </c>
      <c r="K12" s="12" t="s">
        <v>154</v>
      </c>
      <c r="L12" s="13">
        <v>1</v>
      </c>
      <c r="M12" s="87"/>
      <c r="N12" s="88">
        <v>0.0009001157407407408</v>
      </c>
      <c r="O12" s="89">
        <f t="shared" si="0"/>
        <v>0.0009001157407407408</v>
      </c>
      <c r="P12" s="89"/>
      <c r="Q12" s="90" t="s">
        <v>48</v>
      </c>
    </row>
    <row r="13" spans="1:17" ht="19.5" customHeight="1">
      <c r="A13" s="85">
        <v>5</v>
      </c>
      <c r="B13" s="14">
        <v>3</v>
      </c>
      <c r="C13" s="86"/>
      <c r="D13" s="14">
        <v>57</v>
      </c>
      <c r="E13" s="91" t="s">
        <v>189</v>
      </c>
      <c r="F13" s="92" t="s">
        <v>190</v>
      </c>
      <c r="G13" s="93">
        <v>35295</v>
      </c>
      <c r="H13" s="94">
        <f>IF(COUNT(G13)=0,"---",41700-G13)</f>
        <v>6405</v>
      </c>
      <c r="I13" s="95" t="s">
        <v>39</v>
      </c>
      <c r="J13" s="96" t="s">
        <v>12</v>
      </c>
      <c r="K13" s="96" t="s">
        <v>11</v>
      </c>
      <c r="L13" s="13">
        <v>0.95</v>
      </c>
      <c r="M13" s="87"/>
      <c r="N13" s="88">
        <v>0.000948148148148148</v>
      </c>
      <c r="O13" s="89">
        <f t="shared" si="0"/>
        <v>0.0009007407407407406</v>
      </c>
      <c r="P13" s="89"/>
      <c r="Q13" s="97" t="s">
        <v>27</v>
      </c>
    </row>
    <row r="14" spans="1:198" s="99" customFormat="1" ht="19.5" customHeight="1">
      <c r="A14" s="85">
        <v>6</v>
      </c>
      <c r="B14" s="14">
        <v>4</v>
      </c>
      <c r="C14" s="86"/>
      <c r="D14" s="14">
        <v>71</v>
      </c>
      <c r="E14" s="91" t="s">
        <v>111</v>
      </c>
      <c r="F14" s="92" t="s">
        <v>191</v>
      </c>
      <c r="G14" s="93">
        <v>35241</v>
      </c>
      <c r="H14" s="94">
        <f>IF(COUNT(G14)=0,"---",41700-G14)</f>
        <v>6459</v>
      </c>
      <c r="I14" s="95" t="s">
        <v>22</v>
      </c>
      <c r="J14" s="96" t="s">
        <v>102</v>
      </c>
      <c r="K14" s="96" t="s">
        <v>97</v>
      </c>
      <c r="L14" s="13">
        <v>1</v>
      </c>
      <c r="M14" s="87"/>
      <c r="N14" s="88">
        <v>0.0009291666666666667</v>
      </c>
      <c r="O14" s="89">
        <f t="shared" si="0"/>
        <v>0.0009291666666666667</v>
      </c>
      <c r="P14" s="89"/>
      <c r="Q14" s="98" t="s">
        <v>103</v>
      </c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</row>
    <row r="15" spans="1:198" s="99" customFormat="1" ht="19.5" customHeight="1">
      <c r="A15" s="85">
        <v>7</v>
      </c>
      <c r="B15" s="86"/>
      <c r="C15" s="86"/>
      <c r="D15" s="14">
        <v>81</v>
      </c>
      <c r="E15" s="9" t="s">
        <v>192</v>
      </c>
      <c r="F15" s="10" t="s">
        <v>193</v>
      </c>
      <c r="G15" s="45"/>
      <c r="H15" s="44"/>
      <c r="I15" s="11" t="s">
        <v>39</v>
      </c>
      <c r="J15" s="12" t="s">
        <v>14</v>
      </c>
      <c r="K15" s="12" t="s">
        <v>16</v>
      </c>
      <c r="L15" s="13">
        <v>1</v>
      </c>
      <c r="M15" s="87"/>
      <c r="N15" s="88">
        <v>0.0009362268518518518</v>
      </c>
      <c r="O15" s="89">
        <f t="shared" si="0"/>
        <v>0.0009362268518518518</v>
      </c>
      <c r="P15" s="89"/>
      <c r="Q15" s="98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</row>
    <row r="16" spans="1:17" ht="19.5" customHeight="1">
      <c r="A16" s="85">
        <v>8</v>
      </c>
      <c r="B16" s="14">
        <v>5</v>
      </c>
      <c r="C16" s="86"/>
      <c r="D16" s="14">
        <v>32</v>
      </c>
      <c r="E16" s="91" t="s">
        <v>194</v>
      </c>
      <c r="F16" s="92" t="s">
        <v>195</v>
      </c>
      <c r="G16" s="93">
        <v>36058</v>
      </c>
      <c r="H16" s="94">
        <f aca="true" t="shared" si="1" ref="H16:H24">IF(COUNT(G16)=0,"---",41700-G16)</f>
        <v>5642</v>
      </c>
      <c r="I16" s="95" t="s">
        <v>21</v>
      </c>
      <c r="J16" s="96" t="s">
        <v>24</v>
      </c>
      <c r="K16" s="96" t="s">
        <v>11</v>
      </c>
      <c r="L16" s="13">
        <v>0.95</v>
      </c>
      <c r="M16" s="87"/>
      <c r="N16" s="88">
        <v>0.0010003472222222223</v>
      </c>
      <c r="O16" s="89">
        <f t="shared" si="0"/>
        <v>0.0009503298611111112</v>
      </c>
      <c r="P16" s="89"/>
      <c r="Q16" s="90" t="s">
        <v>45</v>
      </c>
    </row>
    <row r="17" spans="1:17" ht="19.5" customHeight="1">
      <c r="A17" s="85">
        <v>9</v>
      </c>
      <c r="B17" s="86"/>
      <c r="C17" s="86">
        <v>1</v>
      </c>
      <c r="D17" s="14">
        <v>10</v>
      </c>
      <c r="E17" s="100" t="s">
        <v>196</v>
      </c>
      <c r="F17" s="101" t="s">
        <v>197</v>
      </c>
      <c r="G17" s="102">
        <v>38045</v>
      </c>
      <c r="H17" s="103">
        <f t="shared" si="1"/>
        <v>3655</v>
      </c>
      <c r="I17" s="104" t="s">
        <v>22</v>
      </c>
      <c r="J17" s="105" t="s">
        <v>89</v>
      </c>
      <c r="K17" s="105" t="s">
        <v>11</v>
      </c>
      <c r="L17" s="13">
        <v>1</v>
      </c>
      <c r="M17" s="87"/>
      <c r="N17" s="88">
        <v>0.0010444444444444444</v>
      </c>
      <c r="O17" s="89">
        <f t="shared" si="0"/>
        <v>0.0010444444444444444</v>
      </c>
      <c r="P17" s="89"/>
      <c r="Q17" s="90" t="s">
        <v>116</v>
      </c>
    </row>
    <row r="18" spans="1:17" ht="19.5" customHeight="1">
      <c r="A18" s="85">
        <v>10</v>
      </c>
      <c r="B18" s="86"/>
      <c r="C18" s="86">
        <v>2</v>
      </c>
      <c r="D18" s="14">
        <v>11</v>
      </c>
      <c r="E18" s="100" t="s">
        <v>198</v>
      </c>
      <c r="F18" s="101" t="s">
        <v>199</v>
      </c>
      <c r="G18" s="102">
        <v>37395</v>
      </c>
      <c r="H18" s="103">
        <f t="shared" si="1"/>
        <v>4305</v>
      </c>
      <c r="I18" s="104" t="s">
        <v>22</v>
      </c>
      <c r="J18" s="105" t="s">
        <v>89</v>
      </c>
      <c r="K18" s="105" t="s">
        <v>11</v>
      </c>
      <c r="L18" s="13">
        <v>1</v>
      </c>
      <c r="M18" s="87"/>
      <c r="N18" s="88">
        <v>0.001156712962962963</v>
      </c>
      <c r="O18" s="89">
        <f t="shared" si="0"/>
        <v>0.001156712962962963</v>
      </c>
      <c r="P18" s="89"/>
      <c r="Q18" s="98" t="s">
        <v>116</v>
      </c>
    </row>
    <row r="19" spans="1:17" ht="19.5" customHeight="1">
      <c r="A19" s="85"/>
      <c r="B19" s="14"/>
      <c r="C19" s="86"/>
      <c r="D19" s="14">
        <v>58</v>
      </c>
      <c r="E19" s="91" t="s">
        <v>150</v>
      </c>
      <c r="F19" s="92" t="s">
        <v>149</v>
      </c>
      <c r="G19" s="93">
        <v>35756</v>
      </c>
      <c r="H19" s="94">
        <f t="shared" si="1"/>
        <v>5944</v>
      </c>
      <c r="I19" s="95" t="s">
        <v>22</v>
      </c>
      <c r="J19" s="96" t="s">
        <v>12</v>
      </c>
      <c r="K19" s="96" t="s">
        <v>11</v>
      </c>
      <c r="L19" s="13">
        <v>1</v>
      </c>
      <c r="M19" s="87"/>
      <c r="N19" s="88" t="s">
        <v>82</v>
      </c>
      <c r="O19" s="89"/>
      <c r="P19" s="89"/>
      <c r="Q19" s="106" t="s">
        <v>27</v>
      </c>
    </row>
    <row r="20" spans="1:17" ht="19.5" customHeight="1">
      <c r="A20" s="85"/>
      <c r="B20" s="86"/>
      <c r="C20" s="86"/>
      <c r="D20" s="14">
        <v>49</v>
      </c>
      <c r="E20" s="9" t="s">
        <v>148</v>
      </c>
      <c r="F20" s="10" t="s">
        <v>147</v>
      </c>
      <c r="G20" s="45">
        <v>20938</v>
      </c>
      <c r="H20" s="44">
        <f t="shared" si="1"/>
        <v>20762</v>
      </c>
      <c r="I20" s="11" t="s">
        <v>22</v>
      </c>
      <c r="J20" s="12" t="s">
        <v>12</v>
      </c>
      <c r="K20" s="12" t="s">
        <v>11</v>
      </c>
      <c r="L20" s="13">
        <v>1</v>
      </c>
      <c r="M20" s="87"/>
      <c r="N20" s="88" t="s">
        <v>82</v>
      </c>
      <c r="O20" s="89"/>
      <c r="P20" s="89"/>
      <c r="Q20" s="97" t="s">
        <v>48</v>
      </c>
    </row>
    <row r="21" spans="1:17" ht="19.5" customHeight="1">
      <c r="A21" s="7"/>
      <c r="B21" s="77"/>
      <c r="C21" s="77"/>
      <c r="D21" s="14">
        <v>48</v>
      </c>
      <c r="E21" s="9" t="s">
        <v>158</v>
      </c>
      <c r="F21" s="10" t="s">
        <v>157</v>
      </c>
      <c r="G21" s="45">
        <v>24822</v>
      </c>
      <c r="H21" s="44">
        <f t="shared" si="1"/>
        <v>16878</v>
      </c>
      <c r="I21" s="11" t="s">
        <v>22</v>
      </c>
      <c r="J21" s="12" t="s">
        <v>12</v>
      </c>
      <c r="K21" s="12" t="s">
        <v>11</v>
      </c>
      <c r="L21" s="13">
        <v>1</v>
      </c>
      <c r="M21" s="76"/>
      <c r="N21" s="75" t="s">
        <v>82</v>
      </c>
      <c r="O21" s="89"/>
      <c r="P21" s="74"/>
      <c r="Q21" s="107" t="s">
        <v>25</v>
      </c>
    </row>
    <row r="22" spans="1:198" s="99" customFormat="1" ht="19.5" customHeight="1">
      <c r="A22" s="85"/>
      <c r="B22" s="86"/>
      <c r="C22" s="86"/>
      <c r="D22" s="14">
        <v>21</v>
      </c>
      <c r="E22" s="9" t="s">
        <v>200</v>
      </c>
      <c r="F22" s="10" t="s">
        <v>201</v>
      </c>
      <c r="G22" s="45">
        <v>23542</v>
      </c>
      <c r="H22" s="44">
        <f t="shared" si="1"/>
        <v>18158</v>
      </c>
      <c r="I22" s="11" t="s">
        <v>13</v>
      </c>
      <c r="J22" s="12" t="s">
        <v>23</v>
      </c>
      <c r="K22" s="12" t="s">
        <v>15</v>
      </c>
      <c r="L22" s="13">
        <v>1</v>
      </c>
      <c r="M22" s="76"/>
      <c r="N22" s="75" t="s">
        <v>82</v>
      </c>
      <c r="O22" s="89"/>
      <c r="P22" s="74"/>
      <c r="Q22" s="107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</row>
    <row r="23" spans="1:17" ht="19.5" customHeight="1">
      <c r="A23" s="7"/>
      <c r="B23" s="77"/>
      <c r="C23" s="77"/>
      <c r="D23" s="14">
        <v>51</v>
      </c>
      <c r="E23" s="9" t="s">
        <v>49</v>
      </c>
      <c r="F23" s="10" t="s">
        <v>50</v>
      </c>
      <c r="G23" s="45">
        <v>25622</v>
      </c>
      <c r="H23" s="44">
        <f t="shared" si="1"/>
        <v>16078</v>
      </c>
      <c r="I23" s="11" t="s">
        <v>20</v>
      </c>
      <c r="J23" s="12" t="s">
        <v>12</v>
      </c>
      <c r="K23" s="12" t="s">
        <v>11</v>
      </c>
      <c r="L23" s="13">
        <v>1</v>
      </c>
      <c r="M23" s="76"/>
      <c r="N23" s="75" t="s">
        <v>82</v>
      </c>
      <c r="O23" s="89"/>
      <c r="P23" s="74"/>
      <c r="Q23" s="107" t="s">
        <v>51</v>
      </c>
    </row>
    <row r="24" spans="1:198" s="99" customFormat="1" ht="19.5" customHeight="1">
      <c r="A24" s="85"/>
      <c r="B24" s="86"/>
      <c r="C24" s="86"/>
      <c r="D24" s="14">
        <v>72</v>
      </c>
      <c r="E24" s="9" t="s">
        <v>202</v>
      </c>
      <c r="F24" s="10" t="s">
        <v>203</v>
      </c>
      <c r="G24" s="45">
        <v>34164</v>
      </c>
      <c r="H24" s="44">
        <f t="shared" si="1"/>
        <v>7536</v>
      </c>
      <c r="I24" s="11" t="s">
        <v>22</v>
      </c>
      <c r="J24" s="12" t="s">
        <v>102</v>
      </c>
      <c r="K24" s="12" t="s">
        <v>97</v>
      </c>
      <c r="L24" s="13">
        <v>1</v>
      </c>
      <c r="M24" s="76"/>
      <c r="N24" s="75" t="s">
        <v>204</v>
      </c>
      <c r="O24" s="89"/>
      <c r="P24" s="74"/>
      <c r="Q24" s="107" t="s">
        <v>184</v>
      </c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</row>
  </sheetData>
  <sheetProtection/>
  <mergeCells count="15">
    <mergeCell ref="O7:O8"/>
    <mergeCell ref="P7:P8"/>
    <mergeCell ref="Q7:Q8"/>
    <mergeCell ref="I7:I8"/>
    <mergeCell ref="J7:J8"/>
    <mergeCell ref="K7:K8"/>
    <mergeCell ref="L7:L8"/>
    <mergeCell ref="M7:M8"/>
    <mergeCell ref="N7:N8"/>
    <mergeCell ref="A7:C7"/>
    <mergeCell ref="D7:D8"/>
    <mergeCell ref="E7:E8"/>
    <mergeCell ref="F7:F8"/>
    <mergeCell ref="G7:G8"/>
    <mergeCell ref="H7:H8"/>
  </mergeCells>
  <printOptions horizontalCentered="1"/>
  <pageMargins left="0.3937007874015748" right="0.3937007874015748" top="0.3937007874015748" bottom="0.3937007874015748" header="0.4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3"/>
  <sheetViews>
    <sheetView showZeros="0" zoomScalePageLayoutView="0" workbookViewId="0" topLeftCell="D1">
      <selection activeCell="D4" sqref="D4"/>
    </sheetView>
  </sheetViews>
  <sheetFormatPr defaultColWidth="9.140625" defaultRowHeight="12.75"/>
  <cols>
    <col min="1" max="3" width="3.140625" style="30" hidden="1" customWidth="1"/>
    <col min="4" max="4" width="5.8515625" style="30" customWidth="1"/>
    <col min="5" max="5" width="4.57421875" style="30" customWidth="1"/>
    <col min="6" max="6" width="10.57421875" style="30" bestFit="1" customWidth="1"/>
    <col min="7" max="7" width="12.57421875" style="30" customWidth="1"/>
    <col min="8" max="8" width="9.00390625" style="30" customWidth="1"/>
    <col min="9" max="9" width="5.00390625" style="30" bestFit="1" customWidth="1"/>
    <col min="10" max="10" width="3.421875" style="30" customWidth="1"/>
    <col min="11" max="11" width="7.7109375" style="30" bestFit="1" customWidth="1"/>
    <col min="12" max="12" width="7.421875" style="30" bestFit="1" customWidth="1"/>
    <col min="13" max="13" width="4.421875" style="30" customWidth="1"/>
    <col min="14" max="14" width="4.7109375" style="30" customWidth="1"/>
    <col min="15" max="15" width="9.57421875" style="30" customWidth="1"/>
    <col min="16" max="16" width="7.8515625" style="30" customWidth="1"/>
    <col min="17" max="17" width="7.7109375" style="30" customWidth="1"/>
    <col min="18" max="18" width="11.28125" style="30" customWidth="1"/>
    <col min="19" max="23" width="9.57421875" style="30" customWidth="1"/>
    <col min="24" max="16384" width="9.140625" style="30" customWidth="1"/>
  </cols>
  <sheetData>
    <row r="1" spans="1:17" ht="20.25" customHeight="1">
      <c r="A1" s="169"/>
      <c r="D1" s="29" t="s">
        <v>85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 customHeight="1">
      <c r="A2" s="17"/>
      <c r="E2" s="24" t="s">
        <v>254</v>
      </c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5:17" ht="12.75" customHeight="1">
      <c r="E3" s="32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23" ht="19.5" customHeight="1">
      <c r="A4" s="33"/>
      <c r="B4" s="33"/>
      <c r="C4" s="33"/>
      <c r="D4" s="33"/>
      <c r="E4" s="33"/>
      <c r="F4" s="5" t="s">
        <v>212</v>
      </c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</row>
    <row r="5" spans="1:23" ht="1.5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</row>
    <row r="6" spans="1:23" ht="19.5" customHeight="1">
      <c r="A6" s="6"/>
      <c r="B6" s="6"/>
      <c r="C6" s="6"/>
      <c r="D6" s="6"/>
      <c r="E6" s="33"/>
      <c r="F6" s="33"/>
      <c r="G6" s="46"/>
      <c r="H6" s="33"/>
      <c r="I6" s="33"/>
      <c r="J6" s="33"/>
      <c r="K6" s="33"/>
      <c r="L6" s="33"/>
      <c r="M6" s="33"/>
      <c r="N6" s="33"/>
      <c r="O6" s="34"/>
      <c r="P6" s="34"/>
      <c r="Q6" s="34"/>
      <c r="R6" s="33"/>
      <c r="S6" s="33"/>
      <c r="T6" s="33"/>
      <c r="U6" s="33"/>
      <c r="V6" s="33"/>
      <c r="W6" s="33"/>
    </row>
    <row r="7" spans="1:23" ht="19.5" customHeight="1">
      <c r="A7" s="238" t="s">
        <v>83</v>
      </c>
      <c r="B7" s="239"/>
      <c r="C7" s="239"/>
      <c r="D7" s="240"/>
      <c r="E7" s="234" t="s">
        <v>9</v>
      </c>
      <c r="F7" s="249" t="s">
        <v>0</v>
      </c>
      <c r="G7" s="251" t="s">
        <v>1</v>
      </c>
      <c r="H7" s="236" t="s">
        <v>8</v>
      </c>
      <c r="I7" s="245" t="s">
        <v>2</v>
      </c>
      <c r="J7" s="245" t="s">
        <v>4</v>
      </c>
      <c r="K7" s="245" t="s">
        <v>3</v>
      </c>
      <c r="L7" s="245" t="s">
        <v>10</v>
      </c>
      <c r="M7" s="245" t="s">
        <v>6</v>
      </c>
      <c r="N7" s="236" t="s">
        <v>168</v>
      </c>
      <c r="O7" s="247" t="s">
        <v>167</v>
      </c>
      <c r="P7" s="248" t="s">
        <v>17</v>
      </c>
      <c r="Q7" s="248" t="s">
        <v>166</v>
      </c>
      <c r="R7" s="230" t="s">
        <v>26</v>
      </c>
      <c r="S7" s="33"/>
      <c r="T7" s="33"/>
      <c r="U7" s="33"/>
      <c r="V7" s="33"/>
      <c r="W7" s="33"/>
    </row>
    <row r="8" spans="1:23" s="56" customFormat="1" ht="15" customHeight="1">
      <c r="A8" s="86" t="s">
        <v>131</v>
      </c>
      <c r="B8" s="14" t="s">
        <v>176</v>
      </c>
      <c r="C8" s="86" t="s">
        <v>165</v>
      </c>
      <c r="D8" s="14" t="s">
        <v>164</v>
      </c>
      <c r="E8" s="235"/>
      <c r="F8" s="250"/>
      <c r="G8" s="252"/>
      <c r="H8" s="237"/>
      <c r="I8" s="246"/>
      <c r="J8" s="246"/>
      <c r="K8" s="246"/>
      <c r="L8" s="246"/>
      <c r="M8" s="246"/>
      <c r="N8" s="237"/>
      <c r="O8" s="247"/>
      <c r="P8" s="248"/>
      <c r="Q8" s="248"/>
      <c r="R8" s="231"/>
      <c r="S8" s="180"/>
      <c r="T8" s="180"/>
      <c r="U8" s="180"/>
      <c r="V8" s="180"/>
      <c r="W8" s="180"/>
    </row>
    <row r="9" spans="1:23" s="56" customFormat="1" ht="19.5" customHeight="1">
      <c r="A9" s="85"/>
      <c r="B9" s="86"/>
      <c r="C9" s="86"/>
      <c r="D9" s="86">
        <v>1</v>
      </c>
      <c r="E9" s="14">
        <v>2</v>
      </c>
      <c r="F9" s="9" t="s">
        <v>173</v>
      </c>
      <c r="G9" s="10" t="s">
        <v>172</v>
      </c>
      <c r="H9" s="35">
        <v>22772</v>
      </c>
      <c r="I9" s="19">
        <f>IF(COUNT(H9)=0,"---",41700-H9)</f>
        <v>18928</v>
      </c>
      <c r="J9" s="11" t="s">
        <v>21</v>
      </c>
      <c r="K9" s="12" t="s">
        <v>14</v>
      </c>
      <c r="L9" s="12" t="s">
        <v>16</v>
      </c>
      <c r="M9" s="13">
        <v>0.95</v>
      </c>
      <c r="N9" s="21">
        <v>0.8108</v>
      </c>
      <c r="O9" s="88">
        <v>0.0010274305555555555</v>
      </c>
      <c r="P9" s="89">
        <f aca="true" t="shared" si="0" ref="P9:Q12">O9*M9</f>
        <v>0.0009760590277777777</v>
      </c>
      <c r="Q9" s="89">
        <f t="shared" si="0"/>
        <v>0.0007913886597222221</v>
      </c>
      <c r="R9" s="90" t="s">
        <v>66</v>
      </c>
      <c r="S9" s="180"/>
      <c r="T9" s="180"/>
      <c r="U9" s="180"/>
      <c r="V9" s="180"/>
      <c r="W9" s="180"/>
    </row>
    <row r="10" spans="1:23" s="56" customFormat="1" ht="19.5" customHeight="1">
      <c r="A10" s="85"/>
      <c r="B10" s="86"/>
      <c r="C10" s="86"/>
      <c r="D10" s="86">
        <v>2</v>
      </c>
      <c r="E10" s="14">
        <v>25</v>
      </c>
      <c r="F10" s="9" t="s">
        <v>91</v>
      </c>
      <c r="G10" s="10" t="s">
        <v>92</v>
      </c>
      <c r="H10" s="35">
        <v>25412</v>
      </c>
      <c r="I10" s="19">
        <f>IF(COUNT(H10)=0,"---",41700-H10)</f>
        <v>16288</v>
      </c>
      <c r="J10" s="11" t="s">
        <v>93</v>
      </c>
      <c r="K10" s="12" t="s">
        <v>23</v>
      </c>
      <c r="L10" s="12" t="s">
        <v>15</v>
      </c>
      <c r="M10" s="13">
        <v>1</v>
      </c>
      <c r="N10" s="21">
        <v>0.9387</v>
      </c>
      <c r="O10" s="88">
        <v>0.0011380787037037039</v>
      </c>
      <c r="P10" s="89">
        <f t="shared" si="0"/>
        <v>0.0011380787037037039</v>
      </c>
      <c r="Q10" s="89">
        <f t="shared" si="0"/>
        <v>0.0010683144791666667</v>
      </c>
      <c r="R10" s="90"/>
      <c r="S10" s="180"/>
      <c r="T10" s="180"/>
      <c r="U10" s="180"/>
      <c r="V10" s="180"/>
      <c r="W10" s="180"/>
    </row>
    <row r="11" spans="1:23" s="56" customFormat="1" ht="19.5" customHeight="1">
      <c r="A11" s="85"/>
      <c r="B11" s="86"/>
      <c r="C11" s="86"/>
      <c r="D11" s="86">
        <v>3</v>
      </c>
      <c r="E11" s="14">
        <v>1</v>
      </c>
      <c r="F11" s="9" t="s">
        <v>171</v>
      </c>
      <c r="G11" s="10" t="s">
        <v>170</v>
      </c>
      <c r="H11" s="35">
        <v>25980</v>
      </c>
      <c r="I11" s="19">
        <f>IF(COUNT(H11)=0,"---",41700-H11)</f>
        <v>15720</v>
      </c>
      <c r="J11" s="11" t="s">
        <v>13</v>
      </c>
      <c r="K11" s="12" t="s">
        <v>13</v>
      </c>
      <c r="L11" s="12" t="s">
        <v>16</v>
      </c>
      <c r="M11" s="13">
        <v>1</v>
      </c>
      <c r="N11" s="21">
        <v>0.8787</v>
      </c>
      <c r="O11" s="88">
        <v>0.0013679398148148149</v>
      </c>
      <c r="P11" s="89">
        <f t="shared" si="0"/>
        <v>0.0013679398148148149</v>
      </c>
      <c r="Q11" s="89">
        <f t="shared" si="0"/>
        <v>0.0012020087152777778</v>
      </c>
      <c r="R11" s="90" t="s">
        <v>66</v>
      </c>
      <c r="S11" s="180"/>
      <c r="T11" s="180"/>
      <c r="U11" s="180"/>
      <c r="V11" s="180"/>
      <c r="W11" s="180"/>
    </row>
    <row r="12" spans="1:23" s="56" customFormat="1" ht="19.5" customHeight="1">
      <c r="A12" s="85"/>
      <c r="B12" s="86"/>
      <c r="C12" s="86"/>
      <c r="D12" s="86">
        <v>4</v>
      </c>
      <c r="E12" s="14">
        <v>23</v>
      </c>
      <c r="F12" s="9" t="s">
        <v>209</v>
      </c>
      <c r="G12" s="10" t="s">
        <v>208</v>
      </c>
      <c r="H12" s="35">
        <v>22537</v>
      </c>
      <c r="I12" s="19">
        <f>IF(COUNT(H12)=0,"---",41700-H12)</f>
        <v>19163</v>
      </c>
      <c r="J12" s="11" t="s">
        <v>13</v>
      </c>
      <c r="K12" s="12" t="s">
        <v>23</v>
      </c>
      <c r="L12" s="12" t="s">
        <v>15</v>
      </c>
      <c r="M12" s="13">
        <v>1</v>
      </c>
      <c r="N12" s="21">
        <v>0.8693</v>
      </c>
      <c r="O12" s="88">
        <v>0.0020908564814814813</v>
      </c>
      <c r="P12" s="89">
        <f t="shared" si="0"/>
        <v>0.0020908564814814813</v>
      </c>
      <c r="Q12" s="89">
        <f t="shared" si="0"/>
        <v>0.0018175815393518516</v>
      </c>
      <c r="R12" s="90"/>
      <c r="S12" s="180"/>
      <c r="T12" s="180"/>
      <c r="U12" s="180"/>
      <c r="V12" s="180"/>
      <c r="W12" s="180"/>
    </row>
    <row r="13" spans="1:23" s="56" customFormat="1" ht="19.5" customHeight="1">
      <c r="A13" s="85"/>
      <c r="B13" s="86"/>
      <c r="C13" s="86"/>
      <c r="D13" s="86"/>
      <c r="E13" s="14">
        <v>4</v>
      </c>
      <c r="F13" s="9" t="s">
        <v>137</v>
      </c>
      <c r="G13" s="10" t="s">
        <v>136</v>
      </c>
      <c r="H13" s="35">
        <v>26668</v>
      </c>
      <c r="I13" s="19">
        <f>IF(COUNT(H13)=0,"---",41700-H13)</f>
        <v>15032</v>
      </c>
      <c r="J13" s="11" t="s">
        <v>22</v>
      </c>
      <c r="K13" s="12" t="s">
        <v>14</v>
      </c>
      <c r="L13" s="12" t="s">
        <v>16</v>
      </c>
      <c r="M13" s="13">
        <v>1</v>
      </c>
      <c r="N13" s="21">
        <v>0.8972</v>
      </c>
      <c r="O13" s="88" t="s">
        <v>82</v>
      </c>
      <c r="P13" s="89"/>
      <c r="Q13" s="89">
        <f>P13*N13</f>
        <v>0</v>
      </c>
      <c r="R13" s="90" t="s">
        <v>66</v>
      </c>
      <c r="S13" s="180"/>
      <c r="T13" s="180"/>
      <c r="U13" s="180"/>
      <c r="V13" s="180"/>
      <c r="W13" s="180"/>
    </row>
  </sheetData>
  <sheetProtection/>
  <mergeCells count="15">
    <mergeCell ref="A7:D7"/>
    <mergeCell ref="E7:E8"/>
    <mergeCell ref="F7:F8"/>
    <mergeCell ref="G7:G8"/>
    <mergeCell ref="H7:H8"/>
    <mergeCell ref="I7:I8"/>
    <mergeCell ref="P7:P8"/>
    <mergeCell ref="Q7:Q8"/>
    <mergeCell ref="R7:R8"/>
    <mergeCell ref="J7:J8"/>
    <mergeCell ref="K7:K8"/>
    <mergeCell ref="L7:L8"/>
    <mergeCell ref="M7:M8"/>
    <mergeCell ref="N7:N8"/>
    <mergeCell ref="O7:O8"/>
  </mergeCells>
  <printOptions horizontalCentered="1"/>
  <pageMargins left="0.3937007874015748" right="0.3937007874015748" top="0.3937007874015748" bottom="0.3937007874015748" header="0.4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3"/>
  <sheetViews>
    <sheetView showZeros="0" zoomScalePageLayoutView="0" workbookViewId="0" topLeftCell="D1">
      <selection activeCell="D4" sqref="D4"/>
    </sheetView>
  </sheetViews>
  <sheetFormatPr defaultColWidth="9.140625" defaultRowHeight="12.75"/>
  <cols>
    <col min="1" max="3" width="3.140625" style="56" hidden="1" customWidth="1"/>
    <col min="4" max="4" width="5.8515625" style="56" customWidth="1"/>
    <col min="5" max="5" width="4.57421875" style="56" customWidth="1"/>
    <col min="6" max="6" width="10.57421875" style="56" bestFit="1" customWidth="1"/>
    <col min="7" max="7" width="12.57421875" style="56" customWidth="1"/>
    <col min="8" max="8" width="9.00390625" style="56" customWidth="1"/>
    <col min="9" max="9" width="5.00390625" style="56" bestFit="1" customWidth="1"/>
    <col min="10" max="10" width="3.421875" style="56" customWidth="1"/>
    <col min="11" max="11" width="7.7109375" style="56" bestFit="1" customWidth="1"/>
    <col min="12" max="12" width="7.421875" style="56" bestFit="1" customWidth="1"/>
    <col min="13" max="13" width="4.421875" style="56" customWidth="1"/>
    <col min="14" max="14" width="4.7109375" style="56" customWidth="1"/>
    <col min="15" max="15" width="9.57421875" style="56" customWidth="1"/>
    <col min="16" max="16" width="7.8515625" style="56" customWidth="1"/>
    <col min="17" max="17" width="7.7109375" style="56" customWidth="1"/>
    <col min="18" max="18" width="11.28125" style="56" customWidth="1"/>
    <col min="19" max="23" width="9.57421875" style="56" customWidth="1"/>
    <col min="24" max="16384" width="9.140625" style="56" customWidth="1"/>
  </cols>
  <sheetData>
    <row r="1" spans="1:17" s="180" customFormat="1" ht="20.25" customHeight="1">
      <c r="A1" s="207"/>
      <c r="D1" s="208" t="s">
        <v>85</v>
      </c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</row>
    <row r="2" spans="1:17" ht="12.75" customHeight="1">
      <c r="A2" s="210"/>
      <c r="E2" s="211" t="s">
        <v>254</v>
      </c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</row>
    <row r="3" spans="5:17" ht="12.75" customHeight="1">
      <c r="E3" s="213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</row>
    <row r="4" spans="1:23" ht="19.5" customHeight="1">
      <c r="A4" s="180"/>
      <c r="B4" s="180"/>
      <c r="C4" s="180"/>
      <c r="D4" s="180"/>
      <c r="E4" s="180"/>
      <c r="F4" s="214" t="s">
        <v>283</v>
      </c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</row>
    <row r="5" spans="1:23" ht="1.5" customHeight="1">
      <c r="A5" s="18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</row>
    <row r="6" spans="1:23" ht="19.5" customHeight="1">
      <c r="A6" s="215"/>
      <c r="B6" s="215"/>
      <c r="C6" s="215"/>
      <c r="D6" s="215"/>
      <c r="E6" s="180"/>
      <c r="F6" s="180"/>
      <c r="G6" s="179"/>
      <c r="H6" s="180"/>
      <c r="I6" s="180"/>
      <c r="J6" s="180"/>
      <c r="K6" s="180"/>
      <c r="L6" s="180"/>
      <c r="M6" s="180"/>
      <c r="N6" s="180"/>
      <c r="O6" s="216"/>
      <c r="P6" s="216"/>
      <c r="Q6" s="216"/>
      <c r="R6" s="180"/>
      <c r="S6" s="180"/>
      <c r="T6" s="180"/>
      <c r="U6" s="180"/>
      <c r="V6" s="180"/>
      <c r="W6" s="180"/>
    </row>
    <row r="7" spans="1:23" ht="19.5" customHeight="1">
      <c r="A7" s="259" t="s">
        <v>83</v>
      </c>
      <c r="B7" s="260"/>
      <c r="C7" s="260"/>
      <c r="D7" s="261"/>
      <c r="E7" s="262" t="s">
        <v>9</v>
      </c>
      <c r="F7" s="264" t="s">
        <v>0</v>
      </c>
      <c r="G7" s="266" t="s">
        <v>1</v>
      </c>
      <c r="H7" s="256" t="s">
        <v>8</v>
      </c>
      <c r="I7" s="254" t="s">
        <v>2</v>
      </c>
      <c r="J7" s="254" t="s">
        <v>4</v>
      </c>
      <c r="K7" s="254" t="s">
        <v>3</v>
      </c>
      <c r="L7" s="254" t="s">
        <v>10</v>
      </c>
      <c r="M7" s="254" t="s">
        <v>6</v>
      </c>
      <c r="N7" s="256" t="s">
        <v>168</v>
      </c>
      <c r="O7" s="258" t="s">
        <v>167</v>
      </c>
      <c r="P7" s="253" t="s">
        <v>17</v>
      </c>
      <c r="Q7" s="253" t="s">
        <v>166</v>
      </c>
      <c r="R7" s="230" t="s">
        <v>26</v>
      </c>
      <c r="S7" s="180"/>
      <c r="T7" s="180"/>
      <c r="U7" s="180"/>
      <c r="V7" s="180"/>
      <c r="W7" s="180"/>
    </row>
    <row r="8" spans="1:23" ht="15" customHeight="1">
      <c r="A8" s="86" t="s">
        <v>131</v>
      </c>
      <c r="B8" s="14" t="s">
        <v>176</v>
      </c>
      <c r="C8" s="86" t="s">
        <v>165</v>
      </c>
      <c r="D8" s="14" t="s">
        <v>164</v>
      </c>
      <c r="E8" s="263"/>
      <c r="F8" s="265"/>
      <c r="G8" s="267"/>
      <c r="H8" s="257"/>
      <c r="I8" s="255"/>
      <c r="J8" s="255"/>
      <c r="K8" s="255"/>
      <c r="L8" s="255"/>
      <c r="M8" s="255"/>
      <c r="N8" s="257"/>
      <c r="O8" s="258"/>
      <c r="P8" s="253"/>
      <c r="Q8" s="253"/>
      <c r="R8" s="231"/>
      <c r="S8" s="180"/>
      <c r="T8" s="180"/>
      <c r="U8" s="180"/>
      <c r="V8" s="180"/>
      <c r="W8" s="180"/>
    </row>
    <row r="9" spans="1:23" ht="19.5" customHeight="1">
      <c r="A9" s="85"/>
      <c r="B9" s="86"/>
      <c r="C9" s="86"/>
      <c r="D9" s="86">
        <v>1</v>
      </c>
      <c r="E9" s="14">
        <v>3</v>
      </c>
      <c r="F9" s="9" t="s">
        <v>63</v>
      </c>
      <c r="G9" s="10" t="s">
        <v>64</v>
      </c>
      <c r="H9" s="35">
        <v>22836</v>
      </c>
      <c r="I9" s="19">
        <f>IF(COUNT(H9)=0,"---",41700-H9)</f>
        <v>18864</v>
      </c>
      <c r="J9" s="11" t="s">
        <v>65</v>
      </c>
      <c r="K9" s="12" t="s">
        <v>14</v>
      </c>
      <c r="L9" s="12" t="s">
        <v>16</v>
      </c>
      <c r="M9" s="13">
        <v>0.95</v>
      </c>
      <c r="N9" s="21">
        <v>0.8661</v>
      </c>
      <c r="O9" s="88">
        <v>0.0009133101851851851</v>
      </c>
      <c r="P9" s="89">
        <f aca="true" t="shared" si="0" ref="P9:Q13">O9*M9</f>
        <v>0.0008676446759259258</v>
      </c>
      <c r="Q9" s="89">
        <f t="shared" si="0"/>
        <v>0.0007514670538194443</v>
      </c>
      <c r="R9" s="90" t="s">
        <v>66</v>
      </c>
      <c r="S9" s="180"/>
      <c r="T9" s="180"/>
      <c r="U9" s="180"/>
      <c r="V9" s="180"/>
      <c r="W9" s="180"/>
    </row>
    <row r="10" spans="1:23" ht="19.5" customHeight="1">
      <c r="A10" s="85"/>
      <c r="B10" s="86"/>
      <c r="C10" s="86"/>
      <c r="D10" s="86">
        <v>2</v>
      </c>
      <c r="E10" s="14">
        <v>49</v>
      </c>
      <c r="F10" s="9" t="s">
        <v>148</v>
      </c>
      <c r="G10" s="10" t="s">
        <v>147</v>
      </c>
      <c r="H10" s="35">
        <v>20938</v>
      </c>
      <c r="I10" s="19">
        <f>IF(COUNT(H10)=0,"---",41700-H10)</f>
        <v>20762</v>
      </c>
      <c r="J10" s="11" t="s">
        <v>22</v>
      </c>
      <c r="K10" s="12" t="s">
        <v>12</v>
      </c>
      <c r="L10" s="12" t="s">
        <v>11</v>
      </c>
      <c r="M10" s="13">
        <v>1</v>
      </c>
      <c r="N10" s="87">
        <v>0.838</v>
      </c>
      <c r="O10" s="88">
        <v>0.000904976851851852</v>
      </c>
      <c r="P10" s="89">
        <f t="shared" si="0"/>
        <v>0.000904976851851852</v>
      </c>
      <c r="Q10" s="89">
        <f t="shared" si="0"/>
        <v>0.000758370601851852</v>
      </c>
      <c r="R10" s="90" t="s">
        <v>48</v>
      </c>
      <c r="S10" s="180"/>
      <c r="T10" s="180"/>
      <c r="U10" s="180"/>
      <c r="V10" s="180"/>
      <c r="W10" s="180"/>
    </row>
    <row r="11" spans="1:23" ht="19.5" customHeight="1">
      <c r="A11" s="85"/>
      <c r="B11" s="86"/>
      <c r="C11" s="86"/>
      <c r="D11" s="86">
        <v>3</v>
      </c>
      <c r="E11" s="14">
        <v>5</v>
      </c>
      <c r="F11" s="9" t="s">
        <v>152</v>
      </c>
      <c r="G11" s="10" t="s">
        <v>151</v>
      </c>
      <c r="H11" s="35">
        <v>24406</v>
      </c>
      <c r="I11" s="19">
        <f>IF(COUNT(H11)=0,"---",41700-H11)</f>
        <v>17294</v>
      </c>
      <c r="J11" s="11" t="s">
        <v>13</v>
      </c>
      <c r="K11" s="12" t="s">
        <v>14</v>
      </c>
      <c r="L11" s="12" t="s">
        <v>16</v>
      </c>
      <c r="M11" s="13">
        <v>1</v>
      </c>
      <c r="N11" s="21">
        <v>0.8901</v>
      </c>
      <c r="O11" s="88">
        <v>0.0008854166666666666</v>
      </c>
      <c r="P11" s="89">
        <f t="shared" si="0"/>
        <v>0.0008854166666666666</v>
      </c>
      <c r="Q11" s="89">
        <f t="shared" si="0"/>
        <v>0.000788109375</v>
      </c>
      <c r="R11" s="90" t="s">
        <v>66</v>
      </c>
      <c r="S11" s="180"/>
      <c r="T11" s="180"/>
      <c r="U11" s="180"/>
      <c r="V11" s="180"/>
      <c r="W11" s="180"/>
    </row>
    <row r="12" spans="1:23" ht="19.5" customHeight="1">
      <c r="A12" s="85"/>
      <c r="B12" s="86"/>
      <c r="C12" s="86"/>
      <c r="D12" s="86">
        <v>4</v>
      </c>
      <c r="E12" s="14">
        <v>21</v>
      </c>
      <c r="F12" s="9" t="s">
        <v>200</v>
      </c>
      <c r="G12" s="10" t="s">
        <v>201</v>
      </c>
      <c r="H12" s="35">
        <v>23542</v>
      </c>
      <c r="I12" s="19">
        <f>IF(COUNT(H12)=0,"---",41700-H12)</f>
        <v>18158</v>
      </c>
      <c r="J12" s="11" t="s">
        <v>13</v>
      </c>
      <c r="K12" s="12" t="s">
        <v>23</v>
      </c>
      <c r="L12" s="12" t="s">
        <v>15</v>
      </c>
      <c r="M12" s="13">
        <v>1</v>
      </c>
      <c r="N12" s="87">
        <v>0.8779</v>
      </c>
      <c r="O12" s="88">
        <v>0.0009356481481481481</v>
      </c>
      <c r="P12" s="89">
        <f t="shared" si="0"/>
        <v>0.0009356481481481481</v>
      </c>
      <c r="Q12" s="89">
        <f t="shared" si="0"/>
        <v>0.0008214055092592592</v>
      </c>
      <c r="R12" s="90" t="s">
        <v>284</v>
      </c>
      <c r="S12" s="180"/>
      <c r="T12" s="180"/>
      <c r="U12" s="180"/>
      <c r="V12" s="180"/>
      <c r="W12" s="180"/>
    </row>
    <row r="13" spans="1:23" ht="19.5" customHeight="1">
      <c r="A13" s="85"/>
      <c r="B13" s="86"/>
      <c r="C13" s="86"/>
      <c r="D13" s="86">
        <v>5</v>
      </c>
      <c r="E13" s="14">
        <v>37</v>
      </c>
      <c r="F13" s="9" t="s">
        <v>46</v>
      </c>
      <c r="G13" s="10" t="s">
        <v>47</v>
      </c>
      <c r="H13" s="35">
        <v>25190</v>
      </c>
      <c r="I13" s="19">
        <f>IF(COUNT(H13)=0,"---",41700-H13)</f>
        <v>16510</v>
      </c>
      <c r="J13" s="11" t="s">
        <v>20</v>
      </c>
      <c r="K13" s="12" t="s">
        <v>24</v>
      </c>
      <c r="L13" s="12" t="s">
        <v>11</v>
      </c>
      <c r="M13" s="13">
        <v>1</v>
      </c>
      <c r="N13" s="87">
        <v>0.9023</v>
      </c>
      <c r="O13" s="88">
        <v>0.0011093750000000001</v>
      </c>
      <c r="P13" s="89">
        <f t="shared" si="0"/>
        <v>0.0011093750000000001</v>
      </c>
      <c r="Q13" s="89">
        <f t="shared" si="0"/>
        <v>0.0010009890625</v>
      </c>
      <c r="R13" s="90" t="s">
        <v>284</v>
      </c>
      <c r="S13" s="180"/>
      <c r="T13" s="180"/>
      <c r="U13" s="180"/>
      <c r="V13" s="180"/>
      <c r="W13" s="180"/>
    </row>
  </sheetData>
  <sheetProtection/>
  <mergeCells count="15">
    <mergeCell ref="A7:D7"/>
    <mergeCell ref="E7:E8"/>
    <mergeCell ref="F7:F8"/>
    <mergeCell ref="G7:G8"/>
    <mergeCell ref="H7:H8"/>
    <mergeCell ref="I7:I8"/>
    <mergeCell ref="P7:P8"/>
    <mergeCell ref="Q7:Q8"/>
    <mergeCell ref="R7:R8"/>
    <mergeCell ref="J7:J8"/>
    <mergeCell ref="K7:K8"/>
    <mergeCell ref="L7:L8"/>
    <mergeCell ref="M7:M8"/>
    <mergeCell ref="N7:N8"/>
    <mergeCell ref="O7:O8"/>
  </mergeCells>
  <printOptions horizontalCentered="1"/>
  <pageMargins left="0.3937007874015748" right="0.3937007874015748" top="0.3937007874015748" bottom="0.3937007874015748" header="0.4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Alfonsas</dc:creator>
  <cp:keywords/>
  <dc:description/>
  <cp:lastModifiedBy>Steponas</cp:lastModifiedBy>
  <cp:lastPrinted>2014-03-05T06:31:30Z</cp:lastPrinted>
  <dcterms:created xsi:type="dcterms:W3CDTF">2012-02-28T17:40:13Z</dcterms:created>
  <dcterms:modified xsi:type="dcterms:W3CDTF">2014-03-11T05:55:47Z</dcterms:modified>
  <cp:category/>
  <cp:version/>
  <cp:contentType/>
  <cp:contentStatus/>
</cp:coreProperties>
</file>