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5" activeTab="6"/>
  </bookViews>
  <sheets>
    <sheet name="Viršelis" sheetId="1" r:id="rId1"/>
    <sheet name="60 M" sheetId="2" r:id="rId2"/>
    <sheet name="60 M Finalas" sheetId="3" r:id="rId3"/>
    <sheet name="60 V" sheetId="4" r:id="rId4"/>
    <sheet name="60 V Finalas" sheetId="5" r:id="rId5"/>
    <sheet name="200 M" sheetId="6" r:id="rId6"/>
    <sheet name="200 M galutinis" sheetId="7" r:id="rId7"/>
    <sheet name="200 B" sheetId="8" r:id="rId8"/>
    <sheet name="200 B galutinis" sheetId="9" r:id="rId9"/>
    <sheet name="600 M" sheetId="10" r:id="rId10"/>
    <sheet name="600 V" sheetId="11" r:id="rId11"/>
    <sheet name="1000 M" sheetId="12" r:id="rId12"/>
    <sheet name="1000 V " sheetId="13" r:id="rId13"/>
    <sheet name="3000 V" sheetId="14" r:id="rId14"/>
    <sheet name="Aukstis M" sheetId="15" r:id="rId15"/>
    <sheet name="Aukstis V" sheetId="16" r:id="rId16"/>
    <sheet name="Tolis M" sheetId="17" r:id="rId17"/>
    <sheet name="Tolis V" sheetId="18" r:id="rId18"/>
    <sheet name="Rutulys M" sheetId="19" r:id="rId19"/>
    <sheet name="Rutulys V" sheetId="20" r:id="rId20"/>
  </sheets>
  <definedNames>
    <definedName name="_xlnm.Print_Area" localSheetId="18">'Rutulys M'!$A:$IV</definedName>
    <definedName name="_xlnm.Print_Area" localSheetId="19">'Rutulys V'!$A$1:$P$52</definedName>
    <definedName name="vaišis" localSheetId="7">#REF!</definedName>
    <definedName name="vaišis" localSheetId="8">#REF!</definedName>
    <definedName name="vaišis" localSheetId="5">#REF!</definedName>
    <definedName name="vaišis" localSheetId="6">#REF!</definedName>
    <definedName name="vaišis" localSheetId="1">#REF!</definedName>
    <definedName name="vaišis" localSheetId="2">#REF!</definedName>
    <definedName name="vaišis" localSheetId="4">#REF!</definedName>
    <definedName name="vaišis" localSheetId="19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<sst xmlns="http://schemas.openxmlformats.org/spreadsheetml/2006/main" count="5435" uniqueCount="883">
  <si>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</si>
  <si>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</si>
  <si>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</si>
  <si>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</si>
  <si>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</si>
  <si>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</si>
  <si>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</si>
  <si>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</si>
  <si>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</si>
  <si>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</si>
  <si>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</si>
  <si>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/I kategorija/</t>
  </si>
  <si>
    <t>Šiauliai, maniežas</t>
  </si>
  <si>
    <t>Arnas LUKOŠAITIS</t>
  </si>
  <si>
    <t>Tomas</t>
  </si>
  <si>
    <t>Šiaulių rajonas</t>
  </si>
  <si>
    <t>Justinas</t>
  </si>
  <si>
    <t>Ieva</t>
  </si>
  <si>
    <t>Mindaugas</t>
  </si>
  <si>
    <t>Aurimas</t>
  </si>
  <si>
    <t>Gintarė</t>
  </si>
  <si>
    <t>Martynas</t>
  </si>
  <si>
    <t>Evaldas</t>
  </si>
  <si>
    <t>Laura</t>
  </si>
  <si>
    <t>Mantas</t>
  </si>
  <si>
    <t>Monika</t>
  </si>
  <si>
    <t>Ignas</t>
  </si>
  <si>
    <t>Lukas</t>
  </si>
  <si>
    <t>Viktorija</t>
  </si>
  <si>
    <t>Karolis</t>
  </si>
  <si>
    <t>Paulius</t>
  </si>
  <si>
    <t>Tadas</t>
  </si>
  <si>
    <t>Jonas</t>
  </si>
  <si>
    <t>Rūta</t>
  </si>
  <si>
    <t>Donatas</t>
  </si>
  <si>
    <t>Deividas</t>
  </si>
  <si>
    <t>Julius</t>
  </si>
  <si>
    <t>Gabrielė</t>
  </si>
  <si>
    <t>Šiauliai</t>
  </si>
  <si>
    <t>V.Žiedienė</t>
  </si>
  <si>
    <t>I.Michejeva</t>
  </si>
  <si>
    <t>J.Baikštienė</t>
  </si>
  <si>
    <t>Eglė</t>
  </si>
  <si>
    <t>Karolina</t>
  </si>
  <si>
    <t>Petryla</t>
  </si>
  <si>
    <t>Dovilė</t>
  </si>
  <si>
    <t>Ernesta</t>
  </si>
  <si>
    <t>Rokas</t>
  </si>
  <si>
    <t>A.Lukošaitis</t>
  </si>
  <si>
    <t>Brigita</t>
  </si>
  <si>
    <t>P.Vaitkus</t>
  </si>
  <si>
    <t>Greta</t>
  </si>
  <si>
    <t>Edvardas</t>
  </si>
  <si>
    <t>Varžybų vyriausiasis sekretorius</t>
  </si>
  <si>
    <t>Kuršėnų SM</t>
  </si>
  <si>
    <t>Joniškio rajonas</t>
  </si>
  <si>
    <t>J.Spudis</t>
  </si>
  <si>
    <t>D.Maceikienė</t>
  </si>
  <si>
    <t>Povilas</t>
  </si>
  <si>
    <t>P.Šaučikovas</t>
  </si>
  <si>
    <t>Flamingas</t>
  </si>
  <si>
    <t>A.Viduolis</t>
  </si>
  <si>
    <t>Piramidė</t>
  </si>
  <si>
    <t>Ernestas</t>
  </si>
  <si>
    <t>V.Bagamolovas</t>
  </si>
  <si>
    <t>Kv.l.</t>
  </si>
  <si>
    <t>Petras VAITKUS</t>
  </si>
  <si>
    <t>Varžybų vyriausiasis teisėjas</t>
  </si>
  <si>
    <t>V.Žiedienė,J.Spudis</t>
  </si>
  <si>
    <t>D.Šaučikovas</t>
  </si>
  <si>
    <t>L.Maceika</t>
  </si>
  <si>
    <t>Stasiūnas</t>
  </si>
  <si>
    <t>Tautvydas</t>
  </si>
  <si>
    <t>Deimantė</t>
  </si>
  <si>
    <t>Meškuičiai</t>
  </si>
  <si>
    <t>Rytis</t>
  </si>
  <si>
    <t>Jankauskaitė</t>
  </si>
  <si>
    <t>R.Razmaitė</t>
  </si>
  <si>
    <t>Urbietis</t>
  </si>
  <si>
    <t>Kėdainiai</t>
  </si>
  <si>
    <t>Dominykas</t>
  </si>
  <si>
    <t>Raminta</t>
  </si>
  <si>
    <t>Asoc."Dinamitas"</t>
  </si>
  <si>
    <t>Biržų rajonas</t>
  </si>
  <si>
    <t>Biržų SM</t>
  </si>
  <si>
    <t>Laurynas</t>
  </si>
  <si>
    <t>Austėja</t>
  </si>
  <si>
    <t>/Nacionalinė kategorija/</t>
  </si>
  <si>
    <t>Sporto klubas</t>
  </si>
  <si>
    <t>Jagminas</t>
  </si>
  <si>
    <t>Z.Peleckienė</t>
  </si>
  <si>
    <t>Karpavičius</t>
  </si>
  <si>
    <t>Romena</t>
  </si>
  <si>
    <t>Modestas</t>
  </si>
  <si>
    <t>Mockaitytė</t>
  </si>
  <si>
    <t>R.Juodis</t>
  </si>
  <si>
    <t>Vaitkutė</t>
  </si>
  <si>
    <t>Pasvalys</t>
  </si>
  <si>
    <t>Pasvalio SM</t>
  </si>
  <si>
    <t>Alaburda</t>
  </si>
  <si>
    <t>Urtė</t>
  </si>
  <si>
    <t>Baikštytė</t>
  </si>
  <si>
    <t>Čekanauskas</t>
  </si>
  <si>
    <t>Paulavičius</t>
  </si>
  <si>
    <t>Arnas</t>
  </si>
  <si>
    <t>Venislovas</t>
  </si>
  <si>
    <t>Jakimavičius</t>
  </si>
  <si>
    <t>J.Savickas</t>
  </si>
  <si>
    <t>Ragažinskas</t>
  </si>
  <si>
    <t>Gediminas</t>
  </si>
  <si>
    <t>Henrikas</t>
  </si>
  <si>
    <t>Kulnys</t>
  </si>
  <si>
    <t>Faustas</t>
  </si>
  <si>
    <t>Kopūstas</t>
  </si>
  <si>
    <t>Klimašauskaitė</t>
  </si>
  <si>
    <t>V.Butautienė</t>
  </si>
  <si>
    <t>Lukšaitė</t>
  </si>
  <si>
    <t>Rolandas</t>
  </si>
  <si>
    <t>Budrys</t>
  </si>
  <si>
    <t>Petrauskaitė</t>
  </si>
  <si>
    <t>Gerda</t>
  </si>
  <si>
    <t>Akvilė</t>
  </si>
  <si>
    <t>Morkūnaitė</t>
  </si>
  <si>
    <t>Kamilė</t>
  </si>
  <si>
    <t>Vytenis</t>
  </si>
  <si>
    <t>Kelmės rajonas</t>
  </si>
  <si>
    <t>Zutkytė</t>
  </si>
  <si>
    <t>1997-04-10</t>
  </si>
  <si>
    <t>Jurgaitis</t>
  </si>
  <si>
    <t>1998-02-18</t>
  </si>
  <si>
    <t>Plentauskas</t>
  </si>
  <si>
    <t>1997-02-16</t>
  </si>
  <si>
    <t>Ovidijus</t>
  </si>
  <si>
    <t>Gustė</t>
  </si>
  <si>
    <t>M.Norbutas</t>
  </si>
  <si>
    <t>Petravičius</t>
  </si>
  <si>
    <t>Ramūnas</t>
  </si>
  <si>
    <t>Kirkickis</t>
  </si>
  <si>
    <t>Pikturnaitė</t>
  </si>
  <si>
    <t>L.Balsytė</t>
  </si>
  <si>
    <t>Vičas</t>
  </si>
  <si>
    <t>Šedaitytė</t>
  </si>
  <si>
    <t>Osvaldas</t>
  </si>
  <si>
    <t>Žeglys</t>
  </si>
  <si>
    <t>Airida</t>
  </si>
  <si>
    <t>Biliūtė</t>
  </si>
  <si>
    <t>Andrėjaitytė</t>
  </si>
  <si>
    <t>Eimantas</t>
  </si>
  <si>
    <t>Šerpytis</t>
  </si>
  <si>
    <t>Sandra</t>
  </si>
  <si>
    <t>Rasa</t>
  </si>
  <si>
    <t>Mažeikaitė</t>
  </si>
  <si>
    <t>Budrius</t>
  </si>
  <si>
    <t>Žilvinas</t>
  </si>
  <si>
    <t>Joniškio SC</t>
  </si>
  <si>
    <t>R.Prokopenko</t>
  </si>
  <si>
    <t>Matas</t>
  </si>
  <si>
    <t>R.Kondratienė</t>
  </si>
  <si>
    <t>Dominauskas</t>
  </si>
  <si>
    <t>Viskintas</t>
  </si>
  <si>
    <t>V.Ponomariovas</t>
  </si>
  <si>
    <t>Linas</t>
  </si>
  <si>
    <t>Abakas</t>
  </si>
  <si>
    <t>Gabija</t>
  </si>
  <si>
    <t>Gintauskaitė</t>
  </si>
  <si>
    <t>Kornelijus</t>
  </si>
  <si>
    <t>Šiuša</t>
  </si>
  <si>
    <t>Inda</t>
  </si>
  <si>
    <t>1997-07-10</t>
  </si>
  <si>
    <t>1999-01-15</t>
  </si>
  <si>
    <t>Stakaitis</t>
  </si>
  <si>
    <t>Šimkutė</t>
  </si>
  <si>
    <t>Almina</t>
  </si>
  <si>
    <t>Mickutė</t>
  </si>
  <si>
    <t>Griciūtė</t>
  </si>
  <si>
    <t>Gintalaitė</t>
  </si>
  <si>
    <t>Aistė</t>
  </si>
  <si>
    <t>Kazlauskaitė</t>
  </si>
  <si>
    <t>Bugytė</t>
  </si>
  <si>
    <t>Trikšytė</t>
  </si>
  <si>
    <t>Roberta</t>
  </si>
  <si>
    <t>Veršinskaitė</t>
  </si>
  <si>
    <t>Ingrida</t>
  </si>
  <si>
    <t>Jocaitė</t>
  </si>
  <si>
    <t>Kavaliauskas</t>
  </si>
  <si>
    <t>Liutauras</t>
  </si>
  <si>
    <t>Vepštas</t>
  </si>
  <si>
    <t>Grebliauskas</t>
  </si>
  <si>
    <t>Rėzgytė</t>
  </si>
  <si>
    <t>Mykolas</t>
  </si>
  <si>
    <t>Urbonas</t>
  </si>
  <si>
    <t>Armandas</t>
  </si>
  <si>
    <t>Zubarevas</t>
  </si>
  <si>
    <t>Justas</t>
  </si>
  <si>
    <t>Vilija</t>
  </si>
  <si>
    <t>Parimskytė</t>
  </si>
  <si>
    <t>Augustinas</t>
  </si>
  <si>
    <t>Giedraitis</t>
  </si>
  <si>
    <t>Z.Balčiauskas</t>
  </si>
  <si>
    <t>Garlauskas</t>
  </si>
  <si>
    <t>Masilionis</t>
  </si>
  <si>
    <t>Gytis</t>
  </si>
  <si>
    <t>Takas</t>
  </si>
  <si>
    <t>Jonaitis</t>
  </si>
  <si>
    <t>Kybartas</t>
  </si>
  <si>
    <t>Skudra</t>
  </si>
  <si>
    <t>Justina</t>
  </si>
  <si>
    <t>Diana</t>
  </si>
  <si>
    <t>Edvinas</t>
  </si>
  <si>
    <t>Nr.</t>
  </si>
  <si>
    <t>Erika</t>
  </si>
  <si>
    <t>SK Svalė</t>
  </si>
  <si>
    <t>Neringa</t>
  </si>
  <si>
    <t>E.Žilys</t>
  </si>
  <si>
    <t>K.Mačėnas</t>
  </si>
  <si>
    <t>Kelmės VJSM</t>
  </si>
  <si>
    <t>Akmenės raj. SC</t>
  </si>
  <si>
    <t>Akmenės rajonas</t>
  </si>
  <si>
    <t>S.Rinkūnas</t>
  </si>
  <si>
    <t>Gudonis</t>
  </si>
  <si>
    <t>Peštenis</t>
  </si>
  <si>
    <t>Stirbys</t>
  </si>
  <si>
    <t>Zvėga</t>
  </si>
  <si>
    <t>Bajorūnaitė</t>
  </si>
  <si>
    <t>Domantas</t>
  </si>
  <si>
    <t>Vilma</t>
  </si>
  <si>
    <t>R.Mačiuvienė</t>
  </si>
  <si>
    <t>Naubartas</t>
  </si>
  <si>
    <t>Stripeikis</t>
  </si>
  <si>
    <t>ŠLASC</t>
  </si>
  <si>
    <t>Augustas</t>
  </si>
  <si>
    <t>1999-05-18</t>
  </si>
  <si>
    <t>Izidorius</t>
  </si>
  <si>
    <t>Klevečka</t>
  </si>
  <si>
    <t>Sniegė</t>
  </si>
  <si>
    <t>1999-12-15</t>
  </si>
  <si>
    <t>1997-03-12</t>
  </si>
  <si>
    <t>T.Bielskis</t>
  </si>
  <si>
    <t xml:space="preserve">Goda </t>
  </si>
  <si>
    <t>Papaurėlytė</t>
  </si>
  <si>
    <t>1998-09-02</t>
  </si>
  <si>
    <t>Vaidinauskatė</t>
  </si>
  <si>
    <t>1999-02-04</t>
  </si>
  <si>
    <t>Ugnius</t>
  </si>
  <si>
    <t>1999-08-22</t>
  </si>
  <si>
    <t>Jaunius</t>
  </si>
  <si>
    <t>Rašinskas</t>
  </si>
  <si>
    <t>Montautaitė</t>
  </si>
  <si>
    <t>Balčiūnaitė</t>
  </si>
  <si>
    <t>Dovydas</t>
  </si>
  <si>
    <t>Gofencas</t>
  </si>
  <si>
    <t>Denas</t>
  </si>
  <si>
    <t>Juozaitis</t>
  </si>
  <si>
    <t>Vinardas</t>
  </si>
  <si>
    <t>Čiuprinskas</t>
  </si>
  <si>
    <t>Galkauskaitė</t>
  </si>
  <si>
    <t>Zubytė</t>
  </si>
  <si>
    <t>2000-04-09</t>
  </si>
  <si>
    <t>Spulginas</t>
  </si>
  <si>
    <t>Sutkus</t>
  </si>
  <si>
    <t>Saimonas</t>
  </si>
  <si>
    <t>N.Skorupskienė</t>
  </si>
  <si>
    <t>Eitvydas</t>
  </si>
  <si>
    <t>Simona</t>
  </si>
  <si>
    <t>Kasputytė</t>
  </si>
  <si>
    <t>Jazdauskaitė</t>
  </si>
  <si>
    <t>Meida</t>
  </si>
  <si>
    <t>Andrijauskaitė</t>
  </si>
  <si>
    <t>Kazlauskas</t>
  </si>
  <si>
    <t>Ugnė</t>
  </si>
  <si>
    <t>Kanapeckaitė</t>
  </si>
  <si>
    <t>Pakruojo SC</t>
  </si>
  <si>
    <t>A.Macevičius</t>
  </si>
  <si>
    <t>Magelinskaitė</t>
  </si>
  <si>
    <t>Pakruojo rajonas</t>
  </si>
  <si>
    <t>Jarmuška</t>
  </si>
  <si>
    <t>Vėtra</t>
  </si>
  <si>
    <t>Simas</t>
  </si>
  <si>
    <t>Algirdas</t>
  </si>
  <si>
    <t>Strelčiūnas</t>
  </si>
  <si>
    <t>2000-08-21</t>
  </si>
  <si>
    <t>Pinas</t>
  </si>
  <si>
    <t>Antončikaitė</t>
  </si>
  <si>
    <t>1999-05-09</t>
  </si>
  <si>
    <t>Skaidrė</t>
  </si>
  <si>
    <t>Jasilionytė</t>
  </si>
  <si>
    <t>1998-09-27</t>
  </si>
  <si>
    <t>Grigaliūnas</t>
  </si>
  <si>
    <t>"Mažylis"</t>
  </si>
  <si>
    <t>Jasnauskas</t>
  </si>
  <si>
    <t>Leščinskis</t>
  </si>
  <si>
    <t>1998-03-03</t>
  </si>
  <si>
    <t>Radviliškis</t>
  </si>
  <si>
    <t>V.Novikovas</t>
  </si>
  <si>
    <t>Radviliškis ŠSPC</t>
  </si>
  <si>
    <t>Lukošaitytė</t>
  </si>
  <si>
    <t>Pocius</t>
  </si>
  <si>
    <t>Stašauskaitė</t>
  </si>
  <si>
    <t>Gretė</t>
  </si>
  <si>
    <t>Vilmantė</t>
  </si>
  <si>
    <t>Kuokštis</t>
  </si>
  <si>
    <t>Lina</t>
  </si>
  <si>
    <t>Grišiūtė</t>
  </si>
  <si>
    <t>Navickas</t>
  </si>
  <si>
    <t>Saulius</t>
  </si>
  <si>
    <t>Gedminas</t>
  </si>
  <si>
    <t>Atkocevičiūtė</t>
  </si>
  <si>
    <t>Ručinskaitė</t>
  </si>
  <si>
    <t>Kaveckas</t>
  </si>
  <si>
    <t>Liakas</t>
  </si>
  <si>
    <t>Glazauskis</t>
  </si>
  <si>
    <t>Emilija</t>
  </si>
  <si>
    <t>Savi</t>
  </si>
  <si>
    <t>Deimantas</t>
  </si>
  <si>
    <t>Damkus</t>
  </si>
  <si>
    <t>Banevičius</t>
  </si>
  <si>
    <t>Grigaliūnaitė</t>
  </si>
  <si>
    <t>1996-02-15</t>
  </si>
  <si>
    <t>Jakubaitis</t>
  </si>
  <si>
    <t>Aigaras</t>
  </si>
  <si>
    <t>Jovita</t>
  </si>
  <si>
    <t>Povilaitytė</t>
  </si>
  <si>
    <t>Kozlovaitė</t>
  </si>
  <si>
    <t>Kniuras</t>
  </si>
  <si>
    <t>Daivaras</t>
  </si>
  <si>
    <t>Skripkus</t>
  </si>
  <si>
    <t>Vaišvila</t>
  </si>
  <si>
    <t>Žiūraitis</t>
  </si>
  <si>
    <t>"Beržyno žiogelis"</t>
  </si>
  <si>
    <t>Jurijus</t>
  </si>
  <si>
    <t>1999-10-28</t>
  </si>
  <si>
    <t>Nerijus</t>
  </si>
  <si>
    <t>Mikutis</t>
  </si>
  <si>
    <t>2000-12-05</t>
  </si>
  <si>
    <t>Pinskutė-Jasaitė</t>
  </si>
  <si>
    <t>1997-06-25</t>
  </si>
  <si>
    <t>Zinkevičiūtė</t>
  </si>
  <si>
    <t>1997-05-05</t>
  </si>
  <si>
    <t>Kristupas</t>
  </si>
  <si>
    <t>Belko</t>
  </si>
  <si>
    <t>J.Tribienė</t>
  </si>
  <si>
    <t>Juozas</t>
  </si>
  <si>
    <t>Eigminas</t>
  </si>
  <si>
    <t>Vėjūnė</t>
  </si>
  <si>
    <t>Maceikaitė</t>
  </si>
  <si>
    <t>2000-09-10</t>
  </si>
  <si>
    <t>1999-03-24</t>
  </si>
  <si>
    <t>1998-04-21</t>
  </si>
  <si>
    <t>1999-01-04</t>
  </si>
  <si>
    <t>Taraškevičiūtė</t>
  </si>
  <si>
    <t>Miglė</t>
  </si>
  <si>
    <t>2000-05-09</t>
  </si>
  <si>
    <t>Saprončikas</t>
  </si>
  <si>
    <t>Česnauskytė</t>
  </si>
  <si>
    <t>Inga</t>
  </si>
  <si>
    <t>Vaičaitė</t>
  </si>
  <si>
    <t>Vosytė</t>
  </si>
  <si>
    <t>Nedas</t>
  </si>
  <si>
    <t>2014 m. gruodžio 11 d.</t>
  </si>
  <si>
    <t>Šiauliai, 2014 m. gruodžio 11 d.</t>
  </si>
  <si>
    <t>ŠIAULIŲ RAJONO LENGVOSIOS ATLETIKOS TAURĖS VARŽYBOS</t>
  </si>
  <si>
    <t>200 m bėgimas merginos (gim. 1999-2001 m.)</t>
  </si>
  <si>
    <t>200 m bėgimas merginos (gim. 1996-1998 m.)</t>
  </si>
  <si>
    <t>200 m bėgimas vaikinai (gim. 1999-2001 m.)</t>
  </si>
  <si>
    <t>200 m bėgimas vaikinai (gim. 1996-1998 m.)</t>
  </si>
  <si>
    <t>60 m bėgimas vaikinai (gim. 1999-2001 m.)</t>
  </si>
  <si>
    <t>600 m bėgimas merginos (gim. 1999-2001 m.)</t>
  </si>
  <si>
    <t>600 m bėgimas vaikinai (gim. 1999-2001 m.)</t>
  </si>
  <si>
    <t>1000 m bėgimas merginos (gim. 1999-2001 m.)</t>
  </si>
  <si>
    <t>1000 m bėgimas vaikinai (gim. 1999-2001 m.)</t>
  </si>
  <si>
    <t>3000 m bėgimas vaikinai (gim. 1999-2001 m.)</t>
  </si>
  <si>
    <t>Šuolis į aukštį merginos (gim. 1999-2001 m.)</t>
  </si>
  <si>
    <t>Šuolis į aukštį vaikinai (gim. 1999-2001 m.)</t>
  </si>
  <si>
    <t>Šuolis į tolį merginos (gim. 1999-2001 m.)</t>
  </si>
  <si>
    <t>Šuolis į tolį vaikinai (gim. 1999-2001 m.)</t>
  </si>
  <si>
    <t>Rutulio stūmimas merginos (gim. 1999-2001 m.) (3 kg)</t>
  </si>
  <si>
    <t>Rutulio stūmimas vaikinai (gim. 1999-2001 m.) (4 kg)</t>
  </si>
  <si>
    <t>60 m bėgimas vaikinai (gim. 1996-1998 m.)</t>
  </si>
  <si>
    <t>600 m bėgimas merginos (gim. 1996-1998 m.)</t>
  </si>
  <si>
    <t>600 m bėgimas vaikinai (gim. 1996-1998 m.)</t>
  </si>
  <si>
    <t>1000 m bėgimas merginos (gim. 1996-1998 m.)</t>
  </si>
  <si>
    <t>1000 m bėgimas vaikinai (gim. 1996-1998 m.)</t>
  </si>
  <si>
    <t>3000 m bėgimas vaikinai (gim. 1996-1998 m.)</t>
  </si>
  <si>
    <t>Šuolis į aukštį merginos (gim. 1996-1998 m.)</t>
  </si>
  <si>
    <t>Šuolis į aukštį vaikinai (gim. 1996-1998 m.)</t>
  </si>
  <si>
    <t>Šuolis į tolį merginos (gim. 1996-1998 m.)</t>
  </si>
  <si>
    <t>Šuolis į tolį vaikinai (gim. 1996-1998 m.)</t>
  </si>
  <si>
    <t>Rutulio stūmimas merginos (gim. 1996-1998 m.) (3 kg)</t>
  </si>
  <si>
    <t>Rutulio stūmimas vaikinai (gim. 1996-1998 m.) (5 kg)</t>
  </si>
  <si>
    <t>2001-08-26</t>
  </si>
  <si>
    <t>2001-09-04</t>
  </si>
  <si>
    <t>2000-08-01</t>
  </si>
  <si>
    <t>2000-05-26</t>
  </si>
  <si>
    <t>1998-01-19</t>
  </si>
  <si>
    <t>2000-07-21</t>
  </si>
  <si>
    <t>1998-01-08</t>
  </si>
  <si>
    <t>1998-04-20</t>
  </si>
  <si>
    <t>1998-12-28</t>
  </si>
  <si>
    <t>1998-11-11</t>
  </si>
  <si>
    <t>2000-05-22</t>
  </si>
  <si>
    <t>2000-07-09</t>
  </si>
  <si>
    <t>1999-05-31</t>
  </si>
  <si>
    <t>1999-02-09</t>
  </si>
  <si>
    <t>1999-06-22</t>
  </si>
  <si>
    <t>1997-04-16</t>
  </si>
  <si>
    <t>1997-11-25</t>
  </si>
  <si>
    <t>1997-05-21</t>
  </si>
  <si>
    <t>2000-08-11</t>
  </si>
  <si>
    <t>1998-08-30</t>
  </si>
  <si>
    <t>1996-04-26</t>
  </si>
  <si>
    <t>2001-05-19</t>
  </si>
  <si>
    <t>2001-01-21</t>
  </si>
  <si>
    <t>Algimantas</t>
  </si>
  <si>
    <t>Andrejana</t>
  </si>
  <si>
    <t>Raimondas</t>
  </si>
  <si>
    <t>Danielė</t>
  </si>
  <si>
    <t>Darius</t>
  </si>
  <si>
    <t>Arnoldas</t>
  </si>
  <si>
    <t>Liudas</t>
  </si>
  <si>
    <t>Gustas</t>
  </si>
  <si>
    <t>Kriūnaitė</t>
  </si>
  <si>
    <t>Normantas</t>
  </si>
  <si>
    <t xml:space="preserve">Žakys </t>
  </si>
  <si>
    <t>Taparauskas</t>
  </si>
  <si>
    <t>Samušytė</t>
  </si>
  <si>
    <t>Kiminius</t>
  </si>
  <si>
    <t>Žakytė</t>
  </si>
  <si>
    <t>Koveraitė</t>
  </si>
  <si>
    <t>Videika</t>
  </si>
  <si>
    <t>Butnoriūtė</t>
  </si>
  <si>
    <t>Mikalauskis</t>
  </si>
  <si>
    <t>Papirtis</t>
  </si>
  <si>
    <t>Osinas</t>
  </si>
  <si>
    <t>Zvėgaitė</t>
  </si>
  <si>
    <t>Ragauskas</t>
  </si>
  <si>
    <t>Mockus</t>
  </si>
  <si>
    <t>Šiurkus</t>
  </si>
  <si>
    <t>Stonys</t>
  </si>
  <si>
    <t>Statkus</t>
  </si>
  <si>
    <t>Kaveckaitė</t>
  </si>
  <si>
    <t>1998-08-11</t>
  </si>
  <si>
    <t>Joris</t>
  </si>
  <si>
    <t>Armonas</t>
  </si>
  <si>
    <t>1996-02-14</t>
  </si>
  <si>
    <t xml:space="preserve">Salvijus </t>
  </si>
  <si>
    <t>Bagamolovas</t>
  </si>
  <si>
    <t>2001-05-18</t>
  </si>
  <si>
    <t xml:space="preserve">Dovilė </t>
  </si>
  <si>
    <t>Džiūvaitė</t>
  </si>
  <si>
    <t>2000-03-16</t>
  </si>
  <si>
    <t>Toma</t>
  </si>
  <si>
    <t>Masilionytė</t>
  </si>
  <si>
    <t>1999-03-01</t>
  </si>
  <si>
    <t>Strautnikaitė</t>
  </si>
  <si>
    <t>1999-06-20</t>
  </si>
  <si>
    <t xml:space="preserve">Gytis </t>
  </si>
  <si>
    <t>Petrusevičius</t>
  </si>
  <si>
    <t>2000-03-09</t>
  </si>
  <si>
    <t>Kulbytė</t>
  </si>
  <si>
    <t>2000-06-11</t>
  </si>
  <si>
    <t>Baronaitė</t>
  </si>
  <si>
    <t>2000-03-20</t>
  </si>
  <si>
    <t>Martyna</t>
  </si>
  <si>
    <t>Gražinytė</t>
  </si>
  <si>
    <t>2001-10-01</t>
  </si>
  <si>
    <t>Matušauskas</t>
  </si>
  <si>
    <t>2000-08-24</t>
  </si>
  <si>
    <t>Skvereckaitis</t>
  </si>
  <si>
    <t>1999-08-09</t>
  </si>
  <si>
    <t>Vaitiekunas</t>
  </si>
  <si>
    <t>Kundrotas</t>
  </si>
  <si>
    <t>2001-10-03</t>
  </si>
  <si>
    <t>Bula</t>
  </si>
  <si>
    <t>2001-05-11</t>
  </si>
  <si>
    <t xml:space="preserve">Edgaras </t>
  </si>
  <si>
    <t>Čeputis</t>
  </si>
  <si>
    <t>Vilius</t>
  </si>
  <si>
    <t>Kaubrė</t>
  </si>
  <si>
    <t>Andrijaitis</t>
  </si>
  <si>
    <t>Petkauskaitė</t>
  </si>
  <si>
    <t>Minickaitė</t>
  </si>
  <si>
    <t>Misiūnas</t>
  </si>
  <si>
    <t>Kotryna</t>
  </si>
  <si>
    <t>Adomaitytė</t>
  </si>
  <si>
    <t>2000.03.14</t>
  </si>
  <si>
    <t>Nasickas</t>
  </si>
  <si>
    <t>Elina</t>
  </si>
  <si>
    <t>Oleinikaitė</t>
  </si>
  <si>
    <t>Kornelija</t>
  </si>
  <si>
    <t>Gilaitytė</t>
  </si>
  <si>
    <t>Beatričė</t>
  </si>
  <si>
    <t>Deldinaitė</t>
  </si>
  <si>
    <t xml:space="preserve">Mantas </t>
  </si>
  <si>
    <t>Šarnelis</t>
  </si>
  <si>
    <t>Naujokaitė</t>
  </si>
  <si>
    <t>J.Spudis,V.Žiedienė</t>
  </si>
  <si>
    <t>Aleknavičiūtė</t>
  </si>
  <si>
    <t>2001-06-24</t>
  </si>
  <si>
    <t>Butautas</t>
  </si>
  <si>
    <t>2001-08-09</t>
  </si>
  <si>
    <t>Žilinskas</t>
  </si>
  <si>
    <t>1999-05-15</t>
  </si>
  <si>
    <t>Evelina</t>
  </si>
  <si>
    <t>Jakūnas</t>
  </si>
  <si>
    <t>1997-09-18</t>
  </si>
  <si>
    <t>Spirius</t>
  </si>
  <si>
    <t>1999-04-23</t>
  </si>
  <si>
    <t>Gasčiūnai</t>
  </si>
  <si>
    <t>Žečkytė</t>
  </si>
  <si>
    <t>1999-06-21</t>
  </si>
  <si>
    <t>Rudys</t>
  </si>
  <si>
    <t>1998-05-10</t>
  </si>
  <si>
    <t>Lorita</t>
  </si>
  <si>
    <t>Malinauskaitė</t>
  </si>
  <si>
    <t>2000-07-20</t>
  </si>
  <si>
    <t>Stripeikaitė</t>
  </si>
  <si>
    <t>2000-04-18</t>
  </si>
  <si>
    <t>Golubovas</t>
  </si>
  <si>
    <t>2001-03-29</t>
  </si>
  <si>
    <t>Rudis</t>
  </si>
  <si>
    <t>P.Veikalas</t>
  </si>
  <si>
    <t>Pavolis</t>
  </si>
  <si>
    <t>Kėdainių SC</t>
  </si>
  <si>
    <t>Arida</t>
  </si>
  <si>
    <t>Karina</t>
  </si>
  <si>
    <t>Vlasovaitė</t>
  </si>
  <si>
    <t xml:space="preserve">Aistė </t>
  </si>
  <si>
    <t>Puzinas</t>
  </si>
  <si>
    <t>Osmondas</t>
  </si>
  <si>
    <t>Ulkštinas</t>
  </si>
  <si>
    <t xml:space="preserve">Greta </t>
  </si>
  <si>
    <t>Ambrulaitytė</t>
  </si>
  <si>
    <t>Žalpytė</t>
  </si>
  <si>
    <t xml:space="preserve">Benita </t>
  </si>
  <si>
    <t>Juozapavičiūtė</t>
  </si>
  <si>
    <t xml:space="preserve">Raimonda </t>
  </si>
  <si>
    <t>Danilevičiūtė</t>
  </si>
  <si>
    <t>Donata</t>
  </si>
  <si>
    <t>Petravičiūtė</t>
  </si>
  <si>
    <t>Lileikytė</t>
  </si>
  <si>
    <t>Sapronaitė</t>
  </si>
  <si>
    <t>Aurelijus</t>
  </si>
  <si>
    <t>Geryba</t>
  </si>
  <si>
    <t>Čiapas</t>
  </si>
  <si>
    <t>Jankauskas</t>
  </si>
  <si>
    <t>Egita</t>
  </si>
  <si>
    <t>Banevičiūtė</t>
  </si>
  <si>
    <t>Orestas</t>
  </si>
  <si>
    <t>Bredelis</t>
  </si>
  <si>
    <t>"Stadija"</t>
  </si>
  <si>
    <t>R. Kergytė</t>
  </si>
  <si>
    <t>Valantinavičiūtė</t>
  </si>
  <si>
    <t>Murninkovas</t>
  </si>
  <si>
    <t>1998-10-18</t>
  </si>
  <si>
    <t>1997-04-28</t>
  </si>
  <si>
    <t>Janiškevičiūtė</t>
  </si>
  <si>
    <t>1997-01-24</t>
  </si>
  <si>
    <t>1998-04-10</t>
  </si>
  <si>
    <t>1999-09-16</t>
  </si>
  <si>
    <t>Ratkus</t>
  </si>
  <si>
    <t>2000-01-01</t>
  </si>
  <si>
    <t>1999-09-01</t>
  </si>
  <si>
    <t>Vyčaitė</t>
  </si>
  <si>
    <t>1998-01-01</t>
  </si>
  <si>
    <t>Pupininkaitė</t>
  </si>
  <si>
    <t>D.Maceikienė,V.Novikovas</t>
  </si>
  <si>
    <t>D.Maceikienė,T.Belko</t>
  </si>
  <si>
    <t>Gasan</t>
  </si>
  <si>
    <t>Gasanov</t>
  </si>
  <si>
    <t>Peleckis</t>
  </si>
  <si>
    <t>Ričardas</t>
  </si>
  <si>
    <t>Milius</t>
  </si>
  <si>
    <t>Ervina</t>
  </si>
  <si>
    <t>Ladukaitė</t>
  </si>
  <si>
    <t xml:space="preserve">Armandas </t>
  </si>
  <si>
    <t>Kančiauskas</t>
  </si>
  <si>
    <t>Pijus</t>
  </si>
  <si>
    <t>Gylys</t>
  </si>
  <si>
    <t>Pilkaitė</t>
  </si>
  <si>
    <t>Adrijana</t>
  </si>
  <si>
    <t>Košubaitė</t>
  </si>
  <si>
    <t>Petkevičius</t>
  </si>
  <si>
    <t>Plungė</t>
  </si>
  <si>
    <t>Žebrauskas</t>
  </si>
  <si>
    <t>Tamošauskaitė</t>
  </si>
  <si>
    <t>Benas</t>
  </si>
  <si>
    <t>Mačiulis</t>
  </si>
  <si>
    <t>Erikas</t>
  </si>
  <si>
    <t>Kazokaitis</t>
  </si>
  <si>
    <t>Klybaitė</t>
  </si>
  <si>
    <t>Dmitrij</t>
  </si>
  <si>
    <t>Magas</t>
  </si>
  <si>
    <t>Rosvoldas</t>
  </si>
  <si>
    <t>Povilionis</t>
  </si>
  <si>
    <t>Jankauskis</t>
  </si>
  <si>
    <t>1999-04-09</t>
  </si>
  <si>
    <t>Martinaitis</t>
  </si>
  <si>
    <t>2001-08-03</t>
  </si>
  <si>
    <t>Venslova</t>
  </si>
  <si>
    <t>Stuogytė</t>
  </si>
  <si>
    <t>Gertas</t>
  </si>
  <si>
    <t>2001-08-28</t>
  </si>
  <si>
    <t>SK'' Lėvuo''</t>
  </si>
  <si>
    <t>Gegieckas</t>
  </si>
  <si>
    <t>2001-08-22</t>
  </si>
  <si>
    <t>Stankevičius</t>
  </si>
  <si>
    <t>2000-10-06</t>
  </si>
  <si>
    <t>1999-03-22</t>
  </si>
  <si>
    <t>1999-06-04</t>
  </si>
  <si>
    <t>Jurkevičius</t>
  </si>
  <si>
    <t>2000 -08-15</t>
  </si>
  <si>
    <t>Semas</t>
  </si>
  <si>
    <t>Obukevičius</t>
  </si>
  <si>
    <t>2001-09-11</t>
  </si>
  <si>
    <t>Rauplys</t>
  </si>
  <si>
    <t>2000-09-23</t>
  </si>
  <si>
    <t>Katkevičius</t>
  </si>
  <si>
    <t>2001-01 -03</t>
  </si>
  <si>
    <t>2000-01 -03</t>
  </si>
  <si>
    <t>Kairys</t>
  </si>
  <si>
    <t>2000-01-13</t>
  </si>
  <si>
    <t>Ilmonas</t>
  </si>
  <si>
    <t>2000-11-17</t>
  </si>
  <si>
    <t>Šakinis</t>
  </si>
  <si>
    <t>Šlėkta</t>
  </si>
  <si>
    <t>2001-08-08</t>
  </si>
  <si>
    <t>E.Žilys,Z.Balčiauskas</t>
  </si>
  <si>
    <t>Z.Balčiauskas,E.Žilys</t>
  </si>
  <si>
    <t>SK''Lėvuo''</t>
  </si>
  <si>
    <t>1997-07-09</t>
  </si>
  <si>
    <t>Paulas</t>
  </si>
  <si>
    <t>1996-10-09</t>
  </si>
  <si>
    <t>1998-05-16</t>
  </si>
  <si>
    <t>1996-10-29</t>
  </si>
  <si>
    <t>1998-02-27</t>
  </si>
  <si>
    <t>Achranevičius</t>
  </si>
  <si>
    <t>1998-06-02</t>
  </si>
  <si>
    <t>Jankutė</t>
  </si>
  <si>
    <t>Ramunė</t>
  </si>
  <si>
    <t>Zmitraitė</t>
  </si>
  <si>
    <t>Mendelis</t>
  </si>
  <si>
    <t>Artūras</t>
  </si>
  <si>
    <t>Daujotas</t>
  </si>
  <si>
    <t>2001-05-12</t>
  </si>
  <si>
    <t>G.Poška</t>
  </si>
  <si>
    <t>Titas</t>
  </si>
  <si>
    <t>Mužas</t>
  </si>
  <si>
    <t>Karenauskaitė</t>
  </si>
  <si>
    <t>Eringytė</t>
  </si>
  <si>
    <t>Bardauskas</t>
  </si>
  <si>
    <t>A.Kitanov,R.Razmaitė</t>
  </si>
  <si>
    <t>Žeglytė</t>
  </si>
  <si>
    <t>Barkauskaitė</t>
  </si>
  <si>
    <t>Spulginaitė</t>
  </si>
  <si>
    <t>Valdas</t>
  </si>
  <si>
    <t>Baškys</t>
  </si>
  <si>
    <t>Baliutavičius</t>
  </si>
  <si>
    <t>Vincas</t>
  </si>
  <si>
    <t>Jatulis</t>
  </si>
  <si>
    <t>Žygimantas</t>
  </si>
  <si>
    <t>Saugūnas</t>
  </si>
  <si>
    <t>Šeputytė</t>
  </si>
  <si>
    <t xml:space="preserve">Babrauskas </t>
  </si>
  <si>
    <t>ŠSV</t>
  </si>
  <si>
    <t>Robertas</t>
  </si>
  <si>
    <t>Kontautas</t>
  </si>
  <si>
    <t>2001-04-27</t>
  </si>
  <si>
    <t>Aninkevičiūtė</t>
  </si>
  <si>
    <t>2001-11-10</t>
  </si>
  <si>
    <t>Kilčiauskas</t>
  </si>
  <si>
    <t>E.Reinotas</t>
  </si>
  <si>
    <t>Kazbaras</t>
  </si>
  <si>
    <t>Stupuraitė</t>
  </si>
  <si>
    <t>Alejūnaitė</t>
  </si>
  <si>
    <t>Adomaitis</t>
  </si>
  <si>
    <t>Bileišis</t>
  </si>
  <si>
    <t>Osmandas</t>
  </si>
  <si>
    <t>Doma</t>
  </si>
  <si>
    <t>Dzindzaletaitė</t>
  </si>
  <si>
    <t>Bunga</t>
  </si>
  <si>
    <t>Veriūga</t>
  </si>
  <si>
    <t>Matūzas</t>
  </si>
  <si>
    <t>Jaloveckas</t>
  </si>
  <si>
    <t>Ruškytė</t>
  </si>
  <si>
    <t>Ickys</t>
  </si>
  <si>
    <t>Melanijus</t>
  </si>
  <si>
    <t>Kalinauskas</t>
  </si>
  <si>
    <t>Šauklytė</t>
  </si>
  <si>
    <t>L.Ušanovaitė,J.Baikštienė</t>
  </si>
  <si>
    <t>J.Baikštienė,T.Skalikas</t>
  </si>
  <si>
    <t>Ščefanavičius</t>
  </si>
  <si>
    <t>Viltė</t>
  </si>
  <si>
    <t>Novikovaitė</t>
  </si>
  <si>
    <t>Dominyka</t>
  </si>
  <si>
    <t>Bražėnaitė</t>
  </si>
  <si>
    <t>Balsytė</t>
  </si>
  <si>
    <t>Egidijus</t>
  </si>
  <si>
    <t>Balsys</t>
  </si>
  <si>
    <t>Balčius</t>
  </si>
  <si>
    <t>Macevičius</t>
  </si>
  <si>
    <t>Judickas</t>
  </si>
  <si>
    <t>Mačiulytė</t>
  </si>
  <si>
    <t>Rasickaitė</t>
  </si>
  <si>
    <t>P.Šaučikovas,R.Prokopenko</t>
  </si>
  <si>
    <t>Juškevičius</t>
  </si>
  <si>
    <t>"Žvelgaitis"</t>
  </si>
  <si>
    <t>Ramašauskas</t>
  </si>
  <si>
    <t>Balčiūnas</t>
  </si>
  <si>
    <t>Šimkus</t>
  </si>
  <si>
    <t>Valentas</t>
  </si>
  <si>
    <t>Stasaitis</t>
  </si>
  <si>
    <t>Liekis</t>
  </si>
  <si>
    <t>Žičkutė</t>
  </si>
  <si>
    <t>Marija</t>
  </si>
  <si>
    <t>Butkus</t>
  </si>
  <si>
    <t>Pilipūnas</t>
  </si>
  <si>
    <t>J.Beržanskis</t>
  </si>
  <si>
    <t>Karinauskaitė</t>
  </si>
  <si>
    <t>Ivoškevičius</t>
  </si>
  <si>
    <t>Jokubauskaitė</t>
  </si>
  <si>
    <t>Kozlovas</t>
  </si>
  <si>
    <t>Saldukas</t>
  </si>
  <si>
    <t>Lisinskaitė</t>
  </si>
  <si>
    <t>bėgimas</t>
  </si>
  <si>
    <t>60 m bėgimas merginos (gim. 1999-2001 m.)</t>
  </si>
  <si>
    <t>DNS</t>
  </si>
  <si>
    <t>DQ</t>
  </si>
  <si>
    <t>9,00</t>
  </si>
  <si>
    <t>10,07</t>
  </si>
  <si>
    <t>10,23</t>
  </si>
  <si>
    <t>8,83</t>
  </si>
  <si>
    <t>9,01</t>
  </si>
  <si>
    <t>9,27</t>
  </si>
  <si>
    <t>9,18</t>
  </si>
  <si>
    <t>9,42</t>
  </si>
  <si>
    <t>9,69</t>
  </si>
  <si>
    <t>9,08</t>
  </si>
  <si>
    <t>8,24</t>
  </si>
  <si>
    <t>60 m bėgimas merginos (gim. 1996-1998 m.)</t>
  </si>
  <si>
    <t>Grabauskas</t>
  </si>
  <si>
    <t>Vieta</t>
  </si>
  <si>
    <t>8,27</t>
  </si>
  <si>
    <t>8,31</t>
  </si>
  <si>
    <t>8,96</t>
  </si>
  <si>
    <t>9,97</t>
  </si>
  <si>
    <t>10,87</t>
  </si>
  <si>
    <t>9,64</t>
  </si>
  <si>
    <t>7,93</t>
  </si>
  <si>
    <t>8,72</t>
  </si>
  <si>
    <t>7,81</t>
  </si>
  <si>
    <t>9,30</t>
  </si>
  <si>
    <t>8,29</t>
  </si>
  <si>
    <t>8,70</t>
  </si>
  <si>
    <t>9,03</t>
  </si>
  <si>
    <t>8,26</t>
  </si>
  <si>
    <t>9,04</t>
  </si>
  <si>
    <t>9,14</t>
  </si>
  <si>
    <t>9,09</t>
  </si>
  <si>
    <t>7,67</t>
  </si>
  <si>
    <t>8,43</t>
  </si>
  <si>
    <t>8,99</t>
  </si>
  <si>
    <t>8,35</t>
  </si>
  <si>
    <t>8,34</t>
  </si>
  <si>
    <t>7,76</t>
  </si>
  <si>
    <t>7,60</t>
  </si>
  <si>
    <t>8,73</t>
  </si>
  <si>
    <t>8,00</t>
  </si>
  <si>
    <t>8,40</t>
  </si>
  <si>
    <t>8,36</t>
  </si>
  <si>
    <t>8,23</t>
  </si>
  <si>
    <t>8,44</t>
  </si>
  <si>
    <t>7,34</t>
  </si>
  <si>
    <t>7,88</t>
  </si>
  <si>
    <t>8,49</t>
  </si>
  <si>
    <t>9,15</t>
  </si>
  <si>
    <t>8,10</t>
  </si>
  <si>
    <t>8,09</t>
  </si>
  <si>
    <t>8,04</t>
  </si>
  <si>
    <t>9,98</t>
  </si>
  <si>
    <t>7,55</t>
  </si>
  <si>
    <t>7,89</t>
  </si>
  <si>
    <t>7,54</t>
  </si>
  <si>
    <t>7,90</t>
  </si>
  <si>
    <t>7,58</t>
  </si>
  <si>
    <t>7,48</t>
  </si>
  <si>
    <t>7,53</t>
  </si>
  <si>
    <t>7,68</t>
  </si>
  <si>
    <t>7,84</t>
  </si>
  <si>
    <t>7,47</t>
  </si>
  <si>
    <t>7,69</t>
  </si>
  <si>
    <t>7,56</t>
  </si>
  <si>
    <t>7,59</t>
  </si>
  <si>
    <t>7,86</t>
  </si>
  <si>
    <t>7,73</t>
  </si>
  <si>
    <t>7,44</t>
  </si>
  <si>
    <t>x</t>
  </si>
  <si>
    <t>Tamaškevičiūtė</t>
  </si>
  <si>
    <t>Šarūnė</t>
  </si>
  <si>
    <t>Pektevičiūtė</t>
  </si>
  <si>
    <t>J.Spudis, J.Spudis</t>
  </si>
  <si>
    <t>Maldutytė</t>
  </si>
  <si>
    <t>Augustė</t>
  </si>
  <si>
    <t>Snarskytė</t>
  </si>
  <si>
    <t>Mažeikytė</t>
  </si>
  <si>
    <t>-</t>
  </si>
  <si>
    <t>NM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</si>
  <si>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</si>
  <si>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</si>
  <si>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</si>
  <si>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</si>
  <si>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</si>
  <si>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</si>
  <si>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</si>
  <si>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</si>
  <si>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</si>
  <si>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</si>
  <si>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</si>
  <si>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</si>
  <si>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1,40</t>
  </si>
  <si>
    <t>1,45</t>
  </si>
  <si>
    <t>1,50</t>
  </si>
  <si>
    <t>1,55</t>
  </si>
  <si>
    <t>1,60</t>
  </si>
  <si>
    <t>1,65</t>
  </si>
  <si>
    <t>1,70</t>
  </si>
  <si>
    <t>o</t>
  </si>
  <si>
    <t>Laureckas</t>
  </si>
  <si>
    <t>1,30</t>
  </si>
  <si>
    <t>1,35</t>
  </si>
  <si>
    <t>1,75</t>
  </si>
  <si>
    <t>1,80</t>
  </si>
  <si>
    <t>1,85</t>
  </si>
  <si>
    <t>1,90</t>
  </si>
  <si>
    <t>1,95</t>
  </si>
  <si>
    <t>DNF</t>
  </si>
  <si>
    <t>Rimantė</t>
  </si>
  <si>
    <t>Andrulytė</t>
  </si>
  <si>
    <t>34,88</t>
  </si>
  <si>
    <t>31,34</t>
  </si>
  <si>
    <t>33,15</t>
  </si>
  <si>
    <t>31,51</t>
  </si>
  <si>
    <t>30,06</t>
  </si>
  <si>
    <t>31,22</t>
  </si>
  <si>
    <t>Belous</t>
  </si>
  <si>
    <t>28,14</t>
  </si>
  <si>
    <t>31,43</t>
  </si>
  <si>
    <t>27,56</t>
  </si>
  <si>
    <t>31,79</t>
  </si>
  <si>
    <t>26,28</t>
  </si>
  <si>
    <t>26,07</t>
  </si>
  <si>
    <t>25,89</t>
  </si>
  <si>
    <t>30,15</t>
  </si>
  <si>
    <t>27,12</t>
  </si>
  <si>
    <t>28,57</t>
  </si>
  <si>
    <t>32,81</t>
  </si>
  <si>
    <t>29,99</t>
  </si>
  <si>
    <t>27,40</t>
  </si>
  <si>
    <t>26,54</t>
  </si>
  <si>
    <t>29,64</t>
  </si>
  <si>
    <t>30,95</t>
  </si>
  <si>
    <t>24,56</t>
  </si>
  <si>
    <t>28,22</t>
  </si>
  <si>
    <t>27,66</t>
  </si>
  <si>
    <t>27,07</t>
  </si>
  <si>
    <t>25,29</t>
  </si>
  <si>
    <t>25,80</t>
  </si>
  <si>
    <t>26,42</t>
  </si>
  <si>
    <t>26,70</t>
  </si>
  <si>
    <t>28,15</t>
  </si>
  <si>
    <t>26,91</t>
  </si>
  <si>
    <t>25,35</t>
  </si>
  <si>
    <t>26,72</t>
  </si>
  <si>
    <t>26,71</t>
  </si>
  <si>
    <t>27,39</t>
  </si>
  <si>
    <t>27,02</t>
  </si>
  <si>
    <t>30,21</t>
  </si>
  <si>
    <t>25,91</t>
  </si>
  <si>
    <t>27,03</t>
  </si>
  <si>
    <t>25,21</t>
  </si>
  <si>
    <t>25,48</t>
  </si>
  <si>
    <t>24,70</t>
  </si>
  <si>
    <t>24,43</t>
  </si>
  <si>
    <t>Rinkūnas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</si>
</sst>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yyyy\-mm\-dd;@"/>
    <numFmt numFmtId="166" formatCode="m:ss.00"/>
    <numFmt numFmtId="167" formatCode="#,##0.00&quot; &quot;[$Lt-427];[Red]&quot;-&quot;#,##0.00&quot; &quot;[$Lt-427]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6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167" fontId="47" fillId="0" borderId="0" applyNumberFormat="0" applyBorder="0" applyProtection="0">
      <alignment/>
    </xf>
    <xf numFmtId="0" fontId="36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1" fontId="4" fillId="0" borderId="22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4" fillId="0" borderId="32" xfId="59" applyFont="1" applyBorder="1" applyAlignment="1">
      <alignment horizontal="right" vertical="center"/>
      <protection/>
    </xf>
    <xf numFmtId="0" fontId="4" fillId="0" borderId="33" xfId="59" applyFont="1" applyBorder="1" applyAlignment="1">
      <alignment horizontal="left" vertical="center"/>
      <protection/>
    </xf>
    <xf numFmtId="49" fontId="4" fillId="0" borderId="34" xfId="59" applyNumberFormat="1" applyFont="1" applyBorder="1" applyAlignment="1">
      <alignment horizontal="center" vertical="center"/>
      <protection/>
    </xf>
    <xf numFmtId="0" fontId="4" fillId="0" borderId="34" xfId="59" applyFont="1" applyBorder="1" applyAlignment="1">
      <alignment horizontal="center" vertical="center"/>
      <protection/>
    </xf>
    <xf numFmtId="49" fontId="4" fillId="0" borderId="33" xfId="59" applyNumberFormat="1" applyFont="1" applyBorder="1" applyAlignment="1">
      <alignment horizontal="center" vertical="center"/>
      <protection/>
    </xf>
    <xf numFmtId="49" fontId="4" fillId="0" borderId="32" xfId="59" applyNumberFormat="1" applyFont="1" applyBorder="1" applyAlignment="1">
      <alignment horizontal="center" vertical="center"/>
      <protection/>
    </xf>
    <xf numFmtId="0" fontId="4" fillId="0" borderId="35" xfId="59" applyFont="1" applyBorder="1" applyAlignment="1">
      <alignment horizontal="left" vertical="center"/>
      <protection/>
    </xf>
    <xf numFmtId="0" fontId="4" fillId="0" borderId="0" xfId="59" applyFont="1" applyAlignment="1">
      <alignment vertical="center"/>
      <protection/>
    </xf>
    <xf numFmtId="0" fontId="5" fillId="0" borderId="22" xfId="59" applyFont="1" applyBorder="1" applyAlignment="1">
      <alignment horizontal="center" vertical="center"/>
      <protection/>
    </xf>
    <xf numFmtId="49" fontId="3" fillId="0" borderId="24" xfId="59" applyNumberFormat="1" applyFont="1" applyBorder="1" applyAlignment="1">
      <alignment horizontal="center" vertical="center"/>
      <protection/>
    </xf>
    <xf numFmtId="49" fontId="3" fillId="0" borderId="17" xfId="59" applyNumberFormat="1" applyFont="1" applyBorder="1" applyAlignment="1">
      <alignment horizontal="center" vertical="center"/>
      <protection/>
    </xf>
    <xf numFmtId="49" fontId="3" fillId="0" borderId="23" xfId="59" applyNumberFormat="1" applyFont="1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1" fontId="4" fillId="0" borderId="22" xfId="59" applyNumberFormat="1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right" vertical="center"/>
      <protection/>
    </xf>
    <xf numFmtId="0" fontId="4" fillId="0" borderId="15" xfId="59" applyFont="1" applyBorder="1" applyAlignment="1">
      <alignment horizontal="left" vertical="center"/>
      <protection/>
    </xf>
    <xf numFmtId="49" fontId="4" fillId="0" borderId="16" xfId="59" applyNumberFormat="1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center" vertical="center"/>
      <protection/>
    </xf>
    <xf numFmtId="0" fontId="4" fillId="0" borderId="16" xfId="59" applyFont="1" applyBorder="1" applyAlignment="1">
      <alignment horizontal="center" vertical="center"/>
      <protection/>
    </xf>
    <xf numFmtId="1" fontId="4" fillId="0" borderId="25" xfId="59" applyNumberFormat="1" applyFont="1" applyBorder="1" applyAlignment="1">
      <alignment horizontal="center" vertical="center"/>
      <protection/>
    </xf>
    <xf numFmtId="1" fontId="4" fillId="0" borderId="26" xfId="59" applyNumberFormat="1" applyFont="1" applyBorder="1" applyAlignment="1">
      <alignment horizontal="center" vertical="center"/>
      <protection/>
    </xf>
    <xf numFmtId="1" fontId="4" fillId="0" borderId="27" xfId="59" applyNumberFormat="1" applyFont="1" applyBorder="1" applyAlignment="1">
      <alignment horizontal="center" vertical="center"/>
      <protection/>
    </xf>
    <xf numFmtId="1" fontId="4" fillId="0" borderId="28" xfId="59" applyNumberFormat="1" applyFont="1" applyBorder="1" applyAlignment="1">
      <alignment horizontal="center" vertical="center"/>
      <protection/>
    </xf>
    <xf numFmtId="0" fontId="4" fillId="0" borderId="21" xfId="59" applyFont="1" applyBorder="1" applyAlignment="1">
      <alignment horizontal="left" vertical="center"/>
      <protection/>
    </xf>
    <xf numFmtId="0" fontId="4" fillId="0" borderId="0" xfId="59" applyFont="1" applyAlignment="1">
      <alignment vertical="center"/>
      <protection/>
    </xf>
    <xf numFmtId="0" fontId="5" fillId="0" borderId="13" xfId="59" applyFont="1" applyBorder="1" applyAlignment="1">
      <alignment horizontal="center" vertical="center"/>
      <protection/>
    </xf>
    <xf numFmtId="2" fontId="13" fillId="0" borderId="18" xfId="59" applyNumberFormat="1" applyFont="1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3" fillId="0" borderId="23" xfId="0" applyFont="1" applyBorder="1" applyAlignment="1">
      <alignment horizontal="left" vertical="center"/>
    </xf>
    <xf numFmtId="2" fontId="2" fillId="0" borderId="36" xfId="0" applyNumberFormat="1" applyFont="1" applyBorder="1" applyAlignment="1">
      <alignment horizontal="center" vertical="center"/>
    </xf>
    <xf numFmtId="166" fontId="2" fillId="0" borderId="18" xfId="64" applyNumberFormat="1" applyFont="1" applyFill="1" applyBorder="1" applyAlignment="1">
      <alignment horizontal="center" vertical="center"/>
      <protection/>
    </xf>
    <xf numFmtId="164" fontId="2" fillId="0" borderId="18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65" fontId="5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4" fillId="0" borderId="15" xfId="59" applyNumberFormat="1" applyFont="1" applyBorder="1" applyAlignment="1">
      <alignment horizontal="center" vertical="center"/>
      <protection/>
    </xf>
    <xf numFmtId="49" fontId="2" fillId="0" borderId="0" xfId="0" applyNumberFormat="1" applyFont="1" applyAlignment="1">
      <alignment vertical="center"/>
    </xf>
    <xf numFmtId="49" fontId="4" fillId="0" borderId="14" xfId="59" applyNumberFormat="1" applyFont="1" applyBorder="1" applyAlignment="1">
      <alignment horizontal="center" vertical="center"/>
      <protection/>
    </xf>
    <xf numFmtId="0" fontId="16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" fontId="4" fillId="0" borderId="17" xfId="59" applyNumberFormat="1" applyFont="1" applyBorder="1" applyAlignment="1">
      <alignment horizontal="center" vertical="center"/>
      <protection/>
    </xf>
    <xf numFmtId="1" fontId="4" fillId="0" borderId="16" xfId="59" applyNumberFormat="1" applyFont="1" applyBorder="1" applyAlignment="1">
      <alignment horizontal="center" vertical="center"/>
      <protection/>
    </xf>
    <xf numFmtId="2" fontId="16" fillId="0" borderId="18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6" fillId="33" borderId="18" xfId="0" applyNumberFormat="1" applyFont="1" applyFill="1" applyBorder="1" applyAlignment="1">
      <alignment horizontal="center" vertical="center"/>
    </xf>
    <xf numFmtId="0" fontId="5" fillId="0" borderId="0" xfId="59" applyFont="1" applyBorder="1" applyAlignment="1">
      <alignment horizontal="center" vertical="center"/>
      <protection/>
    </xf>
    <xf numFmtId="49" fontId="3" fillId="0" borderId="0" xfId="59" applyNumberFormat="1" applyFont="1" applyBorder="1" applyAlignment="1">
      <alignment horizontal="center" vertical="center"/>
      <protection/>
    </xf>
    <xf numFmtId="2" fontId="5" fillId="0" borderId="18" xfId="0" applyNumberFormat="1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2" fontId="16" fillId="34" borderId="18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165" fontId="5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" fontId="16" fillId="0" borderId="41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5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6" fillId="0" borderId="4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16" fillId="0" borderId="45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4" fillId="0" borderId="46" xfId="59" applyNumberFormat="1" applyFont="1" applyBorder="1" applyAlignment="1">
      <alignment horizontal="center" vertical="center"/>
      <protection/>
    </xf>
    <xf numFmtId="0" fontId="5" fillId="0" borderId="47" xfId="59" applyFont="1" applyBorder="1" applyAlignment="1">
      <alignment horizontal="center" vertical="center"/>
      <protection/>
    </xf>
    <xf numFmtId="0" fontId="5" fillId="0" borderId="48" xfId="59" applyFont="1" applyBorder="1" applyAlignment="1">
      <alignment horizontal="center" vertical="center"/>
      <protection/>
    </xf>
    <xf numFmtId="2" fontId="3" fillId="0" borderId="4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Linked Cell" xfId="55"/>
    <cellStyle name="Neutral" xfId="56"/>
    <cellStyle name="Normal 2" xfId="57"/>
    <cellStyle name="Normal 2 2" xfId="58"/>
    <cellStyle name="Normal 2 2 10_aukstis" xfId="59"/>
    <cellStyle name="Normal 4 2" xfId="60"/>
    <cellStyle name="Normal 5" xfId="61"/>
    <cellStyle name="Note" xfId="62"/>
    <cellStyle name="Output" xfId="63"/>
    <cellStyle name="Paprastas 2" xfId="64"/>
    <cellStyle name="Paprastas 3" xfId="65"/>
    <cellStyle name="Percent" xfId="66"/>
    <cellStyle name="Title" xfId="67"/>
    <cellStyle name="Total" xfId="68"/>
    <cellStyle name="Warning Text" xfId="69"/>
    <cellStyle name="Обычный_Лист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152400</xdr:colOff>
      <xdr:row>4</xdr:row>
      <xdr:rowOff>47625</xdr:rowOff>
    </xdr:from>
    <xdr:to>
      <xdr:col>25</xdr:col>
      <xdr:colOff>457200</xdr:colOff>
      <xdr:row>18</xdr:row>
      <xdr:rowOff>171450</xdr:rowOff>
    </xdr:to>
    <xdr:pic>
      <xdr:nvPicPr>
        <xdr:cNvPr id="1" name="Picture 1" descr="http://upload.wikimedia.org/wikipedia/commons/8/8f/Siauliai_district_CO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95325"/>
          <a:ext cx="22098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">
      <selection activeCell="R31" sqref="R30:R31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spans="2:16" ht="12.75">
      <c r="B9" s="6"/>
      <c r="P9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360</v>
      </c>
    </row>
    <row r="17" spans="2:4" ht="20.25">
      <c r="B17" s="6"/>
      <c r="D17" s="114"/>
    </row>
    <row r="18" spans="2:4" ht="20.25">
      <c r="B18" s="6"/>
      <c r="D18" s="9"/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spans="2:4" ht="15.75">
      <c r="B31" s="6"/>
      <c r="D31" s="5" t="s">
        <v>358</v>
      </c>
    </row>
    <row r="32" spans="1:9" ht="6.75" customHeight="1">
      <c r="A32" s="10"/>
      <c r="B32" s="11"/>
      <c r="C32" s="10"/>
      <c r="D32" s="10"/>
      <c r="E32" s="10"/>
      <c r="F32" s="10"/>
      <c r="G32" s="10"/>
      <c r="H32" s="10"/>
      <c r="I32" s="10"/>
    </row>
    <row r="33" ht="6.75" customHeight="1">
      <c r="B33" s="6"/>
    </row>
    <row r="34" spans="2:4" ht="15.75">
      <c r="B34" s="6"/>
      <c r="D34" s="3" t="s">
        <v>12</v>
      </c>
    </row>
    <row r="35" ht="12.75">
      <c r="B35" s="6"/>
    </row>
    <row r="36" ht="12.75">
      <c r="B36" s="6"/>
    </row>
    <row r="37" ht="12.75">
      <c r="B37" s="6"/>
    </row>
    <row r="38" spans="2:12" ht="12.75">
      <c r="B38" s="6"/>
      <c r="E38" s="2" t="s">
        <v>67</v>
      </c>
      <c r="L38" s="2" t="s">
        <v>66</v>
      </c>
    </row>
    <row r="39" spans="2:14" ht="12.75">
      <c r="B39" s="6"/>
      <c r="N39" s="1" t="s">
        <v>11</v>
      </c>
    </row>
    <row r="40" ht="12.75">
      <c r="B40" s="6"/>
    </row>
    <row r="41" spans="2:12" ht="12.75">
      <c r="B41" s="6"/>
      <c r="E41" s="2" t="s">
        <v>53</v>
      </c>
      <c r="L41" s="2" t="s">
        <v>13</v>
      </c>
    </row>
    <row r="42" spans="2:14" ht="12.75">
      <c r="B42" s="6"/>
      <c r="N42" s="1" t="s">
        <v>87</v>
      </c>
    </row>
    <row r="43" ht="12.75">
      <c r="N43" s="1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7" customWidth="1"/>
    <col min="3" max="3" width="11.140625" style="47" customWidth="1"/>
    <col min="4" max="4" width="15.421875" style="47" bestFit="1" customWidth="1"/>
    <col min="5" max="5" width="10.7109375" style="60" customWidth="1"/>
    <col min="6" max="7" width="15.00390625" style="61" customWidth="1"/>
    <col min="8" max="8" width="15.7109375" style="61" bestFit="1" customWidth="1"/>
    <col min="9" max="9" width="9.140625" style="56" customWidth="1"/>
    <col min="10" max="10" width="5.28125" style="56" bestFit="1" customWidth="1"/>
    <col min="11" max="11" width="26.00390625" style="39" bestFit="1" customWidth="1"/>
    <col min="12" max="16384" width="9.140625" style="47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1" s="39" customFormat="1" ht="12" customHeight="1">
      <c r="A3" s="47"/>
      <c r="B3" s="47"/>
      <c r="C3" s="47"/>
      <c r="D3" s="52"/>
      <c r="E3" s="58"/>
      <c r="F3" s="53"/>
      <c r="G3" s="53"/>
      <c r="H3" s="53"/>
      <c r="I3" s="54"/>
      <c r="J3" s="54"/>
      <c r="K3" s="59"/>
    </row>
    <row r="4" spans="3:10" s="63" customFormat="1" ht="15.75">
      <c r="C4" s="64" t="s">
        <v>366</v>
      </c>
      <c r="D4" s="64"/>
      <c r="E4" s="65"/>
      <c r="F4" s="65"/>
      <c r="G4" s="65"/>
      <c r="H4" s="66"/>
      <c r="I4" s="67"/>
      <c r="J4" s="67"/>
    </row>
    <row r="5" spans="3:12" s="63" customFormat="1" ht="16.5" thickBot="1">
      <c r="C5" s="64"/>
      <c r="D5" s="64"/>
      <c r="E5" s="58"/>
      <c r="F5" s="101"/>
      <c r="G5" s="101"/>
      <c r="H5" s="61"/>
      <c r="I5" s="56"/>
      <c r="J5" s="54"/>
      <c r="K5" s="54"/>
      <c r="L5" s="39"/>
    </row>
    <row r="6" spans="1:11" s="55" customFormat="1" ht="18" customHeight="1" thickBot="1">
      <c r="A6" s="134" t="s">
        <v>740</v>
      </c>
      <c r="B6" s="168" t="s">
        <v>209</v>
      </c>
      <c r="C6" s="70" t="s">
        <v>0</v>
      </c>
      <c r="D6" s="71" t="s">
        <v>1</v>
      </c>
      <c r="E6" s="73" t="s">
        <v>10</v>
      </c>
      <c r="F6" s="72" t="s">
        <v>2</v>
      </c>
      <c r="G6" s="72" t="s">
        <v>3</v>
      </c>
      <c r="H6" s="72" t="s">
        <v>88</v>
      </c>
      <c r="I6" s="73" t="s">
        <v>4</v>
      </c>
      <c r="J6" s="84" t="s">
        <v>65</v>
      </c>
      <c r="K6" s="74" t="s">
        <v>5</v>
      </c>
    </row>
    <row r="7" spans="1:11" ht="18" customHeight="1">
      <c r="A7" s="34">
        <v>1</v>
      </c>
      <c r="B7" s="18">
        <v>140</v>
      </c>
      <c r="C7" s="19" t="s">
        <v>530</v>
      </c>
      <c r="D7" s="20" t="s">
        <v>531</v>
      </c>
      <c r="E7" s="105">
        <v>36334</v>
      </c>
      <c r="F7" s="22" t="s">
        <v>125</v>
      </c>
      <c r="G7" s="22" t="s">
        <v>215</v>
      </c>
      <c r="H7" s="22"/>
      <c r="I7" s="153">
        <v>0.0012135416666666668</v>
      </c>
      <c r="J7" s="28" t="str">
        <f aca="true" t="shared" si="0" ref="J7:J18"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 A</v>
      </c>
      <c r="K7" s="21" t="s">
        <v>134</v>
      </c>
    </row>
    <row r="8" spans="1:11" ht="18" customHeight="1">
      <c r="A8" s="34">
        <v>2</v>
      </c>
      <c r="B8" s="18">
        <v>121</v>
      </c>
      <c r="C8" s="19" t="s">
        <v>691</v>
      </c>
      <c r="D8" s="20" t="s">
        <v>692</v>
      </c>
      <c r="E8" s="105">
        <v>37255</v>
      </c>
      <c r="F8" s="22" t="s">
        <v>38</v>
      </c>
      <c r="G8" s="22" t="s">
        <v>229</v>
      </c>
      <c r="H8" s="22" t="s">
        <v>549</v>
      </c>
      <c r="I8" s="153">
        <v>0.0012550925925925926</v>
      </c>
      <c r="J8" s="28" t="str">
        <f t="shared" si="0"/>
        <v>III A</v>
      </c>
      <c r="K8" s="21" t="s">
        <v>69</v>
      </c>
    </row>
    <row r="9" spans="1:11" ht="18" customHeight="1">
      <c r="A9" s="34">
        <v>3</v>
      </c>
      <c r="B9" s="18">
        <v>139</v>
      </c>
      <c r="C9" s="19" t="s">
        <v>28</v>
      </c>
      <c r="D9" s="20" t="s">
        <v>532</v>
      </c>
      <c r="E9" s="105">
        <v>36259</v>
      </c>
      <c r="F9" s="22" t="s">
        <v>125</v>
      </c>
      <c r="G9" s="22" t="s">
        <v>215</v>
      </c>
      <c r="H9" s="22"/>
      <c r="I9" s="153">
        <v>0.0013128472222222222</v>
      </c>
      <c r="J9" s="28" t="str">
        <f t="shared" si="0"/>
        <v>III A</v>
      </c>
      <c r="K9" s="21" t="s">
        <v>134</v>
      </c>
    </row>
    <row r="10" spans="1:11" ht="18" customHeight="1">
      <c r="A10" s="34">
        <v>4</v>
      </c>
      <c r="B10" s="18">
        <v>115</v>
      </c>
      <c r="C10" s="19" t="s">
        <v>354</v>
      </c>
      <c r="D10" s="20" t="s">
        <v>355</v>
      </c>
      <c r="E10" s="105">
        <v>36176</v>
      </c>
      <c r="F10" s="22" t="s">
        <v>15</v>
      </c>
      <c r="G10" s="22" t="s">
        <v>54</v>
      </c>
      <c r="H10" s="22" t="s">
        <v>27</v>
      </c>
      <c r="I10" s="153">
        <v>0.0013881944444444445</v>
      </c>
      <c r="J10" s="28" t="str">
        <f t="shared" si="0"/>
        <v>I JA</v>
      </c>
      <c r="K10" s="21" t="s">
        <v>48</v>
      </c>
    </row>
    <row r="11" spans="1:11" ht="18" customHeight="1">
      <c r="A11" s="34">
        <v>5</v>
      </c>
      <c r="B11" s="18">
        <v>145</v>
      </c>
      <c r="C11" s="19" t="s">
        <v>37</v>
      </c>
      <c r="D11" s="20" t="s">
        <v>316</v>
      </c>
      <c r="E11" s="105">
        <v>36682</v>
      </c>
      <c r="F11" s="22" t="s">
        <v>15</v>
      </c>
      <c r="G11" s="22" t="s">
        <v>54</v>
      </c>
      <c r="H11" s="22" t="s">
        <v>312</v>
      </c>
      <c r="I11" s="153">
        <v>0.0014140046296296294</v>
      </c>
      <c r="J11" s="28" t="str">
        <f t="shared" si="0"/>
        <v>I JA</v>
      </c>
      <c r="K11" s="21" t="s">
        <v>107</v>
      </c>
    </row>
    <row r="12" spans="1:11" ht="18" customHeight="1">
      <c r="A12" s="34">
        <v>6</v>
      </c>
      <c r="B12" s="18">
        <v>148</v>
      </c>
      <c r="C12" s="19" t="s">
        <v>524</v>
      </c>
      <c r="D12" s="20" t="s">
        <v>525</v>
      </c>
      <c r="E12" s="105">
        <v>36270</v>
      </c>
      <c r="F12" s="22" t="s">
        <v>15</v>
      </c>
      <c r="G12" s="22" t="s">
        <v>54</v>
      </c>
      <c r="H12" s="22" t="s">
        <v>312</v>
      </c>
      <c r="I12" s="153">
        <v>0.001422800925925926</v>
      </c>
      <c r="J12" s="28" t="str">
        <f t="shared" si="0"/>
        <v>I JA</v>
      </c>
      <c r="K12" s="21" t="s">
        <v>107</v>
      </c>
    </row>
    <row r="13" spans="1:11" ht="18" customHeight="1">
      <c r="A13" s="34">
        <v>7</v>
      </c>
      <c r="B13" s="18">
        <v>134</v>
      </c>
      <c r="C13" s="19" t="s">
        <v>28</v>
      </c>
      <c r="D13" s="20" t="s">
        <v>540</v>
      </c>
      <c r="E13" s="105">
        <v>36540</v>
      </c>
      <c r="F13" s="22" t="s">
        <v>125</v>
      </c>
      <c r="G13" s="22" t="s">
        <v>215</v>
      </c>
      <c r="H13" s="22"/>
      <c r="I13" s="153">
        <v>0.0014246527777777775</v>
      </c>
      <c r="J13" s="28" t="str">
        <f t="shared" si="0"/>
        <v>I JA</v>
      </c>
      <c r="K13" s="21" t="s">
        <v>134</v>
      </c>
    </row>
    <row r="14" spans="1:11" ht="18" customHeight="1">
      <c r="A14" s="34">
        <v>8</v>
      </c>
      <c r="B14" s="18">
        <v>118</v>
      </c>
      <c r="C14" s="19" t="s">
        <v>123</v>
      </c>
      <c r="D14" s="20" t="s">
        <v>701</v>
      </c>
      <c r="E14" s="105">
        <v>36677</v>
      </c>
      <c r="F14" s="22" t="s">
        <v>38</v>
      </c>
      <c r="G14" s="22" t="s">
        <v>229</v>
      </c>
      <c r="H14" s="22" t="s">
        <v>549</v>
      </c>
      <c r="I14" s="153">
        <v>0.0014693287037037036</v>
      </c>
      <c r="J14" s="28" t="str">
        <f t="shared" si="0"/>
        <v>I JA</v>
      </c>
      <c r="K14" s="21" t="s">
        <v>59</v>
      </c>
    </row>
    <row r="15" spans="1:11" ht="18" customHeight="1">
      <c r="A15" s="34">
        <v>9</v>
      </c>
      <c r="B15" s="18">
        <v>147</v>
      </c>
      <c r="C15" s="19" t="s">
        <v>182</v>
      </c>
      <c r="D15" s="20" t="s">
        <v>183</v>
      </c>
      <c r="E15" s="105">
        <v>36231</v>
      </c>
      <c r="F15" s="22" t="s">
        <v>15</v>
      </c>
      <c r="G15" s="22" t="s">
        <v>54</v>
      </c>
      <c r="H15" s="22" t="s">
        <v>312</v>
      </c>
      <c r="I15" s="153">
        <v>0.001483101851851852</v>
      </c>
      <c r="J15" s="28" t="str">
        <f t="shared" si="0"/>
        <v>I JA</v>
      </c>
      <c r="K15" s="21" t="s">
        <v>107</v>
      </c>
    </row>
    <row r="16" spans="1:11" ht="18" customHeight="1">
      <c r="A16" s="34">
        <v>10</v>
      </c>
      <c r="B16" s="18">
        <v>124</v>
      </c>
      <c r="C16" s="19" t="s">
        <v>73</v>
      </c>
      <c r="D16" s="20" t="s">
        <v>651</v>
      </c>
      <c r="E16" s="105">
        <v>36634</v>
      </c>
      <c r="F16" s="22" t="s">
        <v>38</v>
      </c>
      <c r="G16" s="22" t="s">
        <v>229</v>
      </c>
      <c r="H16" s="22"/>
      <c r="I16" s="153">
        <v>0.0014930555555555556</v>
      </c>
      <c r="J16" s="28" t="str">
        <f t="shared" si="0"/>
        <v>II JA</v>
      </c>
      <c r="K16" s="21" t="s">
        <v>650</v>
      </c>
    </row>
    <row r="17" spans="1:11" ht="18" customHeight="1">
      <c r="A17" s="34">
        <v>11</v>
      </c>
      <c r="B17" s="18">
        <v>143</v>
      </c>
      <c r="C17" s="19" t="s">
        <v>176</v>
      </c>
      <c r="D17" s="20" t="s">
        <v>508</v>
      </c>
      <c r="E17" s="105" t="s">
        <v>509</v>
      </c>
      <c r="F17" s="22" t="s">
        <v>55</v>
      </c>
      <c r="G17" s="22" t="s">
        <v>154</v>
      </c>
      <c r="H17" s="22" t="s">
        <v>507</v>
      </c>
      <c r="I17" s="153">
        <v>0.0015094907407407407</v>
      </c>
      <c r="J17" s="28" t="str">
        <f t="shared" si="0"/>
        <v>II JA</v>
      </c>
      <c r="K17" s="21" t="s">
        <v>115</v>
      </c>
    </row>
    <row r="18" spans="1:11" ht="18" customHeight="1">
      <c r="A18" s="34">
        <v>12</v>
      </c>
      <c r="B18" s="18">
        <v>150</v>
      </c>
      <c r="C18" s="19" t="s">
        <v>234</v>
      </c>
      <c r="D18" s="20" t="s">
        <v>719</v>
      </c>
      <c r="E18" s="105" t="s">
        <v>235</v>
      </c>
      <c r="F18" s="22" t="s">
        <v>15</v>
      </c>
      <c r="G18" s="22" t="s">
        <v>54</v>
      </c>
      <c r="H18" s="22" t="s">
        <v>27</v>
      </c>
      <c r="I18" s="153">
        <v>0.0015894675925925926</v>
      </c>
      <c r="J18" s="28" t="str">
        <f t="shared" si="0"/>
        <v>II JA</v>
      </c>
      <c r="K18" s="21" t="s">
        <v>237</v>
      </c>
    </row>
    <row r="19" spans="1:11" ht="18" customHeight="1">
      <c r="A19" s="34">
        <v>13</v>
      </c>
      <c r="B19" s="18">
        <v>135</v>
      </c>
      <c r="C19" s="19" t="s">
        <v>43</v>
      </c>
      <c r="D19" s="20" t="s">
        <v>539</v>
      </c>
      <c r="E19" s="105">
        <v>36684</v>
      </c>
      <c r="F19" s="22" t="s">
        <v>125</v>
      </c>
      <c r="G19" s="22" t="s">
        <v>215</v>
      </c>
      <c r="H19" s="22"/>
      <c r="I19" s="153">
        <v>0.0017556712962962962</v>
      </c>
      <c r="J19" s="28"/>
      <c r="K19" s="21" t="s">
        <v>134</v>
      </c>
    </row>
    <row r="21" ht="12.75">
      <c r="K21" s="57"/>
    </row>
    <row r="22" spans="3:10" s="63" customFormat="1" ht="15.75">
      <c r="C22" s="64" t="s">
        <v>378</v>
      </c>
      <c r="D22" s="64"/>
      <c r="E22" s="65"/>
      <c r="F22" s="65"/>
      <c r="G22" s="65"/>
      <c r="H22" s="66"/>
      <c r="I22" s="67"/>
      <c r="J22" s="67"/>
    </row>
    <row r="23" spans="3:12" s="63" customFormat="1" ht="16.5" thickBot="1">
      <c r="C23" s="64"/>
      <c r="D23" s="64"/>
      <c r="E23" s="58"/>
      <c r="F23" s="101"/>
      <c r="G23" s="101"/>
      <c r="H23" s="61"/>
      <c r="I23" s="56"/>
      <c r="J23" s="54"/>
      <c r="K23" s="54"/>
      <c r="L23" s="39"/>
    </row>
    <row r="24" spans="1:11" s="55" customFormat="1" ht="18" customHeight="1" thickBot="1">
      <c r="A24" s="134" t="s">
        <v>740</v>
      </c>
      <c r="B24" s="168" t="s">
        <v>209</v>
      </c>
      <c r="C24" s="70" t="s">
        <v>0</v>
      </c>
      <c r="D24" s="71" t="s">
        <v>1</v>
      </c>
      <c r="E24" s="73" t="s">
        <v>10</v>
      </c>
      <c r="F24" s="72" t="s">
        <v>2</v>
      </c>
      <c r="G24" s="72" t="s">
        <v>3</v>
      </c>
      <c r="H24" s="72" t="s">
        <v>88</v>
      </c>
      <c r="I24" s="73" t="s">
        <v>4</v>
      </c>
      <c r="J24" s="84" t="s">
        <v>65</v>
      </c>
      <c r="K24" s="74" t="s">
        <v>5</v>
      </c>
    </row>
    <row r="25" spans="1:11" ht="18" customHeight="1">
      <c r="A25" s="34">
        <v>1</v>
      </c>
      <c r="B25" s="18">
        <v>141</v>
      </c>
      <c r="C25" s="19" t="s">
        <v>43</v>
      </c>
      <c r="D25" s="20" t="s">
        <v>94</v>
      </c>
      <c r="E25" s="105">
        <v>35400</v>
      </c>
      <c r="F25" s="22" t="s">
        <v>125</v>
      </c>
      <c r="G25" s="22" t="s">
        <v>215</v>
      </c>
      <c r="H25" s="22"/>
      <c r="I25" s="153">
        <v>0.0011939814814814814</v>
      </c>
      <c r="J25" s="28" t="str">
        <f>IF(ISBLANK(I25),"",IF(I25&lt;=0.00109375,"KSM",IF(I25&lt;=0.00115162037037037,"I A",IF(I25&lt;=0.00124421296296296,"II A",IF(I25&lt;=0.0013599537037037,"III A",IF(I25&lt;=0.00148726851851852,"I JA",IF(I25&lt;=0.00160300925925926,"II JA",IF(I25&lt;=0.00169560185185185,"III JA"))))))))</f>
        <v>II A</v>
      </c>
      <c r="K25" s="21" t="s">
        <v>134</v>
      </c>
    </row>
    <row r="26" spans="1:11" ht="18" customHeight="1">
      <c r="A26" s="34">
        <v>2</v>
      </c>
      <c r="B26" s="18">
        <v>152</v>
      </c>
      <c r="C26" s="19" t="s">
        <v>176</v>
      </c>
      <c r="D26" s="20" t="s">
        <v>424</v>
      </c>
      <c r="E26" s="105" t="s">
        <v>393</v>
      </c>
      <c r="F26" s="22" t="s">
        <v>217</v>
      </c>
      <c r="G26" s="22" t="s">
        <v>216</v>
      </c>
      <c r="H26" s="22"/>
      <c r="I26" s="153">
        <v>0.0013416666666666666</v>
      </c>
      <c r="J26" s="28" t="str">
        <f>IF(ISBLANK(I26),"",IF(I26&lt;=0.00109375,"KSM",IF(I26&lt;=0.00115162037037037,"I A",IF(I26&lt;=0.00124421296296296,"II A",IF(I26&lt;=0.0013599537037037,"III A",IF(I26&lt;=0.00148726851851852,"I JA",IF(I26&lt;=0.00160300925925926,"II JA",IF(I26&lt;=0.00169560185185185,"III JA"))))))))</f>
        <v>III A</v>
      </c>
      <c r="K26" s="21" t="s">
        <v>226</v>
      </c>
    </row>
    <row r="27" spans="1:11" ht="18" customHeight="1">
      <c r="A27" s="34">
        <v>3</v>
      </c>
      <c r="B27" s="18">
        <v>125</v>
      </c>
      <c r="C27" s="19" t="s">
        <v>20</v>
      </c>
      <c r="D27" s="20" t="s">
        <v>141</v>
      </c>
      <c r="E27" s="105">
        <v>35920</v>
      </c>
      <c r="F27" s="22" t="s">
        <v>38</v>
      </c>
      <c r="G27" s="22" t="s">
        <v>229</v>
      </c>
      <c r="H27" s="22"/>
      <c r="I27" s="153">
        <v>0.001377777777777778</v>
      </c>
      <c r="J27" s="28" t="str">
        <f>IF(ISBLANK(I27),"",IF(I27&lt;=0.00109375,"KSM",IF(I27&lt;=0.00115162037037037,"I A",IF(I27&lt;=0.00124421296296296,"II A",IF(I27&lt;=0.0013599537037037,"III A",IF(I27&lt;=0.00148726851851852,"I JA",IF(I27&lt;=0.00160300925925926,"II JA",IF(I27&lt;=0.00169560185185185,"III JA"))))))))</f>
        <v>I JA</v>
      </c>
      <c r="K27" s="21" t="s">
        <v>650</v>
      </c>
    </row>
    <row r="28" spans="1:11" ht="18" customHeight="1">
      <c r="A28" s="34">
        <v>4</v>
      </c>
      <c r="B28" s="18">
        <v>136</v>
      </c>
      <c r="C28" s="19" t="s">
        <v>535</v>
      </c>
      <c r="D28" s="20" t="s">
        <v>536</v>
      </c>
      <c r="E28" s="105">
        <v>36101</v>
      </c>
      <c r="F28" s="22" t="s">
        <v>125</v>
      </c>
      <c r="G28" s="22" t="s">
        <v>215</v>
      </c>
      <c r="H28" s="22"/>
      <c r="I28" s="153">
        <v>0.0014606481481481482</v>
      </c>
      <c r="J28" s="28" t="str">
        <f>IF(ISBLANK(I28),"",IF(I28&lt;=0.00109375,"KSM",IF(I28&lt;=0.00115162037037037,"I A",IF(I28&lt;=0.00124421296296296,"II A",IF(I28&lt;=0.0013599537037037,"III A",IF(I28&lt;=0.00148726851851852,"I JA",IF(I28&lt;=0.00160300925925926,"II JA",IF(I28&lt;=0.00169560185185185,"III JA"))))))))</f>
        <v>I JA</v>
      </c>
      <c r="K28" s="21" t="s">
        <v>134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47" customWidth="1"/>
    <col min="3" max="3" width="11.140625" style="47" customWidth="1"/>
    <col min="4" max="4" width="15.421875" style="47" bestFit="1" customWidth="1"/>
    <col min="5" max="5" width="10.7109375" style="60" customWidth="1"/>
    <col min="6" max="7" width="15.00390625" style="61" customWidth="1"/>
    <col min="8" max="8" width="15.7109375" style="61" bestFit="1" customWidth="1"/>
    <col min="9" max="9" width="9.140625" style="56" customWidth="1"/>
    <col min="10" max="10" width="5.28125" style="56" bestFit="1" customWidth="1"/>
    <col min="11" max="11" width="16.140625" style="39" bestFit="1" customWidth="1"/>
    <col min="12" max="16384" width="9.140625" style="47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1" s="39" customFormat="1" ht="12" customHeight="1">
      <c r="A3" s="47"/>
      <c r="B3" s="47"/>
      <c r="C3" s="47"/>
      <c r="D3" s="52"/>
      <c r="E3" s="58"/>
      <c r="F3" s="53"/>
      <c r="G3" s="53"/>
      <c r="H3" s="53"/>
      <c r="I3" s="54"/>
      <c r="J3" s="54"/>
      <c r="K3" s="59"/>
    </row>
    <row r="4" spans="3:10" s="40" customFormat="1" ht="15.75">
      <c r="C4" s="41" t="s">
        <v>367</v>
      </c>
      <c r="D4" s="41"/>
      <c r="E4" s="45"/>
      <c r="F4" s="45"/>
      <c r="G4" s="45"/>
      <c r="H4" s="43"/>
      <c r="I4" s="49"/>
      <c r="J4" s="49"/>
    </row>
    <row r="5" spans="3:10" s="40" customFormat="1" ht="16.5" thickBot="1">
      <c r="C5" s="41"/>
      <c r="D5" s="41"/>
      <c r="E5" s="45"/>
      <c r="F5" s="45"/>
      <c r="G5" s="45"/>
      <c r="H5" s="43"/>
      <c r="I5" s="49"/>
      <c r="J5" s="49"/>
    </row>
    <row r="6" spans="1:11" s="15" customFormat="1" ht="18" customHeight="1" thickBot="1">
      <c r="A6" s="134" t="s">
        <v>740</v>
      </c>
      <c r="B6" s="168" t="s">
        <v>209</v>
      </c>
      <c r="C6" s="12" t="s">
        <v>0</v>
      </c>
      <c r="D6" s="13" t="s">
        <v>1</v>
      </c>
      <c r="E6" s="14" t="s">
        <v>10</v>
      </c>
      <c r="F6" s="50" t="s">
        <v>2</v>
      </c>
      <c r="G6" s="72" t="s">
        <v>3</v>
      </c>
      <c r="H6" s="72" t="s">
        <v>88</v>
      </c>
      <c r="I6" s="14" t="s">
        <v>4</v>
      </c>
      <c r="J6" s="83" t="s">
        <v>65</v>
      </c>
      <c r="K6" s="51" t="s">
        <v>5</v>
      </c>
    </row>
    <row r="7" spans="1:11" s="23" customFormat="1" ht="18" customHeight="1">
      <c r="A7" s="34">
        <v>1</v>
      </c>
      <c r="B7" s="18">
        <v>189</v>
      </c>
      <c r="C7" s="19" t="s">
        <v>31</v>
      </c>
      <c r="D7" s="20" t="s">
        <v>662</v>
      </c>
      <c r="E7" s="105">
        <v>36270</v>
      </c>
      <c r="F7" s="22" t="s">
        <v>38</v>
      </c>
      <c r="G7" s="22" t="s">
        <v>663</v>
      </c>
      <c r="H7" s="22"/>
      <c r="I7" s="153">
        <v>0.0011111111111111111</v>
      </c>
      <c r="J7" s="28" t="str">
        <f>IF(ISBLANK(I7),"",IF(I7&lt;=0.000943287037037037,"KSM",IF(I7&lt;=0.000989583333333333,"I A",IF(I7&lt;=0.00105902777777778,"II A",IF(I7&lt;=0.0011400462962963,"III A",IF(I7&lt;=0.00124421296296296,"I JA",IF(I7&lt;=0.00132523148148148,"II JA",IF(I7&lt;=0.00139467592592593,"III JA"))))))))</f>
        <v>III A</v>
      </c>
      <c r="K7" s="21" t="s">
        <v>77</v>
      </c>
    </row>
    <row r="8" spans="1:11" s="23" customFormat="1" ht="18" customHeight="1">
      <c r="A8" s="34">
        <v>2</v>
      </c>
      <c r="B8" s="18">
        <v>187</v>
      </c>
      <c r="C8" s="19" t="s">
        <v>27</v>
      </c>
      <c r="D8" s="20" t="s">
        <v>605</v>
      </c>
      <c r="E8" s="105" t="s">
        <v>606</v>
      </c>
      <c r="F8" s="22" t="s">
        <v>97</v>
      </c>
      <c r="G8" s="22" t="s">
        <v>98</v>
      </c>
      <c r="H8" s="22" t="s">
        <v>602</v>
      </c>
      <c r="I8" s="153">
        <v>0.0011402777777777776</v>
      </c>
      <c r="J8" s="28" t="str">
        <f>IF(ISBLANK(I8),"",IF(I8&lt;=0.000943287037037037,"KSM",IF(I8&lt;=0.000989583333333333,"I A",IF(I8&lt;=0.00105902777777778,"II A",IF(I8&lt;=0.0011400462962963,"III A",IF(I8&lt;=0.00124421296296296,"I JA",IF(I8&lt;=0.00132523148148148,"II JA",IF(I8&lt;=0.00139467592592593,"III JA"))))))))</f>
        <v>I JA</v>
      </c>
      <c r="K8" s="21" t="s">
        <v>626</v>
      </c>
    </row>
    <row r="9" spans="1:11" s="23" customFormat="1" ht="18" customHeight="1">
      <c r="A9" s="34">
        <v>3</v>
      </c>
      <c r="B9" s="18">
        <v>150</v>
      </c>
      <c r="C9" s="19" t="s">
        <v>31</v>
      </c>
      <c r="D9" s="20" t="s">
        <v>135</v>
      </c>
      <c r="E9" s="105">
        <v>36310</v>
      </c>
      <c r="F9" s="22" t="s">
        <v>125</v>
      </c>
      <c r="G9" s="22" t="s">
        <v>215</v>
      </c>
      <c r="H9" s="22"/>
      <c r="I9" s="153">
        <v>0.0011673611111111112</v>
      </c>
      <c r="J9" s="28" t="str">
        <f>IF(ISBLANK(I9),"",IF(I9&lt;=0.000943287037037037,"KSM",IF(I9&lt;=0.000989583333333333,"I A",IF(I9&lt;=0.00105902777777778,"II A",IF(I9&lt;=0.0011400462962963,"III A",IF(I9&lt;=0.00124421296296296,"I JA",IF(I9&lt;=0.00132523148148148,"II JA",IF(I9&lt;=0.00139467592592593,"III JA"))))))))</f>
        <v>I JA</v>
      </c>
      <c r="K9" s="21" t="s">
        <v>139</v>
      </c>
    </row>
    <row r="10" spans="1:11" s="23" customFormat="1" ht="18" customHeight="1">
      <c r="A10" s="34">
        <v>4</v>
      </c>
      <c r="B10" s="18">
        <v>201</v>
      </c>
      <c r="C10" s="19" t="s">
        <v>587</v>
      </c>
      <c r="D10" s="20" t="s">
        <v>596</v>
      </c>
      <c r="E10" s="105" t="s">
        <v>597</v>
      </c>
      <c r="F10" s="22" t="s">
        <v>274</v>
      </c>
      <c r="G10" s="22" t="s">
        <v>271</v>
      </c>
      <c r="H10" s="22"/>
      <c r="I10" s="153">
        <v>0.0012528935185185184</v>
      </c>
      <c r="J10" s="28" t="str">
        <f>IF(ISBLANK(I10),"",IF(I10&lt;=0.000943287037037037,"KSM",IF(I10&lt;=0.000989583333333333,"I A",IF(I10&lt;=0.00105902777777778,"II A",IF(I10&lt;=0.0011400462962963,"III A",IF(I10&lt;=0.00124421296296296,"I JA",IF(I10&lt;=0.00132523148148148,"II JA",IF(I10&lt;=0.00139467592592593,"III JA"))))))))</f>
        <v>II JA</v>
      </c>
      <c r="K10" s="21" t="s">
        <v>272</v>
      </c>
    </row>
    <row r="11" spans="1:11" s="23" customFormat="1" ht="18" customHeight="1">
      <c r="A11" s="34">
        <v>5</v>
      </c>
      <c r="B11" s="18">
        <v>120</v>
      </c>
      <c r="C11" s="19" t="s">
        <v>161</v>
      </c>
      <c r="D11" s="20" t="s">
        <v>614</v>
      </c>
      <c r="E11" s="105" t="s">
        <v>615</v>
      </c>
      <c r="F11" s="22" t="s">
        <v>97</v>
      </c>
      <c r="G11" s="22" t="s">
        <v>98</v>
      </c>
      <c r="H11" s="22" t="s">
        <v>276</v>
      </c>
      <c r="I11" s="153">
        <v>0.0013671296296296296</v>
      </c>
      <c r="J11" s="28" t="str">
        <f>IF(ISBLANK(I11),"",IF(I11&lt;=0.000943287037037037,"KSM",IF(I11&lt;=0.000989583333333333,"I A",IF(I11&lt;=0.00105902777777778,"II A",IF(I11&lt;=0.0011400462962963,"III A",IF(I11&lt;=0.00124421296296296,"I JA",IF(I11&lt;=0.00132523148148148,"II JA",IF(I11&lt;=0.00139467592592593,"III JA"))))))))</f>
        <v>III JA</v>
      </c>
      <c r="K11" s="21" t="s">
        <v>198</v>
      </c>
    </row>
    <row r="12" spans="1:11" s="23" customFormat="1" ht="18" customHeight="1">
      <c r="A12" s="34">
        <v>6</v>
      </c>
      <c r="B12" s="18">
        <v>122</v>
      </c>
      <c r="C12" s="19" t="s">
        <v>75</v>
      </c>
      <c r="D12" s="20" t="s">
        <v>619</v>
      </c>
      <c r="E12" s="105" t="s">
        <v>620</v>
      </c>
      <c r="F12" s="22" t="s">
        <v>97</v>
      </c>
      <c r="G12" s="22" t="s">
        <v>98</v>
      </c>
      <c r="H12" s="22" t="s">
        <v>276</v>
      </c>
      <c r="I12" s="153">
        <v>0.0014327546296296295</v>
      </c>
      <c r="J12" s="28"/>
      <c r="K12" s="21" t="s">
        <v>198</v>
      </c>
    </row>
    <row r="13" spans="1:11" s="23" customFormat="1" ht="18" customHeight="1">
      <c r="A13" s="34">
        <v>7</v>
      </c>
      <c r="B13" s="18">
        <v>121</v>
      </c>
      <c r="C13" s="19" t="s">
        <v>30</v>
      </c>
      <c r="D13" s="20" t="s">
        <v>616</v>
      </c>
      <c r="E13" s="105" t="s">
        <v>618</v>
      </c>
      <c r="F13" s="22" t="s">
        <v>97</v>
      </c>
      <c r="G13" s="22" t="s">
        <v>98</v>
      </c>
      <c r="H13" s="22" t="s">
        <v>276</v>
      </c>
      <c r="I13" s="153">
        <v>0.0015806712962962962</v>
      </c>
      <c r="J13" s="28"/>
      <c r="K13" s="21" t="s">
        <v>198</v>
      </c>
    </row>
    <row r="14" spans="1:11" s="23" customFormat="1" ht="18" customHeight="1">
      <c r="A14" s="34"/>
      <c r="B14" s="18">
        <v>155</v>
      </c>
      <c r="C14" s="19" t="s">
        <v>30</v>
      </c>
      <c r="D14" s="20" t="s">
        <v>472</v>
      </c>
      <c r="E14" s="105" t="s">
        <v>473</v>
      </c>
      <c r="F14" s="22" t="s">
        <v>15</v>
      </c>
      <c r="G14" s="22" t="s">
        <v>54</v>
      </c>
      <c r="H14" s="22" t="s">
        <v>27</v>
      </c>
      <c r="I14" s="153" t="s">
        <v>725</v>
      </c>
      <c r="J14" s="28"/>
      <c r="K14" s="21" t="s">
        <v>237</v>
      </c>
    </row>
    <row r="15" spans="1:11" s="23" customFormat="1" ht="18" customHeight="1">
      <c r="A15" s="76"/>
      <c r="B15" s="30"/>
      <c r="C15" s="31"/>
      <c r="D15" s="32"/>
      <c r="E15" s="159"/>
      <c r="F15" s="29"/>
      <c r="G15" s="29"/>
      <c r="H15" s="29"/>
      <c r="I15" s="190"/>
      <c r="J15" s="76"/>
      <c r="K15" s="33"/>
    </row>
    <row r="16" spans="1:11" s="23" customFormat="1" ht="18" customHeight="1">
      <c r="A16" s="76"/>
      <c r="B16" s="30"/>
      <c r="C16" s="31"/>
      <c r="D16" s="32"/>
      <c r="E16" s="159"/>
      <c r="F16" s="29"/>
      <c r="G16" s="29"/>
      <c r="H16" s="29"/>
      <c r="I16" s="190"/>
      <c r="J16" s="76"/>
      <c r="K16" s="33"/>
    </row>
    <row r="17" spans="3:10" s="40" customFormat="1" ht="15.75">
      <c r="C17" s="41" t="s">
        <v>379</v>
      </c>
      <c r="D17" s="41"/>
      <c r="E17" s="45"/>
      <c r="F17" s="45"/>
      <c r="G17" s="45"/>
      <c r="H17" s="43"/>
      <c r="I17" s="49"/>
      <c r="J17" s="49"/>
    </row>
    <row r="18" spans="3:10" s="40" customFormat="1" ht="16.5" thickBot="1">
      <c r="C18" s="41"/>
      <c r="D18" s="41"/>
      <c r="E18" s="45"/>
      <c r="F18" s="45"/>
      <c r="G18" s="45"/>
      <c r="H18" s="43"/>
      <c r="I18" s="49"/>
      <c r="J18" s="49"/>
    </row>
    <row r="19" spans="1:11" s="15" customFormat="1" ht="18" customHeight="1" thickBot="1">
      <c r="A19" s="134" t="s">
        <v>740</v>
      </c>
      <c r="B19" s="168" t="s">
        <v>209</v>
      </c>
      <c r="C19" s="12" t="s">
        <v>0</v>
      </c>
      <c r="D19" s="13" t="s">
        <v>1</v>
      </c>
      <c r="E19" s="14" t="s">
        <v>10</v>
      </c>
      <c r="F19" s="50" t="s">
        <v>2</v>
      </c>
      <c r="G19" s="72" t="s">
        <v>3</v>
      </c>
      <c r="H19" s="72" t="s">
        <v>88</v>
      </c>
      <c r="I19" s="14" t="s">
        <v>4</v>
      </c>
      <c r="J19" s="83" t="s">
        <v>65</v>
      </c>
      <c r="K19" s="51" t="s">
        <v>5</v>
      </c>
    </row>
    <row r="20" spans="1:11" s="23" customFormat="1" ht="18" customHeight="1">
      <c r="A20" s="34">
        <v>1</v>
      </c>
      <c r="B20" s="18">
        <v>156</v>
      </c>
      <c r="C20" s="19" t="s">
        <v>35</v>
      </c>
      <c r="D20" s="20" t="s">
        <v>78</v>
      </c>
      <c r="E20" s="105" t="s">
        <v>236</v>
      </c>
      <c r="F20" s="22" t="s">
        <v>15</v>
      </c>
      <c r="G20" s="22" t="s">
        <v>54</v>
      </c>
      <c r="H20" s="22" t="s">
        <v>27</v>
      </c>
      <c r="I20" s="153">
        <v>0.0010195601851851852</v>
      </c>
      <c r="J20" s="28" t="str">
        <f aca="true" t="shared" si="0" ref="J20:J28">IF(ISBLANK(I20),"",IF(I20&lt;=0.000943287037037037,"KSM",IF(I20&lt;=0.000989583333333333,"I A",IF(I20&lt;=0.00105902777777778,"II A",IF(I20&lt;=0.0011400462962963,"III A",IF(I20&lt;=0.00124421296296296,"I JA",IF(I20&lt;=0.00132523148148148,"II JA",IF(I20&lt;=0.00139467592592593,"III JA"))))))))</f>
        <v>II A</v>
      </c>
      <c r="K20" s="21" t="s">
        <v>237</v>
      </c>
    </row>
    <row r="21" spans="1:11" s="23" customFormat="1" ht="18" customHeight="1">
      <c r="A21" s="34">
        <v>2</v>
      </c>
      <c r="B21" s="18">
        <v>190</v>
      </c>
      <c r="C21" s="19" t="s">
        <v>22</v>
      </c>
      <c r="D21" s="20" t="s">
        <v>303</v>
      </c>
      <c r="E21" s="105">
        <v>35572</v>
      </c>
      <c r="F21" s="22" t="s">
        <v>38</v>
      </c>
      <c r="G21" s="22" t="s">
        <v>229</v>
      </c>
      <c r="H21" s="22"/>
      <c r="I21" s="153">
        <v>0.0010431712962962962</v>
      </c>
      <c r="J21" s="28" t="str">
        <f t="shared" si="0"/>
        <v>II A</v>
      </c>
      <c r="K21" s="21" t="s">
        <v>650</v>
      </c>
    </row>
    <row r="22" spans="1:11" s="23" customFormat="1" ht="18" customHeight="1">
      <c r="A22" s="34">
        <v>3</v>
      </c>
      <c r="B22" s="18">
        <v>130</v>
      </c>
      <c r="C22" s="19" t="s">
        <v>30</v>
      </c>
      <c r="D22" s="20" t="s">
        <v>296</v>
      </c>
      <c r="E22" s="105">
        <v>35258</v>
      </c>
      <c r="F22" s="22" t="s">
        <v>38</v>
      </c>
      <c r="G22" s="22" t="s">
        <v>229</v>
      </c>
      <c r="H22" s="22" t="s">
        <v>549</v>
      </c>
      <c r="I22" s="153">
        <v>0.001053587962962963</v>
      </c>
      <c r="J22" s="28" t="str">
        <f t="shared" si="0"/>
        <v>II A</v>
      </c>
      <c r="K22" s="21" t="s">
        <v>59</v>
      </c>
    </row>
    <row r="23" spans="1:11" s="23" customFormat="1" ht="18" customHeight="1">
      <c r="A23" s="34">
        <v>4</v>
      </c>
      <c r="B23" s="18">
        <v>151</v>
      </c>
      <c r="C23" s="19" t="s">
        <v>52</v>
      </c>
      <c r="D23" s="20" t="s">
        <v>99</v>
      </c>
      <c r="E23" s="105">
        <v>35551</v>
      </c>
      <c r="F23" s="22" t="s">
        <v>79</v>
      </c>
      <c r="G23" s="22" t="s">
        <v>522</v>
      </c>
      <c r="H23" s="22"/>
      <c r="I23" s="153">
        <v>0.0010700231481481483</v>
      </c>
      <c r="J23" s="28" t="str">
        <f t="shared" si="0"/>
        <v>III A</v>
      </c>
      <c r="K23" s="21" t="s">
        <v>90</v>
      </c>
    </row>
    <row r="24" spans="1:11" s="23" customFormat="1" ht="18" customHeight="1">
      <c r="A24" s="34">
        <v>5</v>
      </c>
      <c r="B24" s="18">
        <v>129</v>
      </c>
      <c r="C24" s="19" t="s">
        <v>85</v>
      </c>
      <c r="D24" s="20" t="s">
        <v>186</v>
      </c>
      <c r="E24" s="105">
        <v>35281</v>
      </c>
      <c r="F24" s="22" t="s">
        <v>15</v>
      </c>
      <c r="G24" s="22" t="s">
        <v>54</v>
      </c>
      <c r="H24" s="22" t="s">
        <v>74</v>
      </c>
      <c r="I24" s="153">
        <v>0.0010997685185185186</v>
      </c>
      <c r="J24" s="28" t="str">
        <f t="shared" si="0"/>
        <v>III A</v>
      </c>
      <c r="K24" s="21" t="s">
        <v>50</v>
      </c>
    </row>
    <row r="25" spans="1:11" s="23" customFormat="1" ht="18" customHeight="1">
      <c r="A25" s="34">
        <v>6</v>
      </c>
      <c r="B25" s="18">
        <v>198</v>
      </c>
      <c r="C25" s="19" t="s">
        <v>63</v>
      </c>
      <c r="D25" s="20" t="s">
        <v>583</v>
      </c>
      <c r="E25" s="105">
        <v>35651</v>
      </c>
      <c r="F25" s="22" t="s">
        <v>274</v>
      </c>
      <c r="G25" s="22" t="s">
        <v>271</v>
      </c>
      <c r="H25" s="22"/>
      <c r="I25" s="153">
        <v>0.0011155092592592592</v>
      </c>
      <c r="J25" s="28" t="str">
        <f t="shared" si="0"/>
        <v>III A</v>
      </c>
      <c r="K25" s="21" t="s">
        <v>272</v>
      </c>
    </row>
    <row r="26" spans="1:11" s="23" customFormat="1" ht="18" customHeight="1">
      <c r="A26" s="34">
        <v>7</v>
      </c>
      <c r="B26" s="18">
        <v>197</v>
      </c>
      <c r="C26" s="19" t="s">
        <v>35</v>
      </c>
      <c r="D26" s="20" t="s">
        <v>720</v>
      </c>
      <c r="E26" s="105">
        <v>36019</v>
      </c>
      <c r="F26" s="22" t="s">
        <v>15</v>
      </c>
      <c r="G26" s="22" t="s">
        <v>54</v>
      </c>
      <c r="H26" s="22" t="s">
        <v>74</v>
      </c>
      <c r="I26" s="153">
        <v>0.0011332175925925926</v>
      </c>
      <c r="J26" s="28" t="str">
        <f t="shared" si="0"/>
        <v>III A</v>
      </c>
      <c r="K26" s="21" t="s">
        <v>50</v>
      </c>
    </row>
    <row r="27" spans="1:11" s="23" customFormat="1" ht="18" customHeight="1">
      <c r="A27" s="34">
        <v>8</v>
      </c>
      <c r="B27" s="18">
        <v>138</v>
      </c>
      <c r="C27" s="19" t="s">
        <v>19</v>
      </c>
      <c r="D27" s="20" t="s">
        <v>192</v>
      </c>
      <c r="E27" s="105" t="s">
        <v>347</v>
      </c>
      <c r="F27" s="22" t="s">
        <v>38</v>
      </c>
      <c r="G27" s="22" t="s">
        <v>229</v>
      </c>
      <c r="H27" s="22" t="s">
        <v>328</v>
      </c>
      <c r="I27" s="153">
        <v>0.0011729166666666667</v>
      </c>
      <c r="J27" s="28" t="str">
        <f t="shared" si="0"/>
        <v>I JA</v>
      </c>
      <c r="K27" s="21" t="s">
        <v>57</v>
      </c>
    </row>
    <row r="28" spans="1:11" s="23" customFormat="1" ht="18" customHeight="1">
      <c r="A28" s="34">
        <v>9</v>
      </c>
      <c r="B28" s="18">
        <v>140</v>
      </c>
      <c r="C28" s="19" t="s">
        <v>541</v>
      </c>
      <c r="D28" s="20" t="s">
        <v>542</v>
      </c>
      <c r="E28" s="105">
        <v>36108</v>
      </c>
      <c r="F28" s="22" t="s">
        <v>125</v>
      </c>
      <c r="G28" s="22" t="s">
        <v>215</v>
      </c>
      <c r="H28" s="22"/>
      <c r="I28" s="153">
        <v>0.001206712962962963</v>
      </c>
      <c r="J28" s="28" t="str">
        <f t="shared" si="0"/>
        <v>I JA</v>
      </c>
      <c r="K28" s="21" t="s">
        <v>139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3" customWidth="1"/>
    <col min="3" max="3" width="11.140625" style="23" customWidth="1"/>
    <col min="4" max="4" width="15.421875" style="23" bestFit="1" customWidth="1"/>
    <col min="5" max="5" width="10.7109375" style="46" customWidth="1"/>
    <col min="6" max="6" width="15.00390625" style="48" customWidth="1"/>
    <col min="7" max="7" width="17.57421875" style="48" bestFit="1" customWidth="1"/>
    <col min="8" max="8" width="14.140625" style="48" customWidth="1"/>
    <col min="9" max="9" width="9.140625" style="26" customWidth="1"/>
    <col min="10" max="10" width="4.57421875" style="26" bestFit="1" customWidth="1"/>
    <col min="11" max="11" width="26.00390625" style="25" bestFit="1" customWidth="1"/>
    <col min="12" max="16384" width="9.140625" style="23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1" s="25" customFormat="1" ht="12" customHeight="1">
      <c r="A3" s="23"/>
      <c r="B3" s="23"/>
      <c r="C3" s="23"/>
      <c r="D3" s="24"/>
      <c r="E3" s="38"/>
      <c r="F3" s="35"/>
      <c r="G3" s="35"/>
      <c r="H3" s="35"/>
      <c r="I3" s="36"/>
      <c r="J3" s="36"/>
      <c r="K3" s="37"/>
    </row>
    <row r="4" spans="3:10" s="40" customFormat="1" ht="15.75">
      <c r="C4" s="64" t="s">
        <v>368</v>
      </c>
      <c r="D4" s="41"/>
      <c r="E4" s="45"/>
      <c r="F4" s="45"/>
      <c r="G4" s="45"/>
      <c r="H4" s="43"/>
      <c r="I4" s="49"/>
      <c r="J4" s="49"/>
    </row>
    <row r="5" spans="3:10" s="40" customFormat="1" ht="16.5" thickBot="1">
      <c r="C5" s="41"/>
      <c r="D5" s="41"/>
      <c r="E5" s="45"/>
      <c r="F5" s="45"/>
      <c r="G5" s="45"/>
      <c r="H5" s="43"/>
      <c r="I5" s="49"/>
      <c r="J5" s="49"/>
    </row>
    <row r="6" spans="1:11" s="15" customFormat="1" ht="18" customHeight="1" thickBot="1">
      <c r="A6" s="134" t="s">
        <v>740</v>
      </c>
      <c r="B6" s="168" t="s">
        <v>209</v>
      </c>
      <c r="C6" s="12" t="s">
        <v>0</v>
      </c>
      <c r="D6" s="13" t="s">
        <v>1</v>
      </c>
      <c r="E6" s="14" t="s">
        <v>10</v>
      </c>
      <c r="F6" s="50" t="s">
        <v>2</v>
      </c>
      <c r="G6" s="72" t="s">
        <v>3</v>
      </c>
      <c r="H6" s="72" t="s">
        <v>88</v>
      </c>
      <c r="I6" s="14" t="s">
        <v>4</v>
      </c>
      <c r="J6" s="83" t="s">
        <v>65</v>
      </c>
      <c r="K6" s="51" t="s">
        <v>5</v>
      </c>
    </row>
    <row r="7" spans="1:11" ht="18" customHeight="1">
      <c r="A7" s="34">
        <v>1</v>
      </c>
      <c r="B7" s="18">
        <v>153</v>
      </c>
      <c r="C7" s="19" t="s">
        <v>180</v>
      </c>
      <c r="D7" s="20" t="s">
        <v>420</v>
      </c>
      <c r="E7" s="105" t="s">
        <v>389</v>
      </c>
      <c r="F7" s="22" t="s">
        <v>217</v>
      </c>
      <c r="G7" s="22" t="s">
        <v>216</v>
      </c>
      <c r="H7" s="22"/>
      <c r="I7" s="153">
        <v>0.0024187500000000003</v>
      </c>
      <c r="J7" s="18" t="str">
        <f aca="true" t="shared" si="0" ref="J7:J14"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III A</v>
      </c>
      <c r="K7" s="21" t="s">
        <v>226</v>
      </c>
    </row>
    <row r="8" spans="1:11" ht="18" customHeight="1">
      <c r="A8" s="34">
        <v>2</v>
      </c>
      <c r="B8" s="18">
        <v>128</v>
      </c>
      <c r="C8" s="19" t="s">
        <v>638</v>
      </c>
      <c r="D8" s="20" t="s">
        <v>589</v>
      </c>
      <c r="E8" s="105">
        <v>36348</v>
      </c>
      <c r="F8" s="22" t="s">
        <v>274</v>
      </c>
      <c r="G8" s="22" t="s">
        <v>271</v>
      </c>
      <c r="H8" s="22"/>
      <c r="I8" s="153">
        <v>0.002435185185185185</v>
      </c>
      <c r="J8" s="18" t="str">
        <f t="shared" si="0"/>
        <v>III A</v>
      </c>
      <c r="K8" s="21" t="s">
        <v>272</v>
      </c>
    </row>
    <row r="9" spans="1:11" ht="18" customHeight="1">
      <c r="A9" s="34">
        <v>3</v>
      </c>
      <c r="B9" s="18">
        <v>119</v>
      </c>
      <c r="C9" s="19" t="s">
        <v>835</v>
      </c>
      <c r="D9" s="20" t="s">
        <v>836</v>
      </c>
      <c r="E9" s="105">
        <v>36750</v>
      </c>
      <c r="F9" s="22" t="s">
        <v>38</v>
      </c>
      <c r="G9" s="22" t="s">
        <v>229</v>
      </c>
      <c r="H9" s="22" t="s">
        <v>549</v>
      </c>
      <c r="I9" s="153">
        <v>0.002470949074074074</v>
      </c>
      <c r="J9" s="18" t="str">
        <f t="shared" si="0"/>
        <v>III A</v>
      </c>
      <c r="K9" s="21" t="s">
        <v>59</v>
      </c>
    </row>
    <row r="10" spans="1:13" s="47" customFormat="1" ht="18" customHeight="1">
      <c r="A10" s="34">
        <v>4</v>
      </c>
      <c r="B10" s="18">
        <v>146</v>
      </c>
      <c r="C10" s="19" t="s">
        <v>180</v>
      </c>
      <c r="D10" s="20" t="s">
        <v>181</v>
      </c>
      <c r="E10" s="105">
        <v>36185</v>
      </c>
      <c r="F10" s="22" t="s">
        <v>15</v>
      </c>
      <c r="G10" s="22" t="s">
        <v>54</v>
      </c>
      <c r="H10" s="22" t="s">
        <v>312</v>
      </c>
      <c r="I10" s="153">
        <v>0.002508101851851852</v>
      </c>
      <c r="J10" s="18" t="str">
        <f t="shared" si="0"/>
        <v>III A</v>
      </c>
      <c r="K10" s="21" t="s">
        <v>107</v>
      </c>
      <c r="L10" s="23"/>
      <c r="M10" s="23"/>
    </row>
    <row r="11" spans="1:13" s="47" customFormat="1" ht="18" customHeight="1">
      <c r="A11" s="34">
        <v>5</v>
      </c>
      <c r="B11" s="18">
        <v>120</v>
      </c>
      <c r="C11" s="19" t="s">
        <v>311</v>
      </c>
      <c r="D11" s="20" t="s">
        <v>695</v>
      </c>
      <c r="E11" s="105">
        <v>36341</v>
      </c>
      <c r="F11" s="22" t="s">
        <v>38</v>
      </c>
      <c r="G11" s="22" t="s">
        <v>663</v>
      </c>
      <c r="H11" s="22" t="s">
        <v>549</v>
      </c>
      <c r="I11" s="153">
        <v>0.0026474537037037035</v>
      </c>
      <c r="J11" s="18" t="str">
        <f t="shared" si="0"/>
        <v>I JA</v>
      </c>
      <c r="K11" s="21" t="s">
        <v>703</v>
      </c>
      <c r="L11" s="23"/>
      <c r="M11" s="23"/>
    </row>
    <row r="12" spans="1:13" s="47" customFormat="1" ht="18" customHeight="1">
      <c r="A12" s="34">
        <v>6</v>
      </c>
      <c r="B12" s="18">
        <v>116</v>
      </c>
      <c r="C12" s="19" t="s">
        <v>25</v>
      </c>
      <c r="D12" s="20" t="s">
        <v>177</v>
      </c>
      <c r="E12" s="105">
        <v>36521</v>
      </c>
      <c r="F12" s="22" t="s">
        <v>55</v>
      </c>
      <c r="G12" s="22" t="s">
        <v>154</v>
      </c>
      <c r="H12" s="22" t="s">
        <v>705</v>
      </c>
      <c r="I12" s="153">
        <v>0.002836111111111111</v>
      </c>
      <c r="J12" s="18" t="str">
        <f t="shared" si="0"/>
        <v>II JA</v>
      </c>
      <c r="K12" s="21" t="s">
        <v>155</v>
      </c>
      <c r="L12" s="23"/>
      <c r="M12" s="23"/>
    </row>
    <row r="13" spans="1:13" s="47" customFormat="1" ht="18" customHeight="1">
      <c r="A13" s="34">
        <v>7</v>
      </c>
      <c r="B13" s="18">
        <v>131</v>
      </c>
      <c r="C13" s="19" t="s">
        <v>73</v>
      </c>
      <c r="D13" s="20" t="s">
        <v>96</v>
      </c>
      <c r="E13" s="105">
        <v>36775</v>
      </c>
      <c r="F13" s="22" t="s">
        <v>15</v>
      </c>
      <c r="G13" s="22" t="s">
        <v>54</v>
      </c>
      <c r="H13" s="22" t="s">
        <v>74</v>
      </c>
      <c r="I13" s="153">
        <v>0.003068055555555556</v>
      </c>
      <c r="J13" s="18" t="str">
        <f t="shared" si="0"/>
        <v>III JA</v>
      </c>
      <c r="K13" s="21" t="s">
        <v>50</v>
      </c>
      <c r="L13" s="23"/>
      <c r="M13" s="23"/>
    </row>
    <row r="14" spans="1:11" s="47" customFormat="1" ht="18" customHeight="1">
      <c r="A14" s="34">
        <v>8</v>
      </c>
      <c r="B14" s="18">
        <v>159</v>
      </c>
      <c r="C14" s="19" t="s">
        <v>120</v>
      </c>
      <c r="D14" s="20" t="s">
        <v>722</v>
      </c>
      <c r="E14" s="105">
        <v>36965</v>
      </c>
      <c r="F14" s="22" t="s">
        <v>15</v>
      </c>
      <c r="G14" s="22" t="s">
        <v>54</v>
      </c>
      <c r="H14" s="22" t="s">
        <v>74</v>
      </c>
      <c r="I14" s="153">
        <v>0.003073148148148148</v>
      </c>
      <c r="J14" s="18" t="str">
        <f t="shared" si="0"/>
        <v>III JA</v>
      </c>
      <c r="K14" s="21" t="s">
        <v>50</v>
      </c>
    </row>
    <row r="15" spans="1:13" s="47" customFormat="1" ht="18" customHeight="1">
      <c r="A15" s="34"/>
      <c r="B15" s="18">
        <v>114</v>
      </c>
      <c r="C15" s="19" t="s">
        <v>51</v>
      </c>
      <c r="D15" s="20" t="s">
        <v>188</v>
      </c>
      <c r="E15" s="105">
        <v>36416</v>
      </c>
      <c r="F15" s="22" t="s">
        <v>15</v>
      </c>
      <c r="G15" s="22" t="s">
        <v>54</v>
      </c>
      <c r="H15" s="22" t="s">
        <v>27</v>
      </c>
      <c r="I15" s="153" t="s">
        <v>834</v>
      </c>
      <c r="J15" s="18"/>
      <c r="K15" s="21" t="s">
        <v>48</v>
      </c>
      <c r="L15" s="23"/>
      <c r="M15" s="23"/>
    </row>
    <row r="16" spans="1:13" s="47" customFormat="1" ht="18" customHeight="1">
      <c r="A16" s="34"/>
      <c r="B16" s="18">
        <v>132</v>
      </c>
      <c r="C16" s="19" t="s">
        <v>51</v>
      </c>
      <c r="D16" s="20" t="s">
        <v>306</v>
      </c>
      <c r="E16" s="105">
        <v>36355</v>
      </c>
      <c r="F16" s="22" t="s">
        <v>38</v>
      </c>
      <c r="G16" s="22" t="s">
        <v>229</v>
      </c>
      <c r="H16" s="22" t="s">
        <v>549</v>
      </c>
      <c r="I16" s="153" t="s">
        <v>725</v>
      </c>
      <c r="J16" s="18"/>
      <c r="K16" s="21" t="s">
        <v>550</v>
      </c>
      <c r="L16" s="23"/>
      <c r="M16" s="23"/>
    </row>
    <row r="17" spans="2:8" ht="12.75">
      <c r="B17" s="30"/>
      <c r="C17" s="31"/>
      <c r="D17" s="32"/>
      <c r="E17" s="159"/>
      <c r="F17" s="29"/>
      <c r="G17" s="29"/>
      <c r="H17" s="29"/>
    </row>
    <row r="19" spans="3:10" s="40" customFormat="1" ht="15.75">
      <c r="C19" s="64" t="s">
        <v>380</v>
      </c>
      <c r="D19" s="41"/>
      <c r="E19" s="45"/>
      <c r="F19" s="45"/>
      <c r="G19" s="45"/>
      <c r="H19" s="43"/>
      <c r="I19" s="49"/>
      <c r="J19" s="49"/>
    </row>
    <row r="20" spans="3:10" s="40" customFormat="1" ht="16.5" thickBot="1">
      <c r="C20" s="41"/>
      <c r="D20" s="41"/>
      <c r="E20" s="45"/>
      <c r="F20" s="45"/>
      <c r="G20" s="45"/>
      <c r="H20" s="43"/>
      <c r="I20" s="49"/>
      <c r="J20" s="49"/>
    </row>
    <row r="21" spans="1:11" s="15" customFormat="1" ht="18" customHeight="1" thickBot="1">
      <c r="A21" s="134" t="s">
        <v>740</v>
      </c>
      <c r="B21" s="168" t="s">
        <v>209</v>
      </c>
      <c r="C21" s="12" t="s">
        <v>0</v>
      </c>
      <c r="D21" s="13" t="s">
        <v>1</v>
      </c>
      <c r="E21" s="14" t="s">
        <v>10</v>
      </c>
      <c r="F21" s="50" t="s">
        <v>2</v>
      </c>
      <c r="G21" s="72" t="s">
        <v>3</v>
      </c>
      <c r="H21" s="72" t="s">
        <v>88</v>
      </c>
      <c r="I21" s="14" t="s">
        <v>4</v>
      </c>
      <c r="J21" s="83" t="s">
        <v>65</v>
      </c>
      <c r="K21" s="51" t="s">
        <v>5</v>
      </c>
    </row>
    <row r="22" spans="1:13" s="47" customFormat="1" ht="18" customHeight="1">
      <c r="A22" s="34">
        <v>1</v>
      </c>
      <c r="B22" s="18">
        <v>122</v>
      </c>
      <c r="C22" s="19" t="s">
        <v>301</v>
      </c>
      <c r="D22" s="20" t="s">
        <v>302</v>
      </c>
      <c r="E22" s="105">
        <v>35252</v>
      </c>
      <c r="F22" s="22" t="s">
        <v>38</v>
      </c>
      <c r="G22" s="22" t="s">
        <v>663</v>
      </c>
      <c r="H22" s="22"/>
      <c r="I22" s="153">
        <v>0.0021055555555555554</v>
      </c>
      <c r="J22" s="18" t="str">
        <f aca="true" t="shared" si="1" ref="J22:J31">IF(ISBLANK(I22),"",IF(I22&lt;=0.00202546296296296,"KSM",IF(I22&lt;=0.00216435185185185,"I A",IF(I22&lt;=0.00233796296296296,"II A",IF(I22&lt;=0.00256944444444444,"III A",IF(I22&lt;=0.00280092592592593,"I JA",IF(I22&lt;=0.00303240740740741,"II JA",IF(I22&lt;=0.00320601851851852,"III JA"))))))))</f>
        <v>I A</v>
      </c>
      <c r="K22" s="21" t="s">
        <v>77</v>
      </c>
      <c r="L22" s="23"/>
      <c r="M22" s="23"/>
    </row>
    <row r="23" spans="1:13" s="47" customFormat="1" ht="18" customHeight="1">
      <c r="A23" s="34">
        <v>2</v>
      </c>
      <c r="B23" s="18">
        <v>133</v>
      </c>
      <c r="C23" s="19" t="s">
        <v>23</v>
      </c>
      <c r="D23" s="20" t="s">
        <v>264</v>
      </c>
      <c r="E23" s="105">
        <v>35192</v>
      </c>
      <c r="F23" s="22" t="s">
        <v>125</v>
      </c>
      <c r="G23" s="22" t="s">
        <v>215</v>
      </c>
      <c r="H23" s="22"/>
      <c r="I23" s="153">
        <v>0.002267708333333333</v>
      </c>
      <c r="J23" s="18" t="str">
        <f t="shared" si="1"/>
        <v>II A</v>
      </c>
      <c r="K23" s="21" t="s">
        <v>139</v>
      </c>
      <c r="L23" s="23"/>
      <c r="M23" s="23"/>
    </row>
    <row r="24" spans="1:13" s="47" customFormat="1" ht="18" customHeight="1">
      <c r="A24" s="34">
        <v>3</v>
      </c>
      <c r="B24" s="18">
        <v>123</v>
      </c>
      <c r="C24" s="19" t="s">
        <v>37</v>
      </c>
      <c r="D24" s="20" t="s">
        <v>273</v>
      </c>
      <c r="E24" s="105">
        <v>36061</v>
      </c>
      <c r="F24" s="22" t="s">
        <v>38</v>
      </c>
      <c r="G24" s="22" t="s">
        <v>663</v>
      </c>
      <c r="H24" s="22"/>
      <c r="I24" s="153">
        <v>0.0022817129629629633</v>
      </c>
      <c r="J24" s="18" t="str">
        <f t="shared" si="1"/>
        <v>II A</v>
      </c>
      <c r="K24" s="21" t="s">
        <v>77</v>
      </c>
      <c r="L24" s="23"/>
      <c r="M24" s="23"/>
    </row>
    <row r="25" spans="1:13" s="47" customFormat="1" ht="18" customHeight="1">
      <c r="A25" s="34">
        <v>4</v>
      </c>
      <c r="B25" s="18">
        <v>117</v>
      </c>
      <c r="C25" s="19" t="s">
        <v>320</v>
      </c>
      <c r="D25" s="20" t="s">
        <v>321</v>
      </c>
      <c r="E25" s="105">
        <v>35990</v>
      </c>
      <c r="F25" s="22" t="s">
        <v>38</v>
      </c>
      <c r="G25" s="22" t="s">
        <v>229</v>
      </c>
      <c r="H25" s="22" t="s">
        <v>549</v>
      </c>
      <c r="I25" s="153">
        <v>0.0022913194444444443</v>
      </c>
      <c r="J25" s="18" t="str">
        <f t="shared" si="1"/>
        <v>II A</v>
      </c>
      <c r="K25" s="21" t="s">
        <v>59</v>
      </c>
      <c r="L25" s="23"/>
      <c r="M25" s="23"/>
    </row>
    <row r="26" spans="1:13" s="47" customFormat="1" ht="18" customHeight="1">
      <c r="A26" s="34">
        <v>5</v>
      </c>
      <c r="B26" s="18">
        <v>144</v>
      </c>
      <c r="C26" s="19" t="s">
        <v>43</v>
      </c>
      <c r="D26" s="20" t="s">
        <v>525</v>
      </c>
      <c r="E26" s="105">
        <v>35578</v>
      </c>
      <c r="F26" s="22" t="s">
        <v>15</v>
      </c>
      <c r="G26" s="22" t="s">
        <v>54</v>
      </c>
      <c r="H26" s="22" t="s">
        <v>312</v>
      </c>
      <c r="I26" s="153">
        <v>0.0025707175925925923</v>
      </c>
      <c r="J26" s="18" t="str">
        <f t="shared" si="1"/>
        <v>I JA</v>
      </c>
      <c r="K26" s="21" t="s">
        <v>107</v>
      </c>
      <c r="L26" s="23"/>
      <c r="M26" s="23"/>
    </row>
    <row r="27" spans="1:13" s="47" customFormat="1" ht="18" customHeight="1">
      <c r="A27" s="34">
        <v>6</v>
      </c>
      <c r="B27" s="18">
        <v>142</v>
      </c>
      <c r="C27" s="19" t="s">
        <v>144</v>
      </c>
      <c r="D27" s="20" t="s">
        <v>145</v>
      </c>
      <c r="E27" s="105">
        <v>35829</v>
      </c>
      <c r="F27" s="22" t="s">
        <v>79</v>
      </c>
      <c r="G27" s="22" t="s">
        <v>522</v>
      </c>
      <c r="H27" s="22"/>
      <c r="I27" s="153">
        <v>0.002631712962962963</v>
      </c>
      <c r="J27" s="18" t="str">
        <f t="shared" si="1"/>
        <v>I JA</v>
      </c>
      <c r="K27" s="21" t="s">
        <v>90</v>
      </c>
      <c r="L27" s="23"/>
      <c r="M27" s="23"/>
    </row>
    <row r="28" spans="1:13" s="47" customFormat="1" ht="18" customHeight="1">
      <c r="A28" s="34">
        <v>7</v>
      </c>
      <c r="B28" s="18">
        <v>127</v>
      </c>
      <c r="C28" s="19" t="s">
        <v>194</v>
      </c>
      <c r="D28" s="20" t="s">
        <v>195</v>
      </c>
      <c r="E28" s="105" t="s">
        <v>629</v>
      </c>
      <c r="F28" s="22" t="s">
        <v>97</v>
      </c>
      <c r="G28" s="22" t="s">
        <v>98</v>
      </c>
      <c r="H28" s="22" t="s">
        <v>276</v>
      </c>
      <c r="I28" s="153">
        <v>0.0027130787037037037</v>
      </c>
      <c r="J28" s="18" t="str">
        <f t="shared" si="1"/>
        <v>I JA</v>
      </c>
      <c r="K28" s="21" t="s">
        <v>198</v>
      </c>
      <c r="L28" s="23"/>
      <c r="M28" s="23"/>
    </row>
    <row r="29" spans="1:13" s="47" customFormat="1" ht="18" customHeight="1">
      <c r="A29" s="34">
        <v>8</v>
      </c>
      <c r="B29" s="18">
        <v>126</v>
      </c>
      <c r="C29" s="19" t="s">
        <v>299</v>
      </c>
      <c r="D29" s="20" t="s">
        <v>297</v>
      </c>
      <c r="E29" s="105">
        <v>35963</v>
      </c>
      <c r="F29" s="22" t="s">
        <v>292</v>
      </c>
      <c r="G29" s="22" t="s">
        <v>294</v>
      </c>
      <c r="H29" s="22"/>
      <c r="I29" s="153">
        <v>0.0027637731481481484</v>
      </c>
      <c r="J29" s="18" t="str">
        <f t="shared" si="1"/>
        <v>I JA</v>
      </c>
      <c r="K29" s="21" t="s">
        <v>644</v>
      </c>
      <c r="L29" s="23"/>
      <c r="M29" s="23"/>
    </row>
    <row r="30" spans="1:13" s="47" customFormat="1" ht="18" customHeight="1">
      <c r="A30" s="34">
        <v>9</v>
      </c>
      <c r="B30" s="18">
        <v>151</v>
      </c>
      <c r="C30" s="19" t="s">
        <v>33</v>
      </c>
      <c r="D30" s="20" t="s">
        <v>433</v>
      </c>
      <c r="E30" s="105" t="s">
        <v>404</v>
      </c>
      <c r="F30" s="22" t="s">
        <v>217</v>
      </c>
      <c r="G30" s="22" t="s">
        <v>216</v>
      </c>
      <c r="H30" s="22"/>
      <c r="I30" s="153">
        <v>0.002842824074074074</v>
      </c>
      <c r="J30" s="18" t="str">
        <f t="shared" si="1"/>
        <v>II JA</v>
      </c>
      <c r="K30" s="21" t="s">
        <v>218</v>
      </c>
      <c r="L30" s="23"/>
      <c r="M30" s="23"/>
    </row>
    <row r="31" spans="1:13" s="47" customFormat="1" ht="18" customHeight="1">
      <c r="A31" s="34">
        <v>10</v>
      </c>
      <c r="B31" s="18">
        <v>149</v>
      </c>
      <c r="C31" s="19" t="s">
        <v>207</v>
      </c>
      <c r="D31" s="20" t="s">
        <v>174</v>
      </c>
      <c r="E31" s="105">
        <v>35956</v>
      </c>
      <c r="F31" s="22" t="s">
        <v>15</v>
      </c>
      <c r="G31" s="22" t="s">
        <v>54</v>
      </c>
      <c r="H31" s="22" t="s">
        <v>60</v>
      </c>
      <c r="I31" s="153">
        <v>0.003154050925925926</v>
      </c>
      <c r="J31" s="18" t="str">
        <f t="shared" si="1"/>
        <v>III JA</v>
      </c>
      <c r="K31" s="21" t="s">
        <v>95</v>
      </c>
      <c r="L31" s="23"/>
      <c r="M31" s="23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3" customWidth="1"/>
    <col min="3" max="3" width="11.140625" style="23" customWidth="1"/>
    <col min="4" max="4" width="15.421875" style="23" bestFit="1" customWidth="1"/>
    <col min="5" max="5" width="10.7109375" style="46" customWidth="1"/>
    <col min="6" max="6" width="15.00390625" style="48" customWidth="1"/>
    <col min="7" max="7" width="17.57421875" style="48" bestFit="1" customWidth="1"/>
    <col min="8" max="8" width="14.140625" style="48" customWidth="1"/>
    <col min="9" max="9" width="9.140625" style="26" customWidth="1"/>
    <col min="10" max="10" width="4.57421875" style="26" bestFit="1" customWidth="1"/>
    <col min="11" max="11" width="26.00390625" style="25" bestFit="1" customWidth="1"/>
    <col min="12" max="16384" width="9.140625" style="23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1" s="25" customFormat="1" ht="12" customHeight="1">
      <c r="A3" s="23"/>
      <c r="B3" s="23"/>
      <c r="C3" s="23"/>
      <c r="D3" s="24"/>
      <c r="E3" s="38"/>
      <c r="F3" s="35"/>
      <c r="G3" s="35"/>
      <c r="H3" s="35"/>
      <c r="I3" s="36"/>
      <c r="J3" s="36"/>
      <c r="K3" s="37"/>
    </row>
    <row r="4" spans="3:10" s="63" customFormat="1" ht="15.75">
      <c r="C4" s="64" t="s">
        <v>369</v>
      </c>
      <c r="D4" s="64"/>
      <c r="E4" s="65"/>
      <c r="F4" s="65"/>
      <c r="G4" s="65"/>
      <c r="H4" s="66"/>
      <c r="I4" s="67"/>
      <c r="J4" s="67"/>
    </row>
    <row r="5" spans="3:12" s="63" customFormat="1" ht="16.5" thickBot="1">
      <c r="C5" s="64"/>
      <c r="D5" s="64"/>
      <c r="E5" s="58"/>
      <c r="F5" s="101"/>
      <c r="G5" s="101"/>
      <c r="H5" s="61"/>
      <c r="I5" s="56"/>
      <c r="J5" s="54"/>
      <c r="K5" s="54"/>
      <c r="L5" s="39"/>
    </row>
    <row r="6" spans="1:14" s="39" customFormat="1" ht="18" customHeight="1" thickBot="1">
      <c r="A6" s="134" t="s">
        <v>740</v>
      </c>
      <c r="B6" s="169" t="s">
        <v>209</v>
      </c>
      <c r="C6" s="106" t="s">
        <v>0</v>
      </c>
      <c r="D6" s="71" t="s">
        <v>1</v>
      </c>
      <c r="E6" s="81" t="s">
        <v>10</v>
      </c>
      <c r="F6" s="107" t="s">
        <v>2</v>
      </c>
      <c r="G6" s="72" t="s">
        <v>3</v>
      </c>
      <c r="H6" s="72" t="s">
        <v>88</v>
      </c>
      <c r="I6" s="81" t="s">
        <v>4</v>
      </c>
      <c r="J6" s="84" t="s">
        <v>65</v>
      </c>
      <c r="K6" s="74" t="s">
        <v>5</v>
      </c>
      <c r="L6" s="55"/>
      <c r="M6" s="55"/>
      <c r="N6" s="55"/>
    </row>
    <row r="7" spans="1:11" s="47" customFormat="1" ht="18" customHeight="1">
      <c r="A7" s="34">
        <v>1</v>
      </c>
      <c r="B7" s="18">
        <v>126</v>
      </c>
      <c r="C7" s="19" t="s">
        <v>191</v>
      </c>
      <c r="D7" s="20" t="s">
        <v>698</v>
      </c>
      <c r="E7" s="105">
        <v>36393</v>
      </c>
      <c r="F7" s="22" t="s">
        <v>38</v>
      </c>
      <c r="G7" s="22" t="s">
        <v>663</v>
      </c>
      <c r="H7" s="22" t="s">
        <v>549</v>
      </c>
      <c r="I7" s="153">
        <v>0.002022685185185185</v>
      </c>
      <c r="J7" s="28" t="str">
        <f aca="true" t="shared" si="0" ref="J7:J16">IF(ISBLANK(I7),"",IF(I7&lt;=0.00173032407407407,"KSM",IF(I7&lt;=0.00182291666666667,"I A",IF(I7&lt;=0.00196180555555556,"II A",IF(I7&lt;=0.00211226851851852,"III A",IF(I7&lt;=0.00228587962962963,"I JA",IF(I7&lt;=0.00245949074074074,"II JA",IF(I7&lt;=0.00259837962962963,"III JA"))))))))</f>
        <v>III A</v>
      </c>
      <c r="K7" s="21" t="s">
        <v>59</v>
      </c>
    </row>
    <row r="8" spans="1:11" s="47" customFormat="1" ht="18" customHeight="1">
      <c r="A8" s="34">
        <v>2</v>
      </c>
      <c r="B8" s="18">
        <v>199</v>
      </c>
      <c r="C8" s="19" t="s">
        <v>592</v>
      </c>
      <c r="D8" s="20" t="s">
        <v>593</v>
      </c>
      <c r="E8" s="105">
        <v>36415</v>
      </c>
      <c r="F8" s="22" t="s">
        <v>274</v>
      </c>
      <c r="G8" s="22" t="s">
        <v>271</v>
      </c>
      <c r="H8" s="22"/>
      <c r="I8" s="153">
        <v>0.002033564814814815</v>
      </c>
      <c r="J8" s="28" t="str">
        <f t="shared" si="0"/>
        <v>III A</v>
      </c>
      <c r="K8" s="21" t="s">
        <v>272</v>
      </c>
    </row>
    <row r="9" spans="1:11" s="47" customFormat="1" ht="18" customHeight="1">
      <c r="A9" s="34">
        <v>3</v>
      </c>
      <c r="B9" s="18">
        <v>164</v>
      </c>
      <c r="C9" s="19" t="s">
        <v>153</v>
      </c>
      <c r="D9" s="20" t="s">
        <v>220</v>
      </c>
      <c r="E9" s="105" t="s">
        <v>401</v>
      </c>
      <c r="F9" s="22" t="s">
        <v>217</v>
      </c>
      <c r="G9" s="22" t="s">
        <v>216</v>
      </c>
      <c r="H9" s="22"/>
      <c r="I9" s="153">
        <v>0.0020828703703703703</v>
      </c>
      <c r="J9" s="28" t="str">
        <f t="shared" si="0"/>
        <v>III A</v>
      </c>
      <c r="K9" s="21" t="s">
        <v>218</v>
      </c>
    </row>
    <row r="10" spans="1:11" s="47" customFormat="1" ht="18" customHeight="1">
      <c r="A10" s="34">
        <v>4</v>
      </c>
      <c r="B10" s="18">
        <v>153</v>
      </c>
      <c r="C10" s="19" t="s">
        <v>47</v>
      </c>
      <c r="D10" s="20" t="s">
        <v>258</v>
      </c>
      <c r="E10" s="105">
        <v>36559</v>
      </c>
      <c r="F10" s="22" t="s">
        <v>15</v>
      </c>
      <c r="G10" s="22" t="s">
        <v>54</v>
      </c>
      <c r="H10" s="22" t="s">
        <v>60</v>
      </c>
      <c r="I10" s="153">
        <v>0.0022033564814814815</v>
      </c>
      <c r="J10" s="28" t="str">
        <f t="shared" si="0"/>
        <v>I JA</v>
      </c>
      <c r="K10" s="21" t="s">
        <v>95</v>
      </c>
    </row>
    <row r="11" spans="1:11" s="47" customFormat="1" ht="18" customHeight="1">
      <c r="A11" s="34">
        <v>5</v>
      </c>
      <c r="B11" s="18">
        <v>130</v>
      </c>
      <c r="C11" s="19" t="s">
        <v>696</v>
      </c>
      <c r="D11" s="20" t="s">
        <v>697</v>
      </c>
      <c r="E11" s="105">
        <v>37135</v>
      </c>
      <c r="F11" s="22" t="s">
        <v>38</v>
      </c>
      <c r="G11" s="22" t="s">
        <v>663</v>
      </c>
      <c r="H11" s="22" t="s">
        <v>549</v>
      </c>
      <c r="I11" s="153">
        <v>0.002273032407407407</v>
      </c>
      <c r="J11" s="28" t="str">
        <f t="shared" si="0"/>
        <v>I JA</v>
      </c>
      <c r="K11" s="21" t="s">
        <v>703</v>
      </c>
    </row>
    <row r="12" spans="1:11" s="47" customFormat="1" ht="18" customHeight="1">
      <c r="A12" s="34">
        <v>6</v>
      </c>
      <c r="B12" s="18">
        <v>162</v>
      </c>
      <c r="C12" s="19" t="s">
        <v>93</v>
      </c>
      <c r="D12" s="20" t="s">
        <v>222</v>
      </c>
      <c r="E12" s="105" t="s">
        <v>403</v>
      </c>
      <c r="F12" s="22" t="s">
        <v>217</v>
      </c>
      <c r="G12" s="22" t="s">
        <v>216</v>
      </c>
      <c r="H12" s="22"/>
      <c r="I12" s="153">
        <v>0.0022864583333333335</v>
      </c>
      <c r="J12" s="28" t="str">
        <f t="shared" si="0"/>
        <v>II JA</v>
      </c>
      <c r="K12" s="21" t="s">
        <v>218</v>
      </c>
    </row>
    <row r="13" spans="1:11" s="47" customFormat="1" ht="18" customHeight="1">
      <c r="A13" s="34">
        <v>7</v>
      </c>
      <c r="B13" s="18">
        <v>139</v>
      </c>
      <c r="C13" s="19" t="s">
        <v>29</v>
      </c>
      <c r="D13" s="20" t="s">
        <v>544</v>
      </c>
      <c r="E13" s="105">
        <v>36812</v>
      </c>
      <c r="F13" s="22" t="s">
        <v>125</v>
      </c>
      <c r="G13" s="22" t="s">
        <v>215</v>
      </c>
      <c r="H13" s="22"/>
      <c r="I13" s="153">
        <v>0.0022885416666666666</v>
      </c>
      <c r="J13" s="28" t="str">
        <f t="shared" si="0"/>
        <v>II JA</v>
      </c>
      <c r="K13" s="21" t="s">
        <v>139</v>
      </c>
    </row>
    <row r="14" spans="1:11" s="47" customFormat="1" ht="18.75" customHeight="1">
      <c r="A14" s="34">
        <v>8</v>
      </c>
      <c r="B14" s="18">
        <v>124</v>
      </c>
      <c r="C14" s="19" t="s">
        <v>93</v>
      </c>
      <c r="D14" s="20" t="s">
        <v>623</v>
      </c>
      <c r="E14" s="105">
        <v>36552</v>
      </c>
      <c r="F14" s="22" t="s">
        <v>97</v>
      </c>
      <c r="G14" s="22" t="s">
        <v>98</v>
      </c>
      <c r="H14" s="22" t="s">
        <v>276</v>
      </c>
      <c r="I14" s="153">
        <v>0.0023465277777777777</v>
      </c>
      <c r="J14" s="28" t="str">
        <f t="shared" si="0"/>
        <v>II JA</v>
      </c>
      <c r="K14" s="21" t="s">
        <v>198</v>
      </c>
    </row>
    <row r="15" spans="1:11" s="47" customFormat="1" ht="18" customHeight="1">
      <c r="A15" s="34">
        <v>9</v>
      </c>
      <c r="B15" s="18">
        <v>158</v>
      </c>
      <c r="C15" s="19" t="s">
        <v>419</v>
      </c>
      <c r="D15" s="20" t="s">
        <v>436</v>
      </c>
      <c r="E15" s="105" t="s">
        <v>389</v>
      </c>
      <c r="F15" s="22" t="s">
        <v>217</v>
      </c>
      <c r="G15" s="22" t="s">
        <v>216</v>
      </c>
      <c r="H15" s="22"/>
      <c r="I15" s="153">
        <v>0.002347337962962963</v>
      </c>
      <c r="J15" s="28" t="str">
        <f t="shared" si="0"/>
        <v>II JA</v>
      </c>
      <c r="K15" s="21" t="s">
        <v>218</v>
      </c>
    </row>
    <row r="16" spans="1:11" s="47" customFormat="1" ht="18" customHeight="1">
      <c r="A16" s="34">
        <v>10</v>
      </c>
      <c r="B16" s="18">
        <v>160</v>
      </c>
      <c r="C16" s="19" t="s">
        <v>193</v>
      </c>
      <c r="D16" s="20" t="s">
        <v>435</v>
      </c>
      <c r="E16" s="105" t="s">
        <v>407</v>
      </c>
      <c r="F16" s="22" t="s">
        <v>217</v>
      </c>
      <c r="G16" s="22" t="s">
        <v>216</v>
      </c>
      <c r="H16" s="22"/>
      <c r="I16" s="153">
        <v>0.0024515046296296294</v>
      </c>
      <c r="J16" s="28" t="str">
        <f t="shared" si="0"/>
        <v>II JA</v>
      </c>
      <c r="K16" s="21" t="s">
        <v>218</v>
      </c>
    </row>
    <row r="17" spans="1:11" s="47" customFormat="1" ht="18" customHeight="1">
      <c r="A17" s="34">
        <v>11</v>
      </c>
      <c r="B17" s="18">
        <v>154</v>
      </c>
      <c r="C17" s="19" t="s">
        <v>75</v>
      </c>
      <c r="D17" s="20" t="s">
        <v>470</v>
      </c>
      <c r="E17" s="105" t="s">
        <v>471</v>
      </c>
      <c r="F17" s="22" t="s">
        <v>15</v>
      </c>
      <c r="G17" s="22" t="s">
        <v>54</v>
      </c>
      <c r="H17" s="22" t="s">
        <v>27</v>
      </c>
      <c r="I17" s="153">
        <v>0.0026446759259259258</v>
      </c>
      <c r="J17" s="28"/>
      <c r="K17" s="21" t="s">
        <v>237</v>
      </c>
    </row>
    <row r="18" spans="1:11" s="47" customFormat="1" ht="18" customHeight="1">
      <c r="A18" s="34">
        <v>12</v>
      </c>
      <c r="B18" s="18">
        <v>115</v>
      </c>
      <c r="C18" s="19" t="s">
        <v>611</v>
      </c>
      <c r="D18" s="20" t="s">
        <v>612</v>
      </c>
      <c r="E18" s="105" t="s">
        <v>613</v>
      </c>
      <c r="F18" s="22" t="s">
        <v>97</v>
      </c>
      <c r="G18" s="22" t="s">
        <v>98</v>
      </c>
      <c r="H18" s="22" t="s">
        <v>276</v>
      </c>
      <c r="I18" s="153">
        <v>0.002649421296296296</v>
      </c>
      <c r="J18" s="28"/>
      <c r="K18" s="21" t="s">
        <v>198</v>
      </c>
    </row>
    <row r="19" spans="1:11" s="47" customFormat="1" ht="18" customHeight="1">
      <c r="A19" s="34">
        <v>13</v>
      </c>
      <c r="B19" s="18">
        <v>131</v>
      </c>
      <c r="C19" s="19" t="s">
        <v>208</v>
      </c>
      <c r="D19" s="20" t="s">
        <v>708</v>
      </c>
      <c r="E19" s="105">
        <v>36506</v>
      </c>
      <c r="F19" s="22" t="s">
        <v>15</v>
      </c>
      <c r="G19" s="22" t="s">
        <v>54</v>
      </c>
      <c r="H19" s="22" t="s">
        <v>27</v>
      </c>
      <c r="I19" s="153">
        <v>0.002683217592592593</v>
      </c>
      <c r="J19" s="28"/>
      <c r="K19" s="21" t="s">
        <v>48</v>
      </c>
    </row>
    <row r="20" spans="1:11" s="47" customFormat="1" ht="18" customHeight="1">
      <c r="A20" s="34">
        <v>14</v>
      </c>
      <c r="B20" s="18">
        <v>157</v>
      </c>
      <c r="C20" s="19" t="s">
        <v>260</v>
      </c>
      <c r="D20" s="20" t="s">
        <v>438</v>
      </c>
      <c r="E20" s="105" t="s">
        <v>411</v>
      </c>
      <c r="F20" s="22" t="s">
        <v>217</v>
      </c>
      <c r="G20" s="22" t="s">
        <v>216</v>
      </c>
      <c r="H20" s="22"/>
      <c r="I20" s="153">
        <v>0.0027417824074074076</v>
      </c>
      <c r="J20" s="28"/>
      <c r="K20" s="21" t="s">
        <v>218</v>
      </c>
    </row>
    <row r="21" spans="1:11" s="47" customFormat="1" ht="18" customHeight="1">
      <c r="A21" s="34">
        <v>15</v>
      </c>
      <c r="B21" s="18">
        <v>123</v>
      </c>
      <c r="C21" s="19" t="s">
        <v>30</v>
      </c>
      <c r="D21" s="20" t="s">
        <v>621</v>
      </c>
      <c r="E21" s="105" t="s">
        <v>622</v>
      </c>
      <c r="F21" s="22" t="s">
        <v>97</v>
      </c>
      <c r="G21" s="22" t="s">
        <v>98</v>
      </c>
      <c r="H21" s="22" t="s">
        <v>276</v>
      </c>
      <c r="I21" s="153">
        <v>0.0032115740740740737</v>
      </c>
      <c r="J21" s="28"/>
      <c r="K21" s="21" t="s">
        <v>198</v>
      </c>
    </row>
    <row r="22" spans="1:11" s="47" customFormat="1" ht="18" customHeight="1">
      <c r="A22" s="76"/>
      <c r="B22" s="30"/>
      <c r="C22" s="31"/>
      <c r="D22" s="32"/>
      <c r="E22" s="159"/>
      <c r="F22" s="29"/>
      <c r="G22" s="29"/>
      <c r="H22" s="29"/>
      <c r="I22" s="190"/>
      <c r="J22" s="76"/>
      <c r="K22" s="33"/>
    </row>
    <row r="23" spans="3:10" s="63" customFormat="1" ht="15.75">
      <c r="C23" s="64" t="s">
        <v>381</v>
      </c>
      <c r="D23" s="64"/>
      <c r="E23" s="65"/>
      <c r="F23" s="65"/>
      <c r="G23" s="65"/>
      <c r="H23" s="66"/>
      <c r="I23" s="67"/>
      <c r="J23" s="67"/>
    </row>
    <row r="24" spans="3:12" s="63" customFormat="1" ht="16.5" thickBot="1">
      <c r="C24" s="64"/>
      <c r="D24" s="64"/>
      <c r="E24" s="58"/>
      <c r="F24" s="101"/>
      <c r="G24" s="101"/>
      <c r="H24" s="61"/>
      <c r="I24" s="56"/>
      <c r="J24" s="54"/>
      <c r="K24" s="54"/>
      <c r="L24" s="39"/>
    </row>
    <row r="25" spans="1:14" s="39" customFormat="1" ht="18" customHeight="1" thickBot="1">
      <c r="A25" s="134" t="s">
        <v>740</v>
      </c>
      <c r="B25" s="169" t="s">
        <v>209</v>
      </c>
      <c r="C25" s="106" t="s">
        <v>0</v>
      </c>
      <c r="D25" s="71" t="s">
        <v>1</v>
      </c>
      <c r="E25" s="81" t="s">
        <v>10</v>
      </c>
      <c r="F25" s="107" t="s">
        <v>2</v>
      </c>
      <c r="G25" s="72" t="s">
        <v>3</v>
      </c>
      <c r="H25" s="72" t="s">
        <v>88</v>
      </c>
      <c r="I25" s="81" t="s">
        <v>4</v>
      </c>
      <c r="J25" s="84" t="s">
        <v>65</v>
      </c>
      <c r="K25" s="74" t="s">
        <v>5</v>
      </c>
      <c r="L25" s="55"/>
      <c r="M25" s="55"/>
      <c r="N25" s="55"/>
    </row>
    <row r="26" spans="1:11" s="47" customFormat="1" ht="18" customHeight="1">
      <c r="A26" s="34">
        <v>1</v>
      </c>
      <c r="B26" s="18">
        <v>129</v>
      </c>
      <c r="C26" s="19" t="s">
        <v>93</v>
      </c>
      <c r="D26" s="20" t="s">
        <v>148</v>
      </c>
      <c r="E26" s="105">
        <v>35985</v>
      </c>
      <c r="F26" s="22" t="s">
        <v>38</v>
      </c>
      <c r="G26" s="22" t="s">
        <v>663</v>
      </c>
      <c r="H26" s="22" t="s">
        <v>549</v>
      </c>
      <c r="I26" s="153">
        <v>0.0019333333333333331</v>
      </c>
      <c r="J26" s="28" t="str">
        <f aca="true" t="shared" si="1" ref="J26:J34">IF(ISBLANK(I26),"",IF(I26&lt;=0.00173032407407407,"KSM",IF(I26&lt;=0.00182291666666667,"I A",IF(I26&lt;=0.00196180555555556,"II A",IF(I26&lt;=0.00211226851851852,"III A",IF(I26&lt;=0.00228587962962963,"I JA",IF(I26&lt;=0.00245949074074074,"II JA",IF(I26&lt;=0.00259837962962963,"III JA"))))))))</f>
        <v>II A</v>
      </c>
      <c r="K26" s="21" t="s">
        <v>59</v>
      </c>
    </row>
    <row r="27" spans="1:11" s="47" customFormat="1" ht="18" customHeight="1">
      <c r="A27" s="34">
        <v>2</v>
      </c>
      <c r="B27" s="18">
        <v>186</v>
      </c>
      <c r="C27" s="19" t="s">
        <v>72</v>
      </c>
      <c r="D27" s="20" t="s">
        <v>656</v>
      </c>
      <c r="E27" s="105">
        <v>35740</v>
      </c>
      <c r="F27" s="22" t="s">
        <v>38</v>
      </c>
      <c r="G27" s="22" t="s">
        <v>229</v>
      </c>
      <c r="H27" s="22"/>
      <c r="I27" s="153">
        <v>0.001938773148148148</v>
      </c>
      <c r="J27" s="28" t="str">
        <f t="shared" si="1"/>
        <v>II A</v>
      </c>
      <c r="K27" s="21" t="s">
        <v>650</v>
      </c>
    </row>
    <row r="28" spans="1:11" s="47" customFormat="1" ht="18" customHeight="1">
      <c r="A28" s="34">
        <v>3</v>
      </c>
      <c r="B28" s="18">
        <v>163</v>
      </c>
      <c r="C28" s="19" t="s">
        <v>24</v>
      </c>
      <c r="D28" s="20" t="s">
        <v>44</v>
      </c>
      <c r="E28" s="105" t="s">
        <v>317</v>
      </c>
      <c r="F28" s="22" t="s">
        <v>38</v>
      </c>
      <c r="G28" s="22" t="s">
        <v>229</v>
      </c>
      <c r="H28" s="22" t="s">
        <v>549</v>
      </c>
      <c r="I28" s="153">
        <v>0.001950925925925926</v>
      </c>
      <c r="J28" s="28" t="str">
        <f t="shared" si="1"/>
        <v>II A</v>
      </c>
      <c r="K28" s="21" t="s">
        <v>69</v>
      </c>
    </row>
    <row r="29" spans="1:11" s="47" customFormat="1" ht="18" customHeight="1">
      <c r="A29" s="34">
        <v>4</v>
      </c>
      <c r="B29" s="18">
        <v>128</v>
      </c>
      <c r="C29" s="19" t="s">
        <v>21</v>
      </c>
      <c r="D29" s="20" t="s">
        <v>700</v>
      </c>
      <c r="E29" s="105">
        <v>35884</v>
      </c>
      <c r="F29" s="22" t="s">
        <v>38</v>
      </c>
      <c r="G29" s="22" t="s">
        <v>229</v>
      </c>
      <c r="H29" s="22" t="s">
        <v>549</v>
      </c>
      <c r="I29" s="153">
        <v>0.002075578703703704</v>
      </c>
      <c r="J29" s="28" t="str">
        <f t="shared" si="1"/>
        <v>III A</v>
      </c>
      <c r="K29" s="21" t="s">
        <v>59</v>
      </c>
    </row>
    <row r="30" spans="1:11" s="47" customFormat="1" ht="18" customHeight="1">
      <c r="A30" s="34">
        <v>5</v>
      </c>
      <c r="B30" s="18">
        <v>138</v>
      </c>
      <c r="C30" s="19" t="s">
        <v>27</v>
      </c>
      <c r="D30" s="20" t="s">
        <v>706</v>
      </c>
      <c r="E30" s="105">
        <v>35637</v>
      </c>
      <c r="F30" s="22" t="s">
        <v>55</v>
      </c>
      <c r="G30" s="22" t="s">
        <v>154</v>
      </c>
      <c r="H30" s="22" t="s">
        <v>705</v>
      </c>
      <c r="I30" s="153">
        <v>0.0021019675925925923</v>
      </c>
      <c r="J30" s="28" t="str">
        <f t="shared" si="1"/>
        <v>III A</v>
      </c>
      <c r="K30" s="21" t="s">
        <v>155</v>
      </c>
    </row>
    <row r="31" spans="1:11" s="47" customFormat="1" ht="18" customHeight="1">
      <c r="A31" s="34">
        <v>6</v>
      </c>
      <c r="B31" s="18">
        <v>141</v>
      </c>
      <c r="C31" s="19" t="s">
        <v>136</v>
      </c>
      <c r="D31" s="20" t="s">
        <v>137</v>
      </c>
      <c r="E31" s="105">
        <v>35958</v>
      </c>
      <c r="F31" s="22" t="s">
        <v>125</v>
      </c>
      <c r="G31" s="22" t="s">
        <v>215</v>
      </c>
      <c r="H31" s="22"/>
      <c r="I31" s="153">
        <v>0.0022696759259259263</v>
      </c>
      <c r="J31" s="28" t="str">
        <f t="shared" si="1"/>
        <v>I JA</v>
      </c>
      <c r="K31" s="21" t="s">
        <v>139</v>
      </c>
    </row>
    <row r="32" spans="1:11" s="47" customFormat="1" ht="18" customHeight="1">
      <c r="A32" s="34">
        <v>7</v>
      </c>
      <c r="B32" s="18">
        <v>152</v>
      </c>
      <c r="C32" s="19" t="s">
        <v>24</v>
      </c>
      <c r="D32" s="20" t="s">
        <v>259</v>
      </c>
      <c r="E32" s="105">
        <v>36109</v>
      </c>
      <c r="F32" s="22" t="s">
        <v>15</v>
      </c>
      <c r="G32" s="22" t="s">
        <v>54</v>
      </c>
      <c r="H32" s="22" t="s">
        <v>60</v>
      </c>
      <c r="I32" s="153">
        <v>0.002403240740740741</v>
      </c>
      <c r="J32" s="28" t="str">
        <f t="shared" si="1"/>
        <v>II JA</v>
      </c>
      <c r="K32" s="21" t="s">
        <v>95</v>
      </c>
    </row>
    <row r="33" spans="1:11" s="47" customFormat="1" ht="18" customHeight="1">
      <c r="A33" s="34">
        <v>8</v>
      </c>
      <c r="B33" s="18">
        <v>161</v>
      </c>
      <c r="C33" s="19" t="s">
        <v>34</v>
      </c>
      <c r="D33" s="20" t="s">
        <v>219</v>
      </c>
      <c r="E33" s="105" t="s">
        <v>405</v>
      </c>
      <c r="F33" s="22" t="s">
        <v>217</v>
      </c>
      <c r="G33" s="22" t="s">
        <v>216</v>
      </c>
      <c r="H33" s="22"/>
      <c r="I33" s="153">
        <v>0.0024106481481481483</v>
      </c>
      <c r="J33" s="28" t="str">
        <f t="shared" si="1"/>
        <v>II JA</v>
      </c>
      <c r="K33" s="21" t="s">
        <v>218</v>
      </c>
    </row>
    <row r="34" spans="1:11" s="47" customFormat="1" ht="18" customHeight="1">
      <c r="A34" s="34">
        <v>9</v>
      </c>
      <c r="B34" s="18">
        <v>137</v>
      </c>
      <c r="C34" s="19" t="s">
        <v>153</v>
      </c>
      <c r="D34" s="20" t="s">
        <v>697</v>
      </c>
      <c r="E34" s="105">
        <v>35932</v>
      </c>
      <c r="F34" s="22" t="s">
        <v>55</v>
      </c>
      <c r="G34" s="22" t="s">
        <v>154</v>
      </c>
      <c r="H34" s="22" t="s">
        <v>705</v>
      </c>
      <c r="I34" s="153">
        <v>0.002443402777777778</v>
      </c>
      <c r="J34" s="28" t="str">
        <f t="shared" si="1"/>
        <v>II JA</v>
      </c>
      <c r="K34" s="21" t="s">
        <v>155</v>
      </c>
    </row>
    <row r="35" spans="1:11" s="47" customFormat="1" ht="18" customHeight="1">
      <c r="A35" s="34">
        <v>10</v>
      </c>
      <c r="B35" s="18">
        <v>125</v>
      </c>
      <c r="C35" s="19" t="s">
        <v>14</v>
      </c>
      <c r="D35" s="20" t="s">
        <v>635</v>
      </c>
      <c r="E35" s="105" t="s">
        <v>636</v>
      </c>
      <c r="F35" s="22" t="s">
        <v>97</v>
      </c>
      <c r="G35" s="22" t="s">
        <v>98</v>
      </c>
      <c r="H35" s="22" t="s">
        <v>276</v>
      </c>
      <c r="I35" s="153">
        <v>0.002616435185185185</v>
      </c>
      <c r="J35" s="28"/>
      <c r="K35" s="21" t="s">
        <v>198</v>
      </c>
    </row>
    <row r="36" spans="1:11" s="47" customFormat="1" ht="18" customHeight="1">
      <c r="A36" s="34"/>
      <c r="B36" s="18">
        <v>187</v>
      </c>
      <c r="C36" s="19" t="s">
        <v>34</v>
      </c>
      <c r="D36" s="20" t="s">
        <v>478</v>
      </c>
      <c r="E36" s="105">
        <v>35562</v>
      </c>
      <c r="F36" s="22" t="s">
        <v>38</v>
      </c>
      <c r="G36" s="22" t="s">
        <v>229</v>
      </c>
      <c r="H36" s="22" t="s">
        <v>82</v>
      </c>
      <c r="I36" s="153" t="s">
        <v>725</v>
      </c>
      <c r="J36" s="28"/>
      <c r="K36" s="21" t="s">
        <v>39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3" customWidth="1"/>
    <col min="3" max="3" width="11.140625" style="23" customWidth="1"/>
    <col min="4" max="4" width="15.421875" style="23" bestFit="1" customWidth="1"/>
    <col min="5" max="5" width="10.7109375" style="46" customWidth="1"/>
    <col min="6" max="6" width="15.00390625" style="48" customWidth="1"/>
    <col min="7" max="7" width="17.57421875" style="48" bestFit="1" customWidth="1"/>
    <col min="8" max="8" width="14.140625" style="48" customWidth="1"/>
    <col min="9" max="9" width="9.140625" style="26" customWidth="1"/>
    <col min="10" max="10" width="4.28125" style="26" bestFit="1" customWidth="1"/>
    <col min="11" max="11" width="26.00390625" style="25" bestFit="1" customWidth="1"/>
    <col min="12" max="16384" width="9.140625" style="23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1" s="25" customFormat="1" ht="12" customHeight="1">
      <c r="A3" s="23"/>
      <c r="B3" s="23"/>
      <c r="C3" s="23"/>
      <c r="D3" s="24"/>
      <c r="E3" s="38"/>
      <c r="F3" s="35"/>
      <c r="G3" s="35"/>
      <c r="H3" s="35"/>
      <c r="I3" s="36"/>
      <c r="J3" s="36"/>
      <c r="K3" s="37"/>
    </row>
    <row r="4" spans="3:10" s="40" customFormat="1" ht="15.75">
      <c r="C4" s="41" t="s">
        <v>370</v>
      </c>
      <c r="D4" s="41"/>
      <c r="E4" s="45"/>
      <c r="F4" s="45"/>
      <c r="G4" s="45"/>
      <c r="H4" s="43"/>
      <c r="I4" s="49"/>
      <c r="J4" s="49"/>
    </row>
    <row r="5" spans="3:10" s="40" customFormat="1" ht="16.5" thickBot="1">
      <c r="C5" s="41"/>
      <c r="D5" s="41"/>
      <c r="E5" s="45"/>
      <c r="F5" s="45"/>
      <c r="G5" s="45"/>
      <c r="H5" s="43"/>
      <c r="I5" s="49"/>
      <c r="J5" s="49"/>
    </row>
    <row r="6" spans="1:14" s="25" customFormat="1" ht="18" customHeight="1" thickBot="1">
      <c r="A6" s="134" t="s">
        <v>740</v>
      </c>
      <c r="B6" s="169" t="s">
        <v>209</v>
      </c>
      <c r="C6" s="16" t="s">
        <v>0</v>
      </c>
      <c r="D6" s="13" t="s">
        <v>1</v>
      </c>
      <c r="E6" s="17" t="s">
        <v>10</v>
      </c>
      <c r="F6" s="77" t="s">
        <v>2</v>
      </c>
      <c r="G6" s="72" t="s">
        <v>3</v>
      </c>
      <c r="H6" s="72" t="s">
        <v>88</v>
      </c>
      <c r="I6" s="17" t="s">
        <v>4</v>
      </c>
      <c r="J6" s="83" t="s">
        <v>65</v>
      </c>
      <c r="K6" s="51" t="s">
        <v>5</v>
      </c>
      <c r="L6" s="15"/>
      <c r="M6" s="15"/>
      <c r="N6" s="15"/>
    </row>
    <row r="7" spans="1:12" s="47" customFormat="1" ht="18" customHeight="1">
      <c r="A7" s="34">
        <v>1</v>
      </c>
      <c r="B7" s="18">
        <v>200</v>
      </c>
      <c r="C7" s="19" t="s">
        <v>14</v>
      </c>
      <c r="D7" s="20" t="s">
        <v>594</v>
      </c>
      <c r="E7" s="105">
        <v>36588</v>
      </c>
      <c r="F7" s="22" t="s">
        <v>274</v>
      </c>
      <c r="G7" s="22" t="s">
        <v>271</v>
      </c>
      <c r="H7" s="22"/>
      <c r="I7" s="151">
        <v>0.007214583333333333</v>
      </c>
      <c r="J7" s="28" t="str">
        <f aca="true" t="shared" si="0" ref="J7:J13">IF(ISBLANK(I7),"",IF(I7&gt;0.00836805555555556,"",IF(I7&lt;=0.0059375,"KSM",IF(I7&lt;=0.00622685185185185,"I A",IF(I7&lt;=0.00663194444444444,"II A",IF(I7&lt;=0.00715277777777778,"III A",IF(I7&lt;=0.00778935185185185,"I JA",IF(I7&lt;=0.00836805555555556,"II JA"))))))))</f>
        <v>I JA</v>
      </c>
      <c r="K7" s="21" t="s">
        <v>272</v>
      </c>
      <c r="L7" s="25"/>
    </row>
    <row r="8" spans="1:12" s="47" customFormat="1" ht="18" customHeight="1">
      <c r="A8" s="34">
        <v>2</v>
      </c>
      <c r="B8" s="18">
        <v>188</v>
      </c>
      <c r="C8" s="19" t="s">
        <v>657</v>
      </c>
      <c r="D8" s="20" t="s">
        <v>658</v>
      </c>
      <c r="E8" s="105">
        <v>36254</v>
      </c>
      <c r="F8" s="22" t="s">
        <v>38</v>
      </c>
      <c r="G8" s="22" t="s">
        <v>229</v>
      </c>
      <c r="H8" s="22"/>
      <c r="I8" s="151">
        <v>0.007293750000000001</v>
      </c>
      <c r="J8" s="28" t="str">
        <f t="shared" si="0"/>
        <v>I JA</v>
      </c>
      <c r="K8" s="21" t="s">
        <v>650</v>
      </c>
      <c r="L8" s="25"/>
    </row>
    <row r="9" spans="1:12" s="47" customFormat="1" ht="18" customHeight="1">
      <c r="A9" s="34">
        <v>3</v>
      </c>
      <c r="B9" s="18">
        <v>193</v>
      </c>
      <c r="C9" s="19" t="s">
        <v>474</v>
      </c>
      <c r="D9" s="20" t="s">
        <v>475</v>
      </c>
      <c r="E9" s="105">
        <v>36355</v>
      </c>
      <c r="F9" s="22" t="s">
        <v>15</v>
      </c>
      <c r="G9" s="22" t="s">
        <v>54</v>
      </c>
      <c r="H9" s="22" t="s">
        <v>60</v>
      </c>
      <c r="I9" s="151">
        <v>0.0075541666666666665</v>
      </c>
      <c r="J9" s="28" t="str">
        <f t="shared" si="0"/>
        <v>I JA</v>
      </c>
      <c r="K9" s="21" t="s">
        <v>95</v>
      </c>
      <c r="L9" s="25"/>
    </row>
    <row r="10" spans="1:12" s="47" customFormat="1" ht="18" customHeight="1">
      <c r="A10" s="34">
        <v>4</v>
      </c>
      <c r="B10" s="18">
        <v>191</v>
      </c>
      <c r="C10" s="19" t="s">
        <v>27</v>
      </c>
      <c r="D10" s="20" t="s">
        <v>527</v>
      </c>
      <c r="E10" s="105">
        <v>36430</v>
      </c>
      <c r="F10" s="22" t="s">
        <v>15</v>
      </c>
      <c r="G10" s="22" t="s">
        <v>54</v>
      </c>
      <c r="H10" s="22" t="s">
        <v>312</v>
      </c>
      <c r="I10" s="153">
        <v>0.0076368055555555555</v>
      </c>
      <c r="J10" s="28" t="str">
        <f t="shared" si="0"/>
        <v>I JA</v>
      </c>
      <c r="K10" s="21" t="s">
        <v>107</v>
      </c>
      <c r="L10" s="25"/>
    </row>
    <row r="11" spans="1:12" s="47" customFormat="1" ht="18" customHeight="1">
      <c r="A11" s="34">
        <v>5</v>
      </c>
      <c r="B11" s="18">
        <v>114</v>
      </c>
      <c r="C11" s="19" t="s">
        <v>24</v>
      </c>
      <c r="D11" s="20" t="s">
        <v>287</v>
      </c>
      <c r="E11" s="105" t="s">
        <v>608</v>
      </c>
      <c r="F11" s="22" t="s">
        <v>97</v>
      </c>
      <c r="G11" s="22" t="s">
        <v>98</v>
      </c>
      <c r="H11" s="22" t="s">
        <v>276</v>
      </c>
      <c r="I11" s="151">
        <v>0.008010185185185184</v>
      </c>
      <c r="J11" s="28" t="str">
        <f t="shared" si="0"/>
        <v>II JA</v>
      </c>
      <c r="K11" s="21" t="s">
        <v>198</v>
      </c>
      <c r="L11" s="25"/>
    </row>
    <row r="12" spans="1:12" s="47" customFormat="1" ht="18" customHeight="1">
      <c r="A12" s="34">
        <v>6</v>
      </c>
      <c r="B12" s="18">
        <v>192</v>
      </c>
      <c r="C12" s="19" t="s">
        <v>249</v>
      </c>
      <c r="D12" s="20" t="s">
        <v>421</v>
      </c>
      <c r="E12" s="105" t="s">
        <v>390</v>
      </c>
      <c r="F12" s="22" t="s">
        <v>217</v>
      </c>
      <c r="G12" s="22" t="s">
        <v>216</v>
      </c>
      <c r="H12" s="22"/>
      <c r="I12" s="151">
        <v>0.008930902777777779</v>
      </c>
      <c r="J12" s="28">
        <f t="shared" si="0"/>
      </c>
      <c r="K12" s="21" t="s">
        <v>226</v>
      </c>
      <c r="L12" s="25"/>
    </row>
    <row r="13" spans="1:12" s="47" customFormat="1" ht="18" customHeight="1">
      <c r="A13" s="34">
        <v>7</v>
      </c>
      <c r="B13" s="18">
        <v>196</v>
      </c>
      <c r="C13" s="19" t="s">
        <v>35</v>
      </c>
      <c r="D13" s="20" t="s">
        <v>327</v>
      </c>
      <c r="E13" s="105">
        <v>36853</v>
      </c>
      <c r="F13" s="22" t="s">
        <v>15</v>
      </c>
      <c r="G13" s="22" t="s">
        <v>54</v>
      </c>
      <c r="H13" s="22" t="s">
        <v>74</v>
      </c>
      <c r="I13" s="151">
        <v>0.009207523148148149</v>
      </c>
      <c r="J13" s="28">
        <f t="shared" si="0"/>
      </c>
      <c r="K13" s="21" t="s">
        <v>50</v>
      </c>
      <c r="L13" s="25"/>
    </row>
    <row r="14" spans="1:12" s="47" customFormat="1" ht="18" customHeight="1">
      <c r="A14" s="34"/>
      <c r="B14" s="18">
        <v>132</v>
      </c>
      <c r="C14" s="19" t="s">
        <v>709</v>
      </c>
      <c r="D14" s="20" t="s">
        <v>710</v>
      </c>
      <c r="E14" s="105">
        <v>36245</v>
      </c>
      <c r="F14" s="22" t="s">
        <v>15</v>
      </c>
      <c r="G14" s="22" t="s">
        <v>54</v>
      </c>
      <c r="H14" s="22" t="s">
        <v>27</v>
      </c>
      <c r="I14" s="151" t="s">
        <v>725</v>
      </c>
      <c r="J14" s="28">
        <f>IF(ISBLANK(I14),"",IF(I14&gt;0.00836805555555556,"",IF(I14&lt;=0.0059375,"KSM",IF(I14&lt;=0.00622685185185185,"I A",IF(I14&lt;=0.00663194444444444,"II A",IF(I14&lt;=0.00715277777777778,"III A",IF(I14&lt;=0.00778935185185185,"I JA",IF(I14&lt;=0.00836805555555556,"II JA"))))))))</f>
      </c>
      <c r="K14" s="21" t="s">
        <v>48</v>
      </c>
      <c r="L14" s="25"/>
    </row>
    <row r="17" spans="3:10" s="40" customFormat="1" ht="15.75">
      <c r="C17" s="41" t="s">
        <v>382</v>
      </c>
      <c r="D17" s="41"/>
      <c r="E17" s="45"/>
      <c r="F17" s="45"/>
      <c r="G17" s="45"/>
      <c r="H17" s="43"/>
      <c r="I17" s="49"/>
      <c r="J17" s="49"/>
    </row>
    <row r="18" spans="3:10" s="40" customFormat="1" ht="16.5" thickBot="1">
      <c r="C18" s="41"/>
      <c r="D18" s="41"/>
      <c r="E18" s="45"/>
      <c r="F18" s="45"/>
      <c r="G18" s="45"/>
      <c r="H18" s="43"/>
      <c r="I18" s="49"/>
      <c r="J18" s="49"/>
    </row>
    <row r="19" spans="1:14" s="25" customFormat="1" ht="18" customHeight="1" thickBot="1">
      <c r="A19" s="134" t="s">
        <v>740</v>
      </c>
      <c r="B19" s="169" t="s">
        <v>209</v>
      </c>
      <c r="C19" s="16" t="s">
        <v>0</v>
      </c>
      <c r="D19" s="13" t="s">
        <v>1</v>
      </c>
      <c r="E19" s="17" t="s">
        <v>10</v>
      </c>
      <c r="F19" s="77" t="s">
        <v>2</v>
      </c>
      <c r="G19" s="72" t="s">
        <v>3</v>
      </c>
      <c r="H19" s="72" t="s">
        <v>88</v>
      </c>
      <c r="I19" s="17" t="s">
        <v>4</v>
      </c>
      <c r="J19" s="83" t="s">
        <v>65</v>
      </c>
      <c r="K19" s="51" t="s">
        <v>5</v>
      </c>
      <c r="L19" s="15"/>
      <c r="M19" s="15"/>
      <c r="N19" s="15"/>
    </row>
    <row r="20" spans="1:12" s="47" customFormat="1" ht="18" customHeight="1">
      <c r="A20" s="34">
        <v>1</v>
      </c>
      <c r="B20" s="18">
        <v>60</v>
      </c>
      <c r="C20" s="19" t="s">
        <v>441</v>
      </c>
      <c r="D20" s="20" t="s">
        <v>442</v>
      </c>
      <c r="E20" s="105" t="s">
        <v>443</v>
      </c>
      <c r="F20" s="22" t="s">
        <v>83</v>
      </c>
      <c r="G20" s="22" t="s">
        <v>84</v>
      </c>
      <c r="H20" s="22"/>
      <c r="I20" s="151">
        <v>0.006855671296296296</v>
      </c>
      <c r="J20" s="28" t="str">
        <f>IF(ISBLANK(I20),"",IF(I20&gt;0.00836805555555556,"",IF(I20&lt;=0.0059375,"KSM",IF(I20&lt;=0.00622685185185185,"I A",IF(I20&lt;=0.00663194444444444,"II A",IF(I20&lt;=0.00715277777777778,"III A",IF(I20&lt;=0.00778935185185185,"I JA",IF(I20&lt;=0.00836805555555556,"II JA"))))))))</f>
        <v>III A</v>
      </c>
      <c r="K20" s="21" t="s">
        <v>64</v>
      </c>
      <c r="L20" s="25"/>
    </row>
    <row r="21" spans="1:12" s="47" customFormat="1" ht="18" customHeight="1">
      <c r="A21" s="34">
        <v>2</v>
      </c>
      <c r="B21" s="18">
        <v>61</v>
      </c>
      <c r="C21" s="19" t="s">
        <v>93</v>
      </c>
      <c r="D21" s="20" t="s">
        <v>649</v>
      </c>
      <c r="E21" s="105">
        <v>35372</v>
      </c>
      <c r="F21" s="22" t="s">
        <v>292</v>
      </c>
      <c r="G21" s="22" t="s">
        <v>294</v>
      </c>
      <c r="H21" s="22"/>
      <c r="I21" s="151">
        <v>0.007249768518518519</v>
      </c>
      <c r="J21" s="28" t="str">
        <f>IF(ISBLANK(I21),"",IF(I21&gt;0.00836805555555556,"",IF(I21&lt;=0.0059375,"KSM",IF(I21&lt;=0.00622685185185185,"I A",IF(I21&lt;=0.00663194444444444,"II A",IF(I21&lt;=0.00715277777777778,"III A",IF(I21&lt;=0.00778935185185185,"I JA",IF(I21&lt;=0.00836805555555556,"II JA"))))))))</f>
        <v>I JA</v>
      </c>
      <c r="K21" s="21" t="s">
        <v>293</v>
      </c>
      <c r="L21" s="25"/>
    </row>
    <row r="22" spans="1:12" s="47" customFormat="1" ht="18" customHeight="1">
      <c r="A22" s="34">
        <v>3</v>
      </c>
      <c r="B22" s="18">
        <v>195</v>
      </c>
      <c r="C22" s="19" t="s">
        <v>476</v>
      </c>
      <c r="D22" s="20" t="s">
        <v>521</v>
      </c>
      <c r="E22" s="105">
        <v>35845</v>
      </c>
      <c r="F22" s="22" t="s">
        <v>79</v>
      </c>
      <c r="G22" s="22" t="s">
        <v>522</v>
      </c>
      <c r="H22" s="22"/>
      <c r="I22" s="151">
        <v>0.008235532407407408</v>
      </c>
      <c r="J22" s="28" t="str">
        <f>IF(ISBLANK(I22),"",IF(I22&gt;0.00836805555555556,"",IF(I22&lt;=0.0059375,"KSM",IF(I22&lt;=0.00622685185185185,"I A",IF(I22&lt;=0.00663194444444444,"II A",IF(I22&lt;=0.00715277777777778,"III A",IF(I22&lt;=0.00778935185185185,"I JA",IF(I22&lt;=0.00836805555555556,"II JA"))))))))</f>
        <v>II JA</v>
      </c>
      <c r="K22" s="21" t="s">
        <v>261</v>
      </c>
      <c r="L22" s="25"/>
    </row>
    <row r="23" spans="1:12" s="47" customFormat="1" ht="18" customHeight="1">
      <c r="A23" s="34"/>
      <c r="B23" s="18">
        <v>194</v>
      </c>
      <c r="C23" s="19" t="s">
        <v>24</v>
      </c>
      <c r="D23" s="20" t="s">
        <v>475</v>
      </c>
      <c r="E23" s="105">
        <v>35406</v>
      </c>
      <c r="F23" s="22" t="s">
        <v>15</v>
      </c>
      <c r="G23" s="22" t="s">
        <v>54</v>
      </c>
      <c r="H23" s="22" t="s">
        <v>60</v>
      </c>
      <c r="I23" s="151" t="s">
        <v>725</v>
      </c>
      <c r="J23" s="28">
        <f>IF(ISBLANK(I23),"",IF(I23&gt;0.00836805555555556,"",IF(I23&lt;=0.0059375,"KSM",IF(I23&lt;=0.00622685185185185,"I A",IF(I23&lt;=0.00663194444444444,"II A",IF(I23&lt;=0.00715277777777778,"III A",IF(I23&lt;=0.00778935185185185,"I JA",IF(I23&lt;=0.00836805555555556,"II JA"))))))))</f>
      </c>
      <c r="K23" s="21" t="s">
        <v>95</v>
      </c>
      <c r="L23" s="25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85" customWidth="1"/>
    <col min="2" max="2" width="9.140625" style="47" customWidth="1"/>
    <col min="3" max="3" width="13.28125" style="47" customWidth="1"/>
    <col min="4" max="4" width="10.7109375" style="60" customWidth="1"/>
    <col min="5" max="5" width="13.57421875" style="61" bestFit="1" customWidth="1"/>
    <col min="6" max="6" width="12.8515625" style="61" bestFit="1" customWidth="1"/>
    <col min="7" max="7" width="12.8515625" style="78" bestFit="1" customWidth="1"/>
    <col min="8" max="43" width="1.57421875" style="56" customWidth="1"/>
    <col min="44" max="44" width="6.421875" style="47" bestFit="1" customWidth="1"/>
    <col min="45" max="45" width="4.7109375" style="47" bestFit="1" customWidth="1"/>
    <col min="46" max="46" width="13.7109375" style="47" bestFit="1" customWidth="1"/>
    <col min="47" max="16384" width="9.140625" style="47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43" s="39" customFormat="1" ht="12" customHeight="1">
      <c r="A3" s="85"/>
      <c r="B3" s="47"/>
      <c r="C3" s="52"/>
      <c r="D3" s="58"/>
      <c r="E3" s="53"/>
      <c r="F3" s="53"/>
      <c r="G3" s="78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spans="1:43" s="63" customFormat="1" ht="15.75">
      <c r="A4" s="80"/>
      <c r="B4" s="64" t="s">
        <v>371</v>
      </c>
      <c r="C4" s="64"/>
      <c r="D4" s="65"/>
      <c r="E4" s="79"/>
      <c r="F4" s="66"/>
      <c r="G4" s="80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11" s="63" customFormat="1" ht="16.5" thickBot="1">
      <c r="B5" s="64"/>
      <c r="C5" s="64"/>
      <c r="D5" s="58"/>
      <c r="E5" s="101"/>
      <c r="F5" s="101"/>
      <c r="G5" s="61"/>
      <c r="H5" s="56"/>
      <c r="I5" s="54"/>
      <c r="J5" s="54"/>
      <c r="K5" s="39"/>
    </row>
    <row r="6" spans="1:46" s="55" customFormat="1" ht="12.75" customHeight="1" thickBot="1">
      <c r="A6" s="134" t="s">
        <v>740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231" t="s">
        <v>806</v>
      </c>
      <c r="I6" s="232"/>
      <c r="J6" s="233"/>
      <c r="K6" s="231" t="s">
        <v>807</v>
      </c>
      <c r="L6" s="232"/>
      <c r="M6" s="233"/>
      <c r="N6" s="231" t="s">
        <v>808</v>
      </c>
      <c r="O6" s="232"/>
      <c r="P6" s="233"/>
      <c r="Q6" s="231" t="s">
        <v>809</v>
      </c>
      <c r="R6" s="232"/>
      <c r="S6" s="233"/>
      <c r="T6" s="231" t="s">
        <v>810</v>
      </c>
      <c r="U6" s="232"/>
      <c r="V6" s="233"/>
      <c r="W6" s="231" t="s">
        <v>811</v>
      </c>
      <c r="X6" s="232"/>
      <c r="Y6" s="233"/>
      <c r="Z6" s="231" t="s">
        <v>812</v>
      </c>
      <c r="AA6" s="232"/>
      <c r="AB6" s="233"/>
      <c r="AC6" s="231" t="s">
        <v>813</v>
      </c>
      <c r="AD6" s="232"/>
      <c r="AE6" s="233"/>
      <c r="AF6" s="231" t="s">
        <v>814</v>
      </c>
      <c r="AG6" s="232"/>
      <c r="AH6" s="233"/>
      <c r="AI6" s="231" t="s">
        <v>815</v>
      </c>
      <c r="AJ6" s="232"/>
      <c r="AK6" s="233"/>
      <c r="AL6" s="231" t="s">
        <v>816</v>
      </c>
      <c r="AM6" s="232"/>
      <c r="AN6" s="233"/>
      <c r="AO6" s="231" t="s">
        <v>817</v>
      </c>
      <c r="AP6" s="232"/>
      <c r="AQ6" s="233"/>
      <c r="AR6" s="81" t="s">
        <v>8</v>
      </c>
      <c r="AS6" s="84" t="s">
        <v>65</v>
      </c>
      <c r="AT6" s="74" t="s">
        <v>5</v>
      </c>
    </row>
    <row r="7" spans="1:46" s="62" customFormat="1" ht="13.5" customHeight="1" thickBot="1">
      <c r="A7" s="86">
        <v>1</v>
      </c>
      <c r="B7" s="117" t="s">
        <v>343</v>
      </c>
      <c r="C7" s="118" t="s">
        <v>344</v>
      </c>
      <c r="D7" s="116" t="s">
        <v>345</v>
      </c>
      <c r="E7" s="157" t="s">
        <v>38</v>
      </c>
      <c r="F7" s="157" t="s">
        <v>229</v>
      </c>
      <c r="G7" s="119" t="s">
        <v>328</v>
      </c>
      <c r="H7" s="89"/>
      <c r="I7" s="87"/>
      <c r="J7" s="88"/>
      <c r="K7" s="89"/>
      <c r="L7" s="87"/>
      <c r="M7" s="88"/>
      <c r="N7" s="89"/>
      <c r="O7" s="87"/>
      <c r="P7" s="88"/>
      <c r="Q7" s="89"/>
      <c r="R7" s="87"/>
      <c r="S7" s="88"/>
      <c r="T7" s="89"/>
      <c r="U7" s="87"/>
      <c r="V7" s="88"/>
      <c r="W7" s="89"/>
      <c r="X7" s="87"/>
      <c r="Y7" s="88"/>
      <c r="Z7" s="89"/>
      <c r="AA7" s="87"/>
      <c r="AB7" s="88"/>
      <c r="AC7" s="89" t="s">
        <v>825</v>
      </c>
      <c r="AD7" s="87"/>
      <c r="AE7" s="88"/>
      <c r="AF7" s="89" t="s">
        <v>825</v>
      </c>
      <c r="AG7" s="87"/>
      <c r="AH7" s="88"/>
      <c r="AI7" s="87" t="s">
        <v>825</v>
      </c>
      <c r="AJ7" s="87"/>
      <c r="AK7" s="87"/>
      <c r="AL7" s="89" t="s">
        <v>825</v>
      </c>
      <c r="AM7" s="87"/>
      <c r="AN7" s="88"/>
      <c r="AO7" s="89" t="s">
        <v>795</v>
      </c>
      <c r="AP7" s="87" t="s">
        <v>795</v>
      </c>
      <c r="AQ7" s="88" t="s">
        <v>795</v>
      </c>
      <c r="AR7" s="150">
        <v>1.6</v>
      </c>
      <c r="AS7" s="187" t="str">
        <f>IF(ISBLANK(AR7),"",IF(AR7&gt;=1.75,"KSM",IF(AR7&gt;=1.65,"I A",IF(AR7&gt;=1.5,"II A",IF(AR7&gt;=1.39,"III A",IF(AR7&gt;=1.3,"I JA",IF(AR7&gt;=1.22,"II JA",IF(AR7&gt;=1.15,"III JA"))))))))</f>
        <v>II A</v>
      </c>
      <c r="AT7" s="149" t="s">
        <v>57</v>
      </c>
    </row>
    <row r="8" spans="1:46" s="62" customFormat="1" ht="13.5" customHeight="1" thickBot="1">
      <c r="A8" s="86">
        <v>2</v>
      </c>
      <c r="B8" s="117" t="s">
        <v>51</v>
      </c>
      <c r="C8" s="118" t="s">
        <v>353</v>
      </c>
      <c r="D8" s="116" t="s">
        <v>257</v>
      </c>
      <c r="E8" s="157" t="s">
        <v>38</v>
      </c>
      <c r="F8" s="157" t="s">
        <v>229</v>
      </c>
      <c r="G8" s="119" t="s">
        <v>328</v>
      </c>
      <c r="H8" s="89"/>
      <c r="I8" s="87"/>
      <c r="J8" s="88"/>
      <c r="K8" s="89"/>
      <c r="L8" s="87"/>
      <c r="M8" s="88"/>
      <c r="N8" s="89"/>
      <c r="O8" s="87"/>
      <c r="P8" s="88"/>
      <c r="Q8" s="89"/>
      <c r="R8" s="87"/>
      <c r="S8" s="88"/>
      <c r="T8" s="89" t="s">
        <v>825</v>
      </c>
      <c r="U8" s="87"/>
      <c r="V8" s="88"/>
      <c r="W8" s="89" t="s">
        <v>825</v>
      </c>
      <c r="X8" s="87"/>
      <c r="Y8" s="88"/>
      <c r="Z8" s="89" t="s">
        <v>795</v>
      </c>
      <c r="AA8" s="87" t="s">
        <v>825</v>
      </c>
      <c r="AB8" s="88"/>
      <c r="AC8" s="89" t="s">
        <v>795</v>
      </c>
      <c r="AD8" s="87" t="s">
        <v>795</v>
      </c>
      <c r="AE8" s="88" t="s">
        <v>795</v>
      </c>
      <c r="AF8" s="89"/>
      <c r="AG8" s="87"/>
      <c r="AH8" s="88"/>
      <c r="AI8" s="87"/>
      <c r="AJ8" s="87"/>
      <c r="AK8" s="87"/>
      <c r="AL8" s="89"/>
      <c r="AM8" s="87"/>
      <c r="AN8" s="88"/>
      <c r="AO8" s="89"/>
      <c r="AP8" s="87"/>
      <c r="AQ8" s="88"/>
      <c r="AR8" s="150">
        <v>1.4</v>
      </c>
      <c r="AS8" s="187" t="str">
        <f>IF(ISBLANK(AR8),"",IF(AR8&gt;=1.75,"KSM",IF(AR8&gt;=1.65,"I A",IF(AR8&gt;=1.5,"II A",IF(AR8&gt;=1.39,"III A",IF(AR8&gt;=1.3,"I JA",IF(AR8&gt;=1.22,"II JA",IF(AR8&gt;=1.15,"III JA"))))))))</f>
        <v>III A</v>
      </c>
      <c r="AT8" s="149" t="s">
        <v>57</v>
      </c>
    </row>
    <row r="9" spans="1:46" s="62" customFormat="1" ht="13.5" customHeight="1" thickBot="1">
      <c r="A9" s="86">
        <v>3</v>
      </c>
      <c r="B9" s="117" t="s">
        <v>210</v>
      </c>
      <c r="C9" s="118" t="s">
        <v>515</v>
      </c>
      <c r="D9" s="116" t="s">
        <v>516</v>
      </c>
      <c r="E9" s="157" t="s">
        <v>55</v>
      </c>
      <c r="F9" s="157" t="s">
        <v>154</v>
      </c>
      <c r="G9" s="119" t="s">
        <v>507</v>
      </c>
      <c r="H9" s="89" t="s">
        <v>825</v>
      </c>
      <c r="I9" s="87"/>
      <c r="J9" s="88"/>
      <c r="K9" s="89" t="s">
        <v>825</v>
      </c>
      <c r="L9" s="87"/>
      <c r="M9" s="88"/>
      <c r="N9" s="89" t="s">
        <v>795</v>
      </c>
      <c r="O9" s="87" t="s">
        <v>825</v>
      </c>
      <c r="P9" s="88"/>
      <c r="Q9" s="89" t="s">
        <v>795</v>
      </c>
      <c r="R9" s="87" t="s">
        <v>795</v>
      </c>
      <c r="S9" s="88" t="s">
        <v>795</v>
      </c>
      <c r="T9" s="89"/>
      <c r="U9" s="87"/>
      <c r="V9" s="88"/>
      <c r="W9" s="89"/>
      <c r="X9" s="87"/>
      <c r="Y9" s="88"/>
      <c r="Z9" s="89"/>
      <c r="AA9" s="87"/>
      <c r="AB9" s="88"/>
      <c r="AC9" s="89"/>
      <c r="AD9" s="87"/>
      <c r="AE9" s="88"/>
      <c r="AF9" s="89"/>
      <c r="AG9" s="87"/>
      <c r="AH9" s="88"/>
      <c r="AI9" s="87"/>
      <c r="AJ9" s="87"/>
      <c r="AK9" s="87"/>
      <c r="AL9" s="89"/>
      <c r="AM9" s="87"/>
      <c r="AN9" s="88"/>
      <c r="AO9" s="89"/>
      <c r="AP9" s="87"/>
      <c r="AQ9" s="88"/>
      <c r="AR9" s="150">
        <v>1.2</v>
      </c>
      <c r="AS9" s="187" t="str">
        <f>IF(ISBLANK(AR9),"",IF(AR9&gt;=1.75,"KSM",IF(AR9&gt;=1.65,"I A",IF(AR9&gt;=1.5,"II A",IF(AR9&gt;=1.39,"III A",IF(AR9&gt;=1.3,"I JA",IF(AR9&gt;=1.22,"II JA",IF(AR9&gt;=1.15,"III JA"))))))))</f>
        <v>III JA</v>
      </c>
      <c r="AT9" s="149" t="s">
        <v>115</v>
      </c>
    </row>
    <row r="10" spans="1:46" s="62" customFormat="1" ht="13.5" customHeight="1" thickBot="1">
      <c r="A10" s="86">
        <v>4</v>
      </c>
      <c r="B10" s="117" t="s">
        <v>176</v>
      </c>
      <c r="C10" s="118" t="s">
        <v>508</v>
      </c>
      <c r="D10" s="116" t="s">
        <v>509</v>
      </c>
      <c r="E10" s="157" t="s">
        <v>55</v>
      </c>
      <c r="F10" s="157" t="s">
        <v>154</v>
      </c>
      <c r="G10" s="119" t="s">
        <v>507</v>
      </c>
      <c r="H10" s="89" t="s">
        <v>825</v>
      </c>
      <c r="I10" s="87"/>
      <c r="J10" s="88"/>
      <c r="K10" s="89" t="s">
        <v>825</v>
      </c>
      <c r="L10" s="87"/>
      <c r="M10" s="88"/>
      <c r="N10" s="89" t="s">
        <v>795</v>
      </c>
      <c r="O10" s="87" t="s">
        <v>795</v>
      </c>
      <c r="P10" s="88" t="s">
        <v>795</v>
      </c>
      <c r="Q10" s="89"/>
      <c r="R10" s="87"/>
      <c r="S10" s="88"/>
      <c r="T10" s="89"/>
      <c r="U10" s="87"/>
      <c r="V10" s="88"/>
      <c r="W10" s="89"/>
      <c r="X10" s="87"/>
      <c r="Y10" s="88"/>
      <c r="Z10" s="89"/>
      <c r="AA10" s="87"/>
      <c r="AB10" s="88"/>
      <c r="AC10" s="89"/>
      <c r="AD10" s="87"/>
      <c r="AE10" s="88"/>
      <c r="AF10" s="89"/>
      <c r="AG10" s="87"/>
      <c r="AH10" s="88"/>
      <c r="AI10" s="87"/>
      <c r="AJ10" s="87"/>
      <c r="AK10" s="87"/>
      <c r="AL10" s="89"/>
      <c r="AM10" s="87"/>
      <c r="AN10" s="88"/>
      <c r="AO10" s="89"/>
      <c r="AP10" s="87"/>
      <c r="AQ10" s="88"/>
      <c r="AR10" s="150">
        <v>1.15</v>
      </c>
      <c r="AS10" s="187" t="str">
        <f>IF(ISBLANK(AR10),"",IF(AR10&gt;=1.75,"KSM",IF(AR10&gt;=1.65,"I A",IF(AR10&gt;=1.5,"II A",IF(AR10&gt;=1.39,"III A",IF(AR10&gt;=1.3,"I JA",IF(AR10&gt;=1.22,"II JA",IF(AR10&gt;=1.15,"III JA"))))))))</f>
        <v>III JA</v>
      </c>
      <c r="AT10" s="149" t="s">
        <v>115</v>
      </c>
    </row>
    <row r="13" spans="1:43" s="63" customFormat="1" ht="15.75">
      <c r="A13" s="80"/>
      <c r="B13" s="64" t="s">
        <v>383</v>
      </c>
      <c r="C13" s="64"/>
      <c r="D13" s="65"/>
      <c r="E13" s="79"/>
      <c r="F13" s="66"/>
      <c r="G13" s="80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2:11" s="63" customFormat="1" ht="16.5" thickBot="1">
      <c r="B14" s="64"/>
      <c r="C14" s="64"/>
      <c r="D14" s="58"/>
      <c r="E14" s="101"/>
      <c r="F14" s="101"/>
      <c r="G14" s="61"/>
      <c r="H14" s="56"/>
      <c r="I14" s="54"/>
      <c r="J14" s="54"/>
      <c r="K14" s="39"/>
    </row>
    <row r="15" spans="1:46" s="55" customFormat="1" ht="12.75" customHeight="1" thickBot="1">
      <c r="A15" s="134" t="s">
        <v>740</v>
      </c>
      <c r="B15" s="70" t="s">
        <v>0</v>
      </c>
      <c r="C15" s="71" t="s">
        <v>1</v>
      </c>
      <c r="D15" s="73" t="s">
        <v>10</v>
      </c>
      <c r="E15" s="72" t="s">
        <v>2</v>
      </c>
      <c r="F15" s="72" t="s">
        <v>3</v>
      </c>
      <c r="G15" s="72" t="s">
        <v>88</v>
      </c>
      <c r="H15" s="231" t="s">
        <v>818</v>
      </c>
      <c r="I15" s="232"/>
      <c r="J15" s="233"/>
      <c r="K15" s="231" t="s">
        <v>819</v>
      </c>
      <c r="L15" s="232"/>
      <c r="M15" s="233"/>
      <c r="N15" s="231" t="s">
        <v>820</v>
      </c>
      <c r="O15" s="232"/>
      <c r="P15" s="233"/>
      <c r="Q15" s="231" t="s">
        <v>821</v>
      </c>
      <c r="R15" s="232"/>
      <c r="S15" s="233"/>
      <c r="T15" s="231" t="s">
        <v>822</v>
      </c>
      <c r="U15" s="232"/>
      <c r="V15" s="233"/>
      <c r="W15" s="231" t="s">
        <v>823</v>
      </c>
      <c r="X15" s="232"/>
      <c r="Y15" s="233"/>
      <c r="Z15" s="231" t="s">
        <v>824</v>
      </c>
      <c r="AA15" s="232"/>
      <c r="AB15" s="233"/>
      <c r="AC15" s="231"/>
      <c r="AD15" s="232"/>
      <c r="AE15" s="233"/>
      <c r="AF15" s="231"/>
      <c r="AG15" s="232"/>
      <c r="AH15" s="233"/>
      <c r="AI15" s="231"/>
      <c r="AJ15" s="232"/>
      <c r="AK15" s="233"/>
      <c r="AL15" s="231"/>
      <c r="AM15" s="232"/>
      <c r="AN15" s="233"/>
      <c r="AO15" s="231"/>
      <c r="AP15" s="232"/>
      <c r="AQ15" s="233"/>
      <c r="AR15" s="81" t="s">
        <v>8</v>
      </c>
      <c r="AS15" s="84" t="s">
        <v>65</v>
      </c>
      <c r="AT15" s="74" t="s">
        <v>5</v>
      </c>
    </row>
    <row r="16" spans="1:46" s="62" customFormat="1" ht="13.5" customHeight="1" thickBot="1">
      <c r="A16" s="86">
        <v>1</v>
      </c>
      <c r="B16" s="117" t="s">
        <v>298</v>
      </c>
      <c r="C16" s="118" t="s">
        <v>295</v>
      </c>
      <c r="D16" s="116" t="s">
        <v>291</v>
      </c>
      <c r="E16" s="157" t="s">
        <v>38</v>
      </c>
      <c r="F16" s="157" t="s">
        <v>229</v>
      </c>
      <c r="G16" s="119" t="s">
        <v>328</v>
      </c>
      <c r="H16" s="89"/>
      <c r="I16" s="87"/>
      <c r="J16" s="88"/>
      <c r="K16" s="89"/>
      <c r="L16" s="87"/>
      <c r="M16" s="88"/>
      <c r="N16" s="89" t="s">
        <v>825</v>
      </c>
      <c r="O16" s="87"/>
      <c r="P16" s="88"/>
      <c r="Q16" s="89" t="s">
        <v>825</v>
      </c>
      <c r="R16" s="87"/>
      <c r="S16" s="88"/>
      <c r="T16" s="89" t="s">
        <v>825</v>
      </c>
      <c r="U16" s="87"/>
      <c r="V16" s="88"/>
      <c r="W16" s="89" t="s">
        <v>825</v>
      </c>
      <c r="X16" s="87"/>
      <c r="Y16" s="88"/>
      <c r="Z16" s="89" t="s">
        <v>795</v>
      </c>
      <c r="AA16" s="87" t="s">
        <v>795</v>
      </c>
      <c r="AB16" s="88" t="s">
        <v>795</v>
      </c>
      <c r="AC16" s="89"/>
      <c r="AD16" s="87"/>
      <c r="AE16" s="88"/>
      <c r="AF16" s="89"/>
      <c r="AG16" s="87"/>
      <c r="AH16" s="88"/>
      <c r="AI16" s="87"/>
      <c r="AJ16" s="87"/>
      <c r="AK16" s="87"/>
      <c r="AL16" s="89"/>
      <c r="AM16" s="87"/>
      <c r="AN16" s="88"/>
      <c r="AO16" s="89"/>
      <c r="AP16" s="87"/>
      <c r="AQ16" s="88"/>
      <c r="AR16" s="150">
        <v>1.65</v>
      </c>
      <c r="AS16" s="187" t="str">
        <f>IF(ISBLANK(AR16),"",IF(AR16&gt;=1.75,"KSM",IF(AR16&gt;=1.65,"I A",IF(AR16&gt;=1.5,"II A",IF(AR16&gt;=1.39,"III A",IF(AR16&gt;=1.3,"I JA",IF(AR16&gt;=1.22,"II JA",IF(AR16&gt;=1.15,"III JA"))))))))</f>
        <v>I A</v>
      </c>
      <c r="AT16" s="185" t="s">
        <v>565</v>
      </c>
    </row>
    <row r="17" spans="1:46" s="62" customFormat="1" ht="13.5" customHeight="1" thickBot="1">
      <c r="A17" s="86">
        <v>2</v>
      </c>
      <c r="B17" s="117" t="s">
        <v>210</v>
      </c>
      <c r="C17" s="118" t="s">
        <v>116</v>
      </c>
      <c r="D17" s="116">
        <v>35816</v>
      </c>
      <c r="E17" s="157" t="s">
        <v>55</v>
      </c>
      <c r="F17" s="157" t="s">
        <v>154</v>
      </c>
      <c r="G17" s="119" t="s">
        <v>705</v>
      </c>
      <c r="H17" s="89" t="s">
        <v>825</v>
      </c>
      <c r="I17" s="87"/>
      <c r="J17" s="88"/>
      <c r="K17" s="89" t="s">
        <v>825</v>
      </c>
      <c r="L17" s="87"/>
      <c r="M17" s="88"/>
      <c r="N17" s="89" t="s">
        <v>825</v>
      </c>
      <c r="O17" s="87"/>
      <c r="P17" s="88"/>
      <c r="Q17" s="89" t="s">
        <v>795</v>
      </c>
      <c r="R17" s="87" t="s">
        <v>795</v>
      </c>
      <c r="S17" s="88" t="s">
        <v>795</v>
      </c>
      <c r="T17" s="89"/>
      <c r="U17" s="87"/>
      <c r="V17" s="88"/>
      <c r="W17" s="89"/>
      <c r="X17" s="87"/>
      <c r="Y17" s="88"/>
      <c r="Z17" s="89"/>
      <c r="AA17" s="87"/>
      <c r="AB17" s="88"/>
      <c r="AC17" s="89"/>
      <c r="AD17" s="87"/>
      <c r="AE17" s="88"/>
      <c r="AF17" s="89"/>
      <c r="AG17" s="87"/>
      <c r="AH17" s="88"/>
      <c r="AI17" s="87"/>
      <c r="AJ17" s="87"/>
      <c r="AK17" s="87"/>
      <c r="AL17" s="89"/>
      <c r="AM17" s="87"/>
      <c r="AN17" s="88"/>
      <c r="AO17" s="89"/>
      <c r="AP17" s="87"/>
      <c r="AQ17" s="88"/>
      <c r="AR17" s="150">
        <v>1.5</v>
      </c>
      <c r="AS17" s="187" t="str">
        <f>IF(ISBLANK(AR17),"",IF(AR17&gt;=1.75,"KSM",IF(AR17&gt;=1.65,"I A",IF(AR17&gt;=1.5,"II A",IF(AR17&gt;=1.39,"III A",IF(AR17&gt;=1.3,"I JA",IF(AR17&gt;=1.22,"II JA",IF(AR17&gt;=1.15,"III JA"))))))))</f>
        <v>II A</v>
      </c>
      <c r="AT17" s="149" t="s">
        <v>155</v>
      </c>
    </row>
    <row r="18" s="62" customFormat="1" ht="13.5" customHeight="1"/>
    <row r="19" s="62" customFormat="1" ht="13.5" customHeight="1"/>
    <row r="20" s="62" customFormat="1" ht="13.5" customHeight="1"/>
    <row r="21" s="62" customFormat="1" ht="13.5" customHeight="1"/>
    <row r="22" s="62" customFormat="1" ht="13.5" customHeight="1"/>
    <row r="23" s="62" customFormat="1" ht="13.5" customHeight="1"/>
    <row r="24" s="62" customFormat="1" ht="13.5" customHeight="1"/>
    <row r="25" s="62" customFormat="1" ht="13.5" customHeight="1"/>
    <row r="26" s="62" customFormat="1" ht="13.5" customHeight="1"/>
    <row r="27" s="62" customFormat="1" ht="13.5" customHeight="1"/>
    <row r="28" s="62" customFormat="1" ht="13.5" customHeight="1"/>
    <row r="29" s="62" customFormat="1" ht="13.5" customHeight="1"/>
    <row r="30" spans="1:43" ht="13.5" customHeight="1">
      <c r="A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ht="13.5" customHeight="1">
      <c r="A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ht="13.5" customHeight="1">
      <c r="A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ht="13.5" customHeight="1">
      <c r="A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ht="13.5" customHeight="1">
      <c r="A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</sheetData>
  <sheetProtection/>
  <mergeCells count="24">
    <mergeCell ref="AO15:AQ15"/>
    <mergeCell ref="AO6:AQ6"/>
    <mergeCell ref="AF6:AH6"/>
    <mergeCell ref="AI6:AK6"/>
    <mergeCell ref="Q6:S6"/>
    <mergeCell ref="T6:V6"/>
    <mergeCell ref="AC6:AE6"/>
    <mergeCell ref="AL15:AN15"/>
    <mergeCell ref="AL6:AN6"/>
    <mergeCell ref="W15:Y15"/>
    <mergeCell ref="Z15:AB15"/>
    <mergeCell ref="AC15:AE15"/>
    <mergeCell ref="AF15:AH15"/>
    <mergeCell ref="AI15:AK15"/>
    <mergeCell ref="H15:J15"/>
    <mergeCell ref="K15:M15"/>
    <mergeCell ref="N15:P15"/>
    <mergeCell ref="Q15:S15"/>
    <mergeCell ref="T15:V15"/>
    <mergeCell ref="H6:J6"/>
    <mergeCell ref="K6:M6"/>
    <mergeCell ref="N6:P6"/>
    <mergeCell ref="W6:Y6"/>
    <mergeCell ref="Z6:AB6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85" customWidth="1"/>
    <col min="2" max="2" width="11.140625" style="47" customWidth="1"/>
    <col min="3" max="3" width="13.57421875" style="47" bestFit="1" customWidth="1"/>
    <col min="4" max="4" width="10.7109375" style="60" customWidth="1"/>
    <col min="5" max="5" width="13.28125" style="61" bestFit="1" customWidth="1"/>
    <col min="6" max="6" width="17.57421875" style="61" bestFit="1" customWidth="1"/>
    <col min="7" max="7" width="16.8515625" style="78" bestFit="1" customWidth="1"/>
    <col min="8" max="49" width="1.57421875" style="56" customWidth="1"/>
    <col min="50" max="50" width="6.421875" style="47" bestFit="1" customWidth="1"/>
    <col min="51" max="51" width="4.7109375" style="47" bestFit="1" customWidth="1"/>
    <col min="52" max="52" width="20.00390625" style="47" bestFit="1" customWidth="1"/>
    <col min="53" max="16384" width="9.140625" style="47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49" s="39" customFormat="1" ht="12" customHeight="1">
      <c r="A3" s="85"/>
      <c r="B3" s="47"/>
      <c r="C3" s="52"/>
      <c r="D3" s="58"/>
      <c r="E3" s="53"/>
      <c r="F3" s="53"/>
      <c r="G3" s="78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1:49" s="63" customFormat="1" ht="15.75">
      <c r="A4" s="80"/>
      <c r="B4" s="64" t="s">
        <v>372</v>
      </c>
      <c r="C4" s="64"/>
      <c r="D4" s="65"/>
      <c r="E4" s="79"/>
      <c r="F4" s="66"/>
      <c r="G4" s="80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</row>
    <row r="5" spans="2:11" s="63" customFormat="1" ht="16.5" thickBot="1">
      <c r="B5" s="64"/>
      <c r="C5" s="64"/>
      <c r="D5" s="58"/>
      <c r="E5" s="101"/>
      <c r="F5" s="101"/>
      <c r="G5" s="61"/>
      <c r="H5" s="56"/>
      <c r="I5" s="54"/>
      <c r="J5" s="54"/>
      <c r="K5" s="39"/>
    </row>
    <row r="6" spans="1:52" s="128" customFormat="1" ht="12.75" customHeight="1" thickBot="1">
      <c r="A6" s="134" t="s">
        <v>740</v>
      </c>
      <c r="B6" s="121" t="s">
        <v>0</v>
      </c>
      <c r="C6" s="122" t="s">
        <v>1</v>
      </c>
      <c r="D6" s="123" t="s">
        <v>10</v>
      </c>
      <c r="E6" s="124" t="s">
        <v>2</v>
      </c>
      <c r="F6" s="124" t="s">
        <v>3</v>
      </c>
      <c r="G6" s="124" t="s">
        <v>88</v>
      </c>
      <c r="H6" s="234" t="s">
        <v>827</v>
      </c>
      <c r="I6" s="235"/>
      <c r="J6" s="236"/>
      <c r="K6" s="234" t="s">
        <v>828</v>
      </c>
      <c r="L6" s="235"/>
      <c r="M6" s="236"/>
      <c r="N6" s="234" t="s">
        <v>818</v>
      </c>
      <c r="O6" s="235"/>
      <c r="P6" s="236"/>
      <c r="Q6" s="234" t="s">
        <v>819</v>
      </c>
      <c r="R6" s="235"/>
      <c r="S6" s="236"/>
      <c r="T6" s="234" t="s">
        <v>820</v>
      </c>
      <c r="U6" s="235"/>
      <c r="V6" s="236"/>
      <c r="W6" s="234" t="s">
        <v>821</v>
      </c>
      <c r="X6" s="235"/>
      <c r="Y6" s="236"/>
      <c r="Z6" s="234" t="s">
        <v>822</v>
      </c>
      <c r="AA6" s="235"/>
      <c r="AB6" s="236"/>
      <c r="AC6" s="234" t="s">
        <v>823</v>
      </c>
      <c r="AD6" s="235"/>
      <c r="AE6" s="236"/>
      <c r="AF6" s="234" t="s">
        <v>824</v>
      </c>
      <c r="AG6" s="235"/>
      <c r="AH6" s="236"/>
      <c r="AI6" s="234" t="s">
        <v>829</v>
      </c>
      <c r="AJ6" s="235"/>
      <c r="AK6" s="236"/>
      <c r="AL6" s="234" t="s">
        <v>830</v>
      </c>
      <c r="AM6" s="235"/>
      <c r="AN6" s="236"/>
      <c r="AO6" s="234" t="s">
        <v>831</v>
      </c>
      <c r="AP6" s="235"/>
      <c r="AQ6" s="236"/>
      <c r="AR6" s="234" t="s">
        <v>832</v>
      </c>
      <c r="AS6" s="235"/>
      <c r="AT6" s="236"/>
      <c r="AU6" s="234" t="s">
        <v>833</v>
      </c>
      <c r="AV6" s="235"/>
      <c r="AW6" s="236"/>
      <c r="AX6" s="125" t="s">
        <v>8</v>
      </c>
      <c r="AY6" s="126" t="s">
        <v>65</v>
      </c>
      <c r="AZ6" s="127" t="s">
        <v>5</v>
      </c>
    </row>
    <row r="7" spans="1:52" s="133" customFormat="1" ht="13.5" customHeight="1" thickBot="1">
      <c r="A7" s="129">
        <v>1</v>
      </c>
      <c r="B7" s="154" t="s">
        <v>313</v>
      </c>
      <c r="C7" s="155" t="s">
        <v>314</v>
      </c>
      <c r="D7" s="156">
        <v>36734</v>
      </c>
      <c r="E7" s="157" t="s">
        <v>15</v>
      </c>
      <c r="F7" s="157" t="s">
        <v>54</v>
      </c>
      <c r="G7" s="157" t="s">
        <v>312</v>
      </c>
      <c r="H7" s="130"/>
      <c r="I7" s="131"/>
      <c r="J7" s="132"/>
      <c r="K7" s="130"/>
      <c r="L7" s="131"/>
      <c r="M7" s="132"/>
      <c r="N7" s="130"/>
      <c r="O7" s="131"/>
      <c r="P7" s="132"/>
      <c r="Q7" s="130"/>
      <c r="R7" s="131"/>
      <c r="S7" s="132"/>
      <c r="T7" s="130"/>
      <c r="U7" s="131"/>
      <c r="V7" s="132"/>
      <c r="W7" s="130"/>
      <c r="X7" s="131"/>
      <c r="Y7" s="132"/>
      <c r="Z7" s="130"/>
      <c r="AA7" s="131"/>
      <c r="AB7" s="132"/>
      <c r="AC7" s="130"/>
      <c r="AD7" s="131"/>
      <c r="AE7" s="132"/>
      <c r="AF7" s="130" t="s">
        <v>825</v>
      </c>
      <c r="AG7" s="131"/>
      <c r="AH7" s="132"/>
      <c r="AI7" s="130" t="s">
        <v>825</v>
      </c>
      <c r="AJ7" s="131"/>
      <c r="AK7" s="132"/>
      <c r="AL7" s="130" t="s">
        <v>825</v>
      </c>
      <c r="AM7" s="131"/>
      <c r="AN7" s="132"/>
      <c r="AO7" s="130" t="s">
        <v>825</v>
      </c>
      <c r="AP7" s="131"/>
      <c r="AQ7" s="132"/>
      <c r="AR7" s="131" t="s">
        <v>825</v>
      </c>
      <c r="AS7" s="131"/>
      <c r="AT7" s="131"/>
      <c r="AU7" s="130" t="s">
        <v>795</v>
      </c>
      <c r="AV7" s="131" t="s">
        <v>795</v>
      </c>
      <c r="AW7" s="132" t="s">
        <v>795</v>
      </c>
      <c r="AX7" s="205">
        <v>1.9</v>
      </c>
      <c r="AY7" s="206" t="str">
        <f aca="true" t="shared" si="0" ref="AY7:AY18">IF(ISBLANK(AX7),"",IF(AX7&gt;=2.03,"KSM",IF(AX7&gt;=1.9,"I A",IF(AX7&gt;=1.75,"II A",IF(AX7&gt;=1.6,"III A",IF(AX7&gt;=1.47,"I JA",IF(AX7&gt;=1.35,"II JA",IF(AX7&gt;=1.25,"III JA"))))))))</f>
        <v>I A</v>
      </c>
      <c r="AZ7" s="158" t="s">
        <v>107</v>
      </c>
    </row>
    <row r="8" spans="1:52" s="133" customFormat="1" ht="13.5" customHeight="1" thickBot="1">
      <c r="A8" s="129">
        <v>2</v>
      </c>
      <c r="B8" s="154" t="s">
        <v>47</v>
      </c>
      <c r="C8" s="155" t="s">
        <v>707</v>
      </c>
      <c r="D8" s="156">
        <v>36166</v>
      </c>
      <c r="E8" s="157" t="s">
        <v>55</v>
      </c>
      <c r="F8" s="157" t="s">
        <v>154</v>
      </c>
      <c r="G8" s="157" t="s">
        <v>705</v>
      </c>
      <c r="H8" s="130"/>
      <c r="I8" s="131"/>
      <c r="J8" s="132"/>
      <c r="K8" s="130" t="s">
        <v>825</v>
      </c>
      <c r="L8" s="131"/>
      <c r="M8" s="132"/>
      <c r="N8" s="130" t="s">
        <v>825</v>
      </c>
      <c r="O8" s="131"/>
      <c r="P8" s="132"/>
      <c r="Q8" s="130" t="s">
        <v>825</v>
      </c>
      <c r="R8" s="131"/>
      <c r="S8" s="132"/>
      <c r="T8" s="130" t="s">
        <v>825</v>
      </c>
      <c r="U8" s="131"/>
      <c r="V8" s="132"/>
      <c r="W8" s="130" t="s">
        <v>825</v>
      </c>
      <c r="X8" s="131"/>
      <c r="Y8" s="132"/>
      <c r="Z8" s="130" t="s">
        <v>825</v>
      </c>
      <c r="AA8" s="131"/>
      <c r="AB8" s="132"/>
      <c r="AC8" s="130" t="s">
        <v>795</v>
      </c>
      <c r="AD8" s="131" t="s">
        <v>795</v>
      </c>
      <c r="AE8" s="132" t="s">
        <v>825</v>
      </c>
      <c r="AF8" s="130" t="s">
        <v>825</v>
      </c>
      <c r="AG8" s="131"/>
      <c r="AH8" s="132"/>
      <c r="AI8" s="130" t="s">
        <v>795</v>
      </c>
      <c r="AJ8" s="131" t="s">
        <v>795</v>
      </c>
      <c r="AK8" s="132" t="s">
        <v>795</v>
      </c>
      <c r="AL8" s="130"/>
      <c r="AM8" s="131"/>
      <c r="AN8" s="132"/>
      <c r="AO8" s="130"/>
      <c r="AP8" s="131"/>
      <c r="AQ8" s="132"/>
      <c r="AR8" s="131"/>
      <c r="AS8" s="131"/>
      <c r="AT8" s="131"/>
      <c r="AU8" s="130"/>
      <c r="AV8" s="131"/>
      <c r="AW8" s="132"/>
      <c r="AX8" s="205">
        <v>1.7</v>
      </c>
      <c r="AY8" s="206" t="str">
        <f t="shared" si="0"/>
        <v>III A</v>
      </c>
      <c r="AZ8" s="158" t="s">
        <v>155</v>
      </c>
    </row>
    <row r="9" spans="1:52" s="133" customFormat="1" ht="13.5" customHeight="1" thickBot="1">
      <c r="A9" s="129">
        <v>3</v>
      </c>
      <c r="B9" s="154" t="s">
        <v>570</v>
      </c>
      <c r="C9" s="155" t="s">
        <v>152</v>
      </c>
      <c r="D9" s="156">
        <v>36197</v>
      </c>
      <c r="E9" s="157" t="s">
        <v>55</v>
      </c>
      <c r="F9" s="157" t="s">
        <v>154</v>
      </c>
      <c r="G9" s="157" t="s">
        <v>705</v>
      </c>
      <c r="H9" s="130"/>
      <c r="I9" s="131"/>
      <c r="J9" s="132"/>
      <c r="K9" s="130"/>
      <c r="L9" s="131"/>
      <c r="M9" s="132"/>
      <c r="N9" s="130"/>
      <c r="O9" s="131"/>
      <c r="P9" s="132"/>
      <c r="Q9" s="130"/>
      <c r="R9" s="131"/>
      <c r="S9" s="132"/>
      <c r="T9" s="130"/>
      <c r="U9" s="131"/>
      <c r="V9" s="132"/>
      <c r="W9" s="130" t="s">
        <v>825</v>
      </c>
      <c r="X9" s="131"/>
      <c r="Y9" s="132"/>
      <c r="Z9" s="130" t="s">
        <v>825</v>
      </c>
      <c r="AA9" s="131"/>
      <c r="AB9" s="132"/>
      <c r="AC9" s="130" t="s">
        <v>825</v>
      </c>
      <c r="AD9" s="131"/>
      <c r="AE9" s="132"/>
      <c r="AF9" s="130" t="s">
        <v>795</v>
      </c>
      <c r="AG9" s="131" t="s">
        <v>795</v>
      </c>
      <c r="AH9" s="132" t="s">
        <v>825</v>
      </c>
      <c r="AI9" s="130" t="s">
        <v>795</v>
      </c>
      <c r="AJ9" s="131" t="s">
        <v>795</v>
      </c>
      <c r="AK9" s="132" t="s">
        <v>795</v>
      </c>
      <c r="AL9" s="130"/>
      <c r="AM9" s="131"/>
      <c r="AN9" s="132"/>
      <c r="AO9" s="130"/>
      <c r="AP9" s="131"/>
      <c r="AQ9" s="132"/>
      <c r="AR9" s="131"/>
      <c r="AS9" s="131"/>
      <c r="AT9" s="131"/>
      <c r="AU9" s="130"/>
      <c r="AV9" s="131"/>
      <c r="AW9" s="132"/>
      <c r="AX9" s="205">
        <v>1.7</v>
      </c>
      <c r="AY9" s="206" t="str">
        <f t="shared" si="0"/>
        <v>III A</v>
      </c>
      <c r="AZ9" s="158" t="s">
        <v>155</v>
      </c>
    </row>
    <row r="10" spans="1:52" s="133" customFormat="1" ht="13.5" customHeight="1" thickBot="1">
      <c r="A10" s="129">
        <v>4</v>
      </c>
      <c r="B10" s="154" t="s">
        <v>232</v>
      </c>
      <c r="C10" s="155" t="s">
        <v>233</v>
      </c>
      <c r="D10" s="156">
        <v>36526</v>
      </c>
      <c r="E10" s="157" t="s">
        <v>38</v>
      </c>
      <c r="F10" s="157" t="s">
        <v>229</v>
      </c>
      <c r="G10" s="157" t="s">
        <v>62</v>
      </c>
      <c r="H10" s="130"/>
      <c r="I10" s="131"/>
      <c r="J10" s="132"/>
      <c r="K10" s="130"/>
      <c r="L10" s="131"/>
      <c r="M10" s="132"/>
      <c r="N10" s="130"/>
      <c r="O10" s="131"/>
      <c r="P10" s="132"/>
      <c r="Q10" s="130"/>
      <c r="R10" s="131"/>
      <c r="S10" s="132"/>
      <c r="T10" s="130" t="s">
        <v>795</v>
      </c>
      <c r="U10" s="131" t="s">
        <v>825</v>
      </c>
      <c r="V10" s="132"/>
      <c r="W10" s="130" t="s">
        <v>825</v>
      </c>
      <c r="X10" s="131"/>
      <c r="Y10" s="132"/>
      <c r="Z10" s="130" t="s">
        <v>825</v>
      </c>
      <c r="AA10" s="131"/>
      <c r="AB10" s="132"/>
      <c r="AC10" s="130" t="s">
        <v>825</v>
      </c>
      <c r="AD10" s="131"/>
      <c r="AE10" s="132"/>
      <c r="AF10" s="130" t="s">
        <v>795</v>
      </c>
      <c r="AG10" s="131" t="s">
        <v>795</v>
      </c>
      <c r="AH10" s="132" t="s">
        <v>795</v>
      </c>
      <c r="AI10" s="130"/>
      <c r="AJ10" s="131"/>
      <c r="AK10" s="132"/>
      <c r="AL10" s="130"/>
      <c r="AM10" s="131"/>
      <c r="AN10" s="132"/>
      <c r="AO10" s="130"/>
      <c r="AP10" s="131"/>
      <c r="AQ10" s="132"/>
      <c r="AR10" s="131"/>
      <c r="AS10" s="131"/>
      <c r="AT10" s="131"/>
      <c r="AU10" s="130"/>
      <c r="AV10" s="131"/>
      <c r="AW10" s="132"/>
      <c r="AX10" s="205">
        <v>1.65</v>
      </c>
      <c r="AY10" s="206" t="str">
        <f t="shared" si="0"/>
        <v>III A</v>
      </c>
      <c r="AZ10" s="158" t="s">
        <v>41</v>
      </c>
    </row>
    <row r="11" spans="1:52" s="133" customFormat="1" ht="13.5" customHeight="1" thickBot="1">
      <c r="A11" s="129">
        <v>5</v>
      </c>
      <c r="B11" s="154" t="s">
        <v>245</v>
      </c>
      <c r="C11" s="155" t="s">
        <v>170</v>
      </c>
      <c r="D11" s="156">
        <v>36649</v>
      </c>
      <c r="E11" s="157" t="s">
        <v>38</v>
      </c>
      <c r="F11" s="157" t="s">
        <v>229</v>
      </c>
      <c r="G11" s="157" t="s">
        <v>82</v>
      </c>
      <c r="H11" s="130" t="s">
        <v>825</v>
      </c>
      <c r="I11" s="131"/>
      <c r="J11" s="132"/>
      <c r="K11" s="130" t="s">
        <v>825</v>
      </c>
      <c r="L11" s="131"/>
      <c r="M11" s="132"/>
      <c r="N11" s="130" t="s">
        <v>825</v>
      </c>
      <c r="O11" s="131"/>
      <c r="P11" s="132"/>
      <c r="Q11" s="130" t="s">
        <v>825</v>
      </c>
      <c r="R11" s="131"/>
      <c r="S11" s="132"/>
      <c r="T11" s="130" t="s">
        <v>795</v>
      </c>
      <c r="U11" s="131" t="s">
        <v>795</v>
      </c>
      <c r="V11" s="132" t="s">
        <v>825</v>
      </c>
      <c r="W11" s="130" t="s">
        <v>825</v>
      </c>
      <c r="X11" s="131"/>
      <c r="Y11" s="132"/>
      <c r="Z11" s="130" t="s">
        <v>795</v>
      </c>
      <c r="AA11" s="131" t="s">
        <v>795</v>
      </c>
      <c r="AB11" s="132" t="s">
        <v>825</v>
      </c>
      <c r="AC11" s="130" t="s">
        <v>795</v>
      </c>
      <c r="AD11" s="131" t="s">
        <v>795</v>
      </c>
      <c r="AE11" s="132" t="s">
        <v>795</v>
      </c>
      <c r="AF11" s="130"/>
      <c r="AG11" s="131"/>
      <c r="AH11" s="132"/>
      <c r="AI11" s="130"/>
      <c r="AJ11" s="131"/>
      <c r="AK11" s="132"/>
      <c r="AL11" s="130"/>
      <c r="AM11" s="131"/>
      <c r="AN11" s="132"/>
      <c r="AO11" s="130"/>
      <c r="AP11" s="131"/>
      <c r="AQ11" s="132"/>
      <c r="AR11" s="131"/>
      <c r="AS11" s="131"/>
      <c r="AT11" s="131"/>
      <c r="AU11" s="130"/>
      <c r="AV11" s="131"/>
      <c r="AW11" s="132"/>
      <c r="AX11" s="205">
        <v>1.6</v>
      </c>
      <c r="AY11" s="206" t="str">
        <f t="shared" si="0"/>
        <v>III A</v>
      </c>
      <c r="AZ11" s="158" t="s">
        <v>68</v>
      </c>
    </row>
    <row r="12" spans="1:52" s="133" customFormat="1" ht="13.5" customHeight="1" thickBot="1">
      <c r="A12" s="129">
        <v>6</v>
      </c>
      <c r="B12" s="154" t="s">
        <v>14</v>
      </c>
      <c r="C12" s="155" t="s">
        <v>517</v>
      </c>
      <c r="D12" s="156" t="s">
        <v>518</v>
      </c>
      <c r="E12" s="157" t="s">
        <v>55</v>
      </c>
      <c r="F12" s="157" t="s">
        <v>154</v>
      </c>
      <c r="G12" s="157"/>
      <c r="H12" s="130"/>
      <c r="I12" s="131"/>
      <c r="J12" s="132"/>
      <c r="K12" s="130" t="s">
        <v>825</v>
      </c>
      <c r="L12" s="131"/>
      <c r="M12" s="132"/>
      <c r="N12" s="130" t="s">
        <v>825</v>
      </c>
      <c r="O12" s="131"/>
      <c r="P12" s="132"/>
      <c r="Q12" s="130" t="s">
        <v>825</v>
      </c>
      <c r="R12" s="131"/>
      <c r="S12" s="132"/>
      <c r="T12" s="130" t="s">
        <v>825</v>
      </c>
      <c r="U12" s="131"/>
      <c r="V12" s="132"/>
      <c r="W12" s="130" t="s">
        <v>825</v>
      </c>
      <c r="X12" s="131"/>
      <c r="Y12" s="132"/>
      <c r="Z12" s="130" t="s">
        <v>795</v>
      </c>
      <c r="AA12" s="131" t="s">
        <v>795</v>
      </c>
      <c r="AB12" s="132" t="s">
        <v>795</v>
      </c>
      <c r="AC12" s="130"/>
      <c r="AD12" s="131"/>
      <c r="AE12" s="132"/>
      <c r="AF12" s="130"/>
      <c r="AG12" s="131"/>
      <c r="AH12" s="132"/>
      <c r="AI12" s="130"/>
      <c r="AJ12" s="131"/>
      <c r="AK12" s="132"/>
      <c r="AL12" s="130"/>
      <c r="AM12" s="131"/>
      <c r="AN12" s="132"/>
      <c r="AO12" s="130"/>
      <c r="AP12" s="131"/>
      <c r="AQ12" s="132"/>
      <c r="AR12" s="131"/>
      <c r="AS12" s="131"/>
      <c r="AT12" s="131"/>
      <c r="AU12" s="130"/>
      <c r="AV12" s="131"/>
      <c r="AW12" s="132"/>
      <c r="AX12" s="205">
        <v>1.55</v>
      </c>
      <c r="AY12" s="206" t="str">
        <f t="shared" si="0"/>
        <v>I JA</v>
      </c>
      <c r="AZ12" s="158" t="s">
        <v>520</v>
      </c>
    </row>
    <row r="13" spans="1:52" s="133" customFormat="1" ht="13.5" customHeight="1" thickBot="1">
      <c r="A13" s="129">
        <v>7</v>
      </c>
      <c r="B13" s="154" t="s">
        <v>243</v>
      </c>
      <c r="C13" s="155" t="s">
        <v>469</v>
      </c>
      <c r="D13" s="156" t="s">
        <v>244</v>
      </c>
      <c r="E13" s="157" t="s">
        <v>83</v>
      </c>
      <c r="F13" s="157" t="s">
        <v>84</v>
      </c>
      <c r="G13" s="157"/>
      <c r="H13" s="130"/>
      <c r="I13" s="131"/>
      <c r="J13" s="132"/>
      <c r="K13" s="130"/>
      <c r="L13" s="131"/>
      <c r="M13" s="132"/>
      <c r="N13" s="130"/>
      <c r="O13" s="131"/>
      <c r="P13" s="132"/>
      <c r="Q13" s="130" t="s">
        <v>825</v>
      </c>
      <c r="R13" s="131"/>
      <c r="S13" s="132"/>
      <c r="T13" s="130" t="s">
        <v>795</v>
      </c>
      <c r="U13" s="131" t="s">
        <v>825</v>
      </c>
      <c r="V13" s="132"/>
      <c r="W13" s="130" t="s">
        <v>825</v>
      </c>
      <c r="X13" s="131"/>
      <c r="Y13" s="132"/>
      <c r="Z13" s="130" t="s">
        <v>795</v>
      </c>
      <c r="AA13" s="131" t="s">
        <v>795</v>
      </c>
      <c r="AB13" s="132" t="s">
        <v>795</v>
      </c>
      <c r="AC13" s="130"/>
      <c r="AD13" s="131"/>
      <c r="AE13" s="132"/>
      <c r="AF13" s="130"/>
      <c r="AG13" s="131"/>
      <c r="AH13" s="132"/>
      <c r="AI13" s="130"/>
      <c r="AJ13" s="131"/>
      <c r="AK13" s="132"/>
      <c r="AL13" s="130"/>
      <c r="AM13" s="131"/>
      <c r="AN13" s="132"/>
      <c r="AO13" s="130"/>
      <c r="AP13" s="131"/>
      <c r="AQ13" s="132"/>
      <c r="AR13" s="131"/>
      <c r="AS13" s="131"/>
      <c r="AT13" s="131"/>
      <c r="AU13" s="130"/>
      <c r="AV13" s="131"/>
      <c r="AW13" s="132"/>
      <c r="AX13" s="205">
        <v>1.55</v>
      </c>
      <c r="AY13" s="206" t="str">
        <f t="shared" si="0"/>
        <v>I JA</v>
      </c>
      <c r="AZ13" s="158" t="s">
        <v>61</v>
      </c>
    </row>
    <row r="14" spans="1:52" s="133" customFormat="1" ht="13.5" customHeight="1" thickBot="1">
      <c r="A14" s="129">
        <v>8</v>
      </c>
      <c r="B14" s="154" t="s">
        <v>418</v>
      </c>
      <c r="C14" s="155" t="s">
        <v>432</v>
      </c>
      <c r="D14" s="156" t="s">
        <v>231</v>
      </c>
      <c r="E14" s="157" t="s">
        <v>217</v>
      </c>
      <c r="F14" s="157" t="s">
        <v>216</v>
      </c>
      <c r="G14" s="157"/>
      <c r="H14" s="130"/>
      <c r="I14" s="131"/>
      <c r="J14" s="132"/>
      <c r="K14" s="130"/>
      <c r="L14" s="131"/>
      <c r="M14" s="132"/>
      <c r="N14" s="130" t="s">
        <v>825</v>
      </c>
      <c r="O14" s="131"/>
      <c r="P14" s="132"/>
      <c r="Q14" s="130" t="s">
        <v>795</v>
      </c>
      <c r="R14" s="131" t="s">
        <v>825</v>
      </c>
      <c r="S14" s="132"/>
      <c r="T14" s="130" t="s">
        <v>825</v>
      </c>
      <c r="U14" s="131"/>
      <c r="V14" s="132"/>
      <c r="W14" s="130" t="s">
        <v>795</v>
      </c>
      <c r="X14" s="131" t="s">
        <v>795</v>
      </c>
      <c r="Y14" s="132" t="s">
        <v>795</v>
      </c>
      <c r="Z14" s="130"/>
      <c r="AA14" s="131"/>
      <c r="AB14" s="132"/>
      <c r="AC14" s="130"/>
      <c r="AD14" s="131"/>
      <c r="AE14" s="132"/>
      <c r="AF14" s="130"/>
      <c r="AG14" s="131"/>
      <c r="AH14" s="132"/>
      <c r="AI14" s="130"/>
      <c r="AJ14" s="131"/>
      <c r="AK14" s="132"/>
      <c r="AL14" s="130"/>
      <c r="AM14" s="131"/>
      <c r="AN14" s="132"/>
      <c r="AO14" s="130"/>
      <c r="AP14" s="131"/>
      <c r="AQ14" s="132"/>
      <c r="AR14" s="131"/>
      <c r="AS14" s="131"/>
      <c r="AT14" s="131"/>
      <c r="AU14" s="130"/>
      <c r="AV14" s="131"/>
      <c r="AW14" s="132"/>
      <c r="AX14" s="205">
        <v>1.5</v>
      </c>
      <c r="AY14" s="206" t="str">
        <f t="shared" si="0"/>
        <v>I JA</v>
      </c>
      <c r="AZ14" s="158" t="s">
        <v>218</v>
      </c>
    </row>
    <row r="15" spans="1:52" s="133" customFormat="1" ht="13.5" customHeight="1" thickBot="1">
      <c r="A15" s="129">
        <v>9</v>
      </c>
      <c r="B15" s="154" t="s">
        <v>161</v>
      </c>
      <c r="C15" s="155" t="s">
        <v>162</v>
      </c>
      <c r="D15" s="156">
        <v>36469</v>
      </c>
      <c r="E15" s="157" t="s">
        <v>15</v>
      </c>
      <c r="F15" s="157" t="s">
        <v>54</v>
      </c>
      <c r="G15" s="157" t="s">
        <v>288</v>
      </c>
      <c r="H15" s="130" t="s">
        <v>825</v>
      </c>
      <c r="I15" s="131"/>
      <c r="J15" s="132"/>
      <c r="K15" s="130" t="s">
        <v>825</v>
      </c>
      <c r="L15" s="131"/>
      <c r="M15" s="132"/>
      <c r="N15" s="130" t="s">
        <v>825</v>
      </c>
      <c r="O15" s="131"/>
      <c r="P15" s="132"/>
      <c r="Q15" s="130" t="s">
        <v>795</v>
      </c>
      <c r="R15" s="131" t="s">
        <v>825</v>
      </c>
      <c r="S15" s="132"/>
      <c r="T15" s="130" t="s">
        <v>795</v>
      </c>
      <c r="U15" s="131" t="s">
        <v>795</v>
      </c>
      <c r="V15" s="132" t="s">
        <v>825</v>
      </c>
      <c r="W15" s="130" t="s">
        <v>795</v>
      </c>
      <c r="X15" s="131" t="s">
        <v>795</v>
      </c>
      <c r="Y15" s="132" t="s">
        <v>795</v>
      </c>
      <c r="Z15" s="130"/>
      <c r="AA15" s="131"/>
      <c r="AB15" s="132"/>
      <c r="AC15" s="130"/>
      <c r="AD15" s="131"/>
      <c r="AE15" s="132"/>
      <c r="AF15" s="130"/>
      <c r="AG15" s="131"/>
      <c r="AH15" s="132"/>
      <c r="AI15" s="130"/>
      <c r="AJ15" s="131"/>
      <c r="AK15" s="132"/>
      <c r="AL15" s="130"/>
      <c r="AM15" s="131"/>
      <c r="AN15" s="132"/>
      <c r="AO15" s="130"/>
      <c r="AP15" s="131"/>
      <c r="AQ15" s="132"/>
      <c r="AR15" s="131"/>
      <c r="AS15" s="131"/>
      <c r="AT15" s="131"/>
      <c r="AU15" s="130"/>
      <c r="AV15" s="131"/>
      <c r="AW15" s="132"/>
      <c r="AX15" s="205">
        <v>1.5</v>
      </c>
      <c r="AY15" s="206" t="str">
        <f t="shared" si="0"/>
        <v>I JA</v>
      </c>
      <c r="AZ15" s="158" t="s">
        <v>160</v>
      </c>
    </row>
    <row r="16" spans="1:52" s="133" customFormat="1" ht="13.5" customHeight="1" thickBot="1">
      <c r="A16" s="129">
        <v>10</v>
      </c>
      <c r="B16" s="154" t="s">
        <v>16</v>
      </c>
      <c r="C16" s="155" t="s">
        <v>498</v>
      </c>
      <c r="D16" s="156" t="s">
        <v>499</v>
      </c>
      <c r="E16" s="157" t="s">
        <v>55</v>
      </c>
      <c r="F16" s="157" t="s">
        <v>154</v>
      </c>
      <c r="G16" s="157"/>
      <c r="H16" s="130" t="s">
        <v>825</v>
      </c>
      <c r="I16" s="131"/>
      <c r="J16" s="132"/>
      <c r="K16" s="130" t="s">
        <v>825</v>
      </c>
      <c r="L16" s="131"/>
      <c r="M16" s="132"/>
      <c r="N16" s="130" t="s">
        <v>825</v>
      </c>
      <c r="O16" s="131"/>
      <c r="P16" s="132"/>
      <c r="Q16" s="130" t="s">
        <v>825</v>
      </c>
      <c r="R16" s="131"/>
      <c r="S16" s="132"/>
      <c r="T16" s="130" t="s">
        <v>795</v>
      </c>
      <c r="U16" s="131" t="s">
        <v>795</v>
      </c>
      <c r="V16" s="132" t="s">
        <v>795</v>
      </c>
      <c r="W16" s="130"/>
      <c r="X16" s="131"/>
      <c r="Y16" s="132"/>
      <c r="Z16" s="130"/>
      <c r="AA16" s="131"/>
      <c r="AB16" s="132"/>
      <c r="AC16" s="130"/>
      <c r="AD16" s="131"/>
      <c r="AE16" s="132"/>
      <c r="AF16" s="130"/>
      <c r="AG16" s="131"/>
      <c r="AH16" s="132"/>
      <c r="AI16" s="130"/>
      <c r="AJ16" s="131"/>
      <c r="AK16" s="132"/>
      <c r="AL16" s="130"/>
      <c r="AM16" s="131"/>
      <c r="AN16" s="132"/>
      <c r="AO16" s="130"/>
      <c r="AP16" s="131"/>
      <c r="AQ16" s="132"/>
      <c r="AR16" s="131"/>
      <c r="AS16" s="131"/>
      <c r="AT16" s="131"/>
      <c r="AU16" s="130"/>
      <c r="AV16" s="131"/>
      <c r="AW16" s="132"/>
      <c r="AX16" s="205">
        <v>1.45</v>
      </c>
      <c r="AY16" s="206" t="str">
        <f t="shared" si="0"/>
        <v>II JA</v>
      </c>
      <c r="AZ16" s="158" t="s">
        <v>115</v>
      </c>
    </row>
    <row r="17" spans="1:52" s="133" customFormat="1" ht="13.5" customHeight="1" thickBot="1">
      <c r="A17" s="129">
        <v>10</v>
      </c>
      <c r="B17" s="154" t="s">
        <v>224</v>
      </c>
      <c r="C17" s="155" t="s">
        <v>437</v>
      </c>
      <c r="D17" s="156" t="s">
        <v>410</v>
      </c>
      <c r="E17" s="157" t="s">
        <v>217</v>
      </c>
      <c r="F17" s="157" t="s">
        <v>216</v>
      </c>
      <c r="G17" s="157"/>
      <c r="H17" s="130" t="s">
        <v>825</v>
      </c>
      <c r="I17" s="131"/>
      <c r="J17" s="132"/>
      <c r="K17" s="130" t="s">
        <v>825</v>
      </c>
      <c r="L17" s="131"/>
      <c r="M17" s="132"/>
      <c r="N17" s="130" t="s">
        <v>825</v>
      </c>
      <c r="O17" s="131"/>
      <c r="P17" s="132"/>
      <c r="Q17" s="130" t="s">
        <v>825</v>
      </c>
      <c r="R17" s="131"/>
      <c r="S17" s="132"/>
      <c r="T17" s="130" t="s">
        <v>795</v>
      </c>
      <c r="U17" s="131" t="s">
        <v>795</v>
      </c>
      <c r="V17" s="132" t="s">
        <v>795</v>
      </c>
      <c r="W17" s="130"/>
      <c r="X17" s="131"/>
      <c r="Y17" s="132"/>
      <c r="Z17" s="130"/>
      <c r="AA17" s="131"/>
      <c r="AB17" s="132"/>
      <c r="AC17" s="130"/>
      <c r="AD17" s="131"/>
      <c r="AE17" s="132"/>
      <c r="AF17" s="130"/>
      <c r="AG17" s="131"/>
      <c r="AH17" s="132"/>
      <c r="AI17" s="130"/>
      <c r="AJ17" s="131"/>
      <c r="AK17" s="132"/>
      <c r="AL17" s="130"/>
      <c r="AM17" s="131"/>
      <c r="AN17" s="132"/>
      <c r="AO17" s="130"/>
      <c r="AP17" s="131"/>
      <c r="AQ17" s="132"/>
      <c r="AR17" s="131"/>
      <c r="AS17" s="131"/>
      <c r="AT17" s="131"/>
      <c r="AU17" s="130"/>
      <c r="AV17" s="131"/>
      <c r="AW17" s="132"/>
      <c r="AX17" s="205">
        <v>1.45</v>
      </c>
      <c r="AY17" s="206" t="str">
        <f t="shared" si="0"/>
        <v>II JA</v>
      </c>
      <c r="AZ17" s="158" t="s">
        <v>218</v>
      </c>
    </row>
    <row r="18" spans="1:52" s="133" customFormat="1" ht="13.5" customHeight="1" thickBot="1">
      <c r="A18" s="129">
        <v>12</v>
      </c>
      <c r="B18" s="154" t="s">
        <v>85</v>
      </c>
      <c r="C18" s="155" t="s">
        <v>681</v>
      </c>
      <c r="D18" s="156">
        <v>36892</v>
      </c>
      <c r="E18" s="157" t="s">
        <v>38</v>
      </c>
      <c r="F18" s="157" t="s">
        <v>229</v>
      </c>
      <c r="G18" s="157" t="s">
        <v>62</v>
      </c>
      <c r="H18" s="130" t="s">
        <v>825</v>
      </c>
      <c r="I18" s="131"/>
      <c r="J18" s="132"/>
      <c r="K18" s="130" t="s">
        <v>825</v>
      </c>
      <c r="L18" s="131"/>
      <c r="M18" s="132"/>
      <c r="N18" s="130" t="s">
        <v>795</v>
      </c>
      <c r="O18" s="131" t="s">
        <v>825</v>
      </c>
      <c r="P18" s="132"/>
      <c r="Q18" s="130" t="s">
        <v>795</v>
      </c>
      <c r="R18" s="131" t="s">
        <v>825</v>
      </c>
      <c r="S18" s="132"/>
      <c r="T18" s="130" t="s">
        <v>795</v>
      </c>
      <c r="U18" s="131" t="s">
        <v>795</v>
      </c>
      <c r="V18" s="132" t="s">
        <v>795</v>
      </c>
      <c r="W18" s="130"/>
      <c r="X18" s="131"/>
      <c r="Y18" s="132"/>
      <c r="Z18" s="130"/>
      <c r="AA18" s="131"/>
      <c r="AB18" s="132"/>
      <c r="AC18" s="130"/>
      <c r="AD18" s="131"/>
      <c r="AE18" s="132"/>
      <c r="AF18" s="130"/>
      <c r="AG18" s="131"/>
      <c r="AH18" s="132"/>
      <c r="AI18" s="130"/>
      <c r="AJ18" s="131"/>
      <c r="AK18" s="132"/>
      <c r="AL18" s="130"/>
      <c r="AM18" s="131"/>
      <c r="AN18" s="132"/>
      <c r="AO18" s="130"/>
      <c r="AP18" s="131"/>
      <c r="AQ18" s="132"/>
      <c r="AR18" s="131"/>
      <c r="AS18" s="131"/>
      <c r="AT18" s="131"/>
      <c r="AU18" s="130"/>
      <c r="AV18" s="131"/>
      <c r="AW18" s="132"/>
      <c r="AX18" s="205">
        <v>1.45</v>
      </c>
      <c r="AY18" s="206" t="str">
        <f t="shared" si="0"/>
        <v>II JA</v>
      </c>
      <c r="AZ18" s="158" t="s">
        <v>688</v>
      </c>
    </row>
    <row r="19" spans="1:52" s="133" customFormat="1" ht="13.5" customHeight="1" thickBot="1">
      <c r="A19" s="129"/>
      <c r="B19" s="154" t="s">
        <v>664</v>
      </c>
      <c r="C19" s="155" t="s">
        <v>665</v>
      </c>
      <c r="D19" s="156" t="s">
        <v>666</v>
      </c>
      <c r="E19" s="157" t="s">
        <v>38</v>
      </c>
      <c r="F19" s="157" t="s">
        <v>229</v>
      </c>
      <c r="G19" s="157"/>
      <c r="H19" s="130"/>
      <c r="I19" s="131"/>
      <c r="J19" s="132"/>
      <c r="K19" s="130"/>
      <c r="L19" s="131"/>
      <c r="M19" s="132"/>
      <c r="N19" s="130"/>
      <c r="O19" s="131"/>
      <c r="P19" s="132"/>
      <c r="Q19" s="130"/>
      <c r="R19" s="131"/>
      <c r="S19" s="132"/>
      <c r="T19" s="130"/>
      <c r="U19" s="131"/>
      <c r="V19" s="132"/>
      <c r="W19" s="130"/>
      <c r="X19" s="131"/>
      <c r="Y19" s="132"/>
      <c r="Z19" s="130"/>
      <c r="AA19" s="131"/>
      <c r="AB19" s="132"/>
      <c r="AC19" s="130"/>
      <c r="AD19" s="131"/>
      <c r="AE19" s="132"/>
      <c r="AF19" s="130"/>
      <c r="AG19" s="131"/>
      <c r="AH19" s="132"/>
      <c r="AI19" s="130"/>
      <c r="AJ19" s="131"/>
      <c r="AK19" s="132"/>
      <c r="AL19" s="130"/>
      <c r="AM19" s="131"/>
      <c r="AN19" s="132"/>
      <c r="AO19" s="130"/>
      <c r="AP19" s="131"/>
      <c r="AQ19" s="132"/>
      <c r="AR19" s="131"/>
      <c r="AS19" s="131"/>
      <c r="AT19" s="131"/>
      <c r="AU19" s="130"/>
      <c r="AV19" s="131"/>
      <c r="AW19" s="132"/>
      <c r="AX19" s="205" t="s">
        <v>725</v>
      </c>
      <c r="AY19" s="206"/>
      <c r="AZ19" s="158" t="s">
        <v>670</v>
      </c>
    </row>
    <row r="20" spans="1:52" s="133" customFormat="1" ht="13.5" customHeight="1" thickBot="1">
      <c r="A20" s="129"/>
      <c r="B20" s="154" t="s">
        <v>253</v>
      </c>
      <c r="C20" s="155" t="s">
        <v>254</v>
      </c>
      <c r="D20" s="156">
        <v>36811</v>
      </c>
      <c r="E20" s="157" t="s">
        <v>38</v>
      </c>
      <c r="F20" s="157" t="s">
        <v>229</v>
      </c>
      <c r="G20" s="157" t="s">
        <v>82</v>
      </c>
      <c r="H20" s="130"/>
      <c r="I20" s="131"/>
      <c r="J20" s="132"/>
      <c r="K20" s="130"/>
      <c r="L20" s="131"/>
      <c r="M20" s="132"/>
      <c r="N20" s="130"/>
      <c r="O20" s="131"/>
      <c r="P20" s="132"/>
      <c r="Q20" s="130"/>
      <c r="R20" s="131"/>
      <c r="S20" s="132"/>
      <c r="T20" s="130"/>
      <c r="U20" s="131"/>
      <c r="V20" s="132"/>
      <c r="W20" s="130"/>
      <c r="X20" s="131"/>
      <c r="Y20" s="132"/>
      <c r="Z20" s="130"/>
      <c r="AA20" s="131"/>
      <c r="AB20" s="132"/>
      <c r="AC20" s="130"/>
      <c r="AD20" s="131"/>
      <c r="AE20" s="132"/>
      <c r="AF20" s="130"/>
      <c r="AG20" s="131"/>
      <c r="AH20" s="132"/>
      <c r="AI20" s="130"/>
      <c r="AJ20" s="131"/>
      <c r="AK20" s="132"/>
      <c r="AL20" s="130"/>
      <c r="AM20" s="131"/>
      <c r="AN20" s="132"/>
      <c r="AO20" s="130"/>
      <c r="AP20" s="131"/>
      <c r="AQ20" s="132"/>
      <c r="AR20" s="131"/>
      <c r="AS20" s="131"/>
      <c r="AT20" s="131"/>
      <c r="AU20" s="130"/>
      <c r="AV20" s="131"/>
      <c r="AW20" s="132"/>
      <c r="AX20" s="205" t="s">
        <v>725</v>
      </c>
      <c r="AY20" s="206"/>
      <c r="AZ20" s="158" t="s">
        <v>68</v>
      </c>
    </row>
    <row r="21" spans="1:52" s="133" customFormat="1" ht="13.5" customHeight="1" thickBot="1">
      <c r="A21" s="129"/>
      <c r="B21" s="154" t="s">
        <v>156</v>
      </c>
      <c r="C21" s="155" t="s">
        <v>519</v>
      </c>
      <c r="D21" s="156" t="s">
        <v>392</v>
      </c>
      <c r="E21" s="157" t="s">
        <v>55</v>
      </c>
      <c r="F21" s="157" t="s">
        <v>154</v>
      </c>
      <c r="G21" s="157"/>
      <c r="H21" s="130"/>
      <c r="I21" s="131"/>
      <c r="J21" s="132"/>
      <c r="K21" s="130"/>
      <c r="L21" s="131"/>
      <c r="M21" s="132"/>
      <c r="N21" s="130"/>
      <c r="O21" s="131"/>
      <c r="P21" s="132"/>
      <c r="Q21" s="130"/>
      <c r="R21" s="131"/>
      <c r="S21" s="132"/>
      <c r="T21" s="130"/>
      <c r="U21" s="131"/>
      <c r="V21" s="132"/>
      <c r="W21" s="130"/>
      <c r="X21" s="131"/>
      <c r="Y21" s="132"/>
      <c r="Z21" s="130"/>
      <c r="AA21" s="131"/>
      <c r="AB21" s="132"/>
      <c r="AC21" s="130"/>
      <c r="AD21" s="131"/>
      <c r="AE21" s="132"/>
      <c r="AF21" s="130"/>
      <c r="AG21" s="131"/>
      <c r="AH21" s="132"/>
      <c r="AI21" s="130"/>
      <c r="AJ21" s="131"/>
      <c r="AK21" s="132"/>
      <c r="AL21" s="130"/>
      <c r="AM21" s="131"/>
      <c r="AN21" s="132"/>
      <c r="AO21" s="130"/>
      <c r="AP21" s="131"/>
      <c r="AQ21" s="132"/>
      <c r="AR21" s="131"/>
      <c r="AS21" s="131"/>
      <c r="AT21" s="131"/>
      <c r="AU21" s="130"/>
      <c r="AV21" s="131"/>
      <c r="AW21" s="132"/>
      <c r="AX21" s="205" t="s">
        <v>725</v>
      </c>
      <c r="AY21" s="206"/>
      <c r="AZ21" s="158" t="s">
        <v>520</v>
      </c>
    </row>
    <row r="22" spans="1:52" s="133" customFormat="1" ht="13.5" customHeight="1" thickBot="1">
      <c r="A22" s="129"/>
      <c r="B22" s="154" t="s">
        <v>193</v>
      </c>
      <c r="C22" s="155" t="s">
        <v>250</v>
      </c>
      <c r="D22" s="156">
        <v>36658</v>
      </c>
      <c r="E22" s="157" t="s">
        <v>38</v>
      </c>
      <c r="F22" s="157" t="s">
        <v>229</v>
      </c>
      <c r="G22" s="157" t="s">
        <v>82</v>
      </c>
      <c r="H22" s="130"/>
      <c r="I22" s="131"/>
      <c r="J22" s="132"/>
      <c r="K22" s="130"/>
      <c r="L22" s="131"/>
      <c r="M22" s="132"/>
      <c r="N22" s="130"/>
      <c r="O22" s="131"/>
      <c r="P22" s="132"/>
      <c r="Q22" s="130"/>
      <c r="R22" s="131"/>
      <c r="S22" s="132"/>
      <c r="T22" s="130"/>
      <c r="U22" s="131"/>
      <c r="V22" s="132"/>
      <c r="W22" s="130"/>
      <c r="X22" s="131"/>
      <c r="Y22" s="132"/>
      <c r="Z22" s="130"/>
      <c r="AA22" s="131"/>
      <c r="AB22" s="132"/>
      <c r="AC22" s="130"/>
      <c r="AD22" s="131"/>
      <c r="AE22" s="132"/>
      <c r="AF22" s="130"/>
      <c r="AG22" s="131"/>
      <c r="AH22" s="132"/>
      <c r="AI22" s="130"/>
      <c r="AJ22" s="131"/>
      <c r="AK22" s="132"/>
      <c r="AL22" s="130"/>
      <c r="AM22" s="131"/>
      <c r="AN22" s="132"/>
      <c r="AO22" s="130"/>
      <c r="AP22" s="131"/>
      <c r="AQ22" s="132"/>
      <c r="AR22" s="131"/>
      <c r="AS22" s="131"/>
      <c r="AT22" s="131"/>
      <c r="AU22" s="130"/>
      <c r="AV22" s="131"/>
      <c r="AW22" s="132"/>
      <c r="AX22" s="205" t="s">
        <v>725</v>
      </c>
      <c r="AY22" s="206"/>
      <c r="AZ22" s="158" t="s">
        <v>68</v>
      </c>
    </row>
    <row r="23" spans="1:52" s="133" customFormat="1" ht="13.5" customHeight="1" thickBot="1">
      <c r="A23" s="129"/>
      <c r="B23" s="154" t="s">
        <v>249</v>
      </c>
      <c r="C23" s="155" t="s">
        <v>118</v>
      </c>
      <c r="D23" s="156" t="s">
        <v>484</v>
      </c>
      <c r="E23" s="157" t="s">
        <v>38</v>
      </c>
      <c r="F23" s="157" t="s">
        <v>229</v>
      </c>
      <c r="G23" s="157" t="s">
        <v>82</v>
      </c>
      <c r="H23" s="130"/>
      <c r="I23" s="131"/>
      <c r="J23" s="132"/>
      <c r="K23" s="130"/>
      <c r="L23" s="131"/>
      <c r="M23" s="132"/>
      <c r="N23" s="130"/>
      <c r="O23" s="131"/>
      <c r="P23" s="132"/>
      <c r="Q23" s="130"/>
      <c r="R23" s="131"/>
      <c r="S23" s="132"/>
      <c r="T23" s="130"/>
      <c r="U23" s="131"/>
      <c r="V23" s="132"/>
      <c r="W23" s="130"/>
      <c r="X23" s="131"/>
      <c r="Y23" s="132"/>
      <c r="Z23" s="130"/>
      <c r="AA23" s="131"/>
      <c r="AB23" s="132"/>
      <c r="AC23" s="130"/>
      <c r="AD23" s="131"/>
      <c r="AE23" s="132"/>
      <c r="AF23" s="130"/>
      <c r="AG23" s="131"/>
      <c r="AH23" s="132"/>
      <c r="AI23" s="130"/>
      <c r="AJ23" s="131"/>
      <c r="AK23" s="132"/>
      <c r="AL23" s="130"/>
      <c r="AM23" s="131"/>
      <c r="AN23" s="132"/>
      <c r="AO23" s="130"/>
      <c r="AP23" s="131"/>
      <c r="AQ23" s="132"/>
      <c r="AR23" s="131"/>
      <c r="AS23" s="131"/>
      <c r="AT23" s="131"/>
      <c r="AU23" s="130"/>
      <c r="AV23" s="131"/>
      <c r="AW23" s="132"/>
      <c r="AX23" s="205" t="s">
        <v>725</v>
      </c>
      <c r="AY23" s="206"/>
      <c r="AZ23" s="158" t="s">
        <v>68</v>
      </c>
    </row>
    <row r="24" spans="1:52" s="133" customFormat="1" ht="13.5" customHeight="1">
      <c r="A24" s="179"/>
      <c r="B24" s="31"/>
      <c r="C24" s="32"/>
      <c r="D24" s="159"/>
      <c r="E24" s="29"/>
      <c r="F24" s="29"/>
      <c r="G24" s="29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207"/>
      <c r="AY24" s="208"/>
      <c r="AZ24" s="33"/>
    </row>
    <row r="25" spans="1:52" s="133" customFormat="1" ht="13.5" customHeight="1">
      <c r="A25" s="179"/>
      <c r="B25" s="31"/>
      <c r="C25" s="32"/>
      <c r="D25" s="159"/>
      <c r="E25" s="29"/>
      <c r="F25" s="29"/>
      <c r="G25" s="29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207"/>
      <c r="AY25" s="208"/>
      <c r="AZ25" s="33"/>
    </row>
    <row r="26" spans="1:49" s="63" customFormat="1" ht="15.75">
      <c r="A26" s="80"/>
      <c r="B26" s="64" t="s">
        <v>384</v>
      </c>
      <c r="C26" s="64"/>
      <c r="D26" s="65"/>
      <c r="E26" s="79"/>
      <c r="F26" s="66"/>
      <c r="G26" s="80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</row>
    <row r="27" spans="2:11" s="63" customFormat="1" ht="16.5" thickBot="1">
      <c r="B27" s="64"/>
      <c r="C27" s="64"/>
      <c r="D27" s="58"/>
      <c r="E27" s="101"/>
      <c r="F27" s="101"/>
      <c r="G27" s="61"/>
      <c r="H27" s="56"/>
      <c r="I27" s="54"/>
      <c r="J27" s="54"/>
      <c r="K27" s="39"/>
    </row>
    <row r="28" spans="1:52" s="128" customFormat="1" ht="12.75" customHeight="1" thickBot="1">
      <c r="A28" s="134" t="s">
        <v>740</v>
      </c>
      <c r="B28" s="121" t="s">
        <v>0</v>
      </c>
      <c r="C28" s="122" t="s">
        <v>1</v>
      </c>
      <c r="D28" s="123" t="s">
        <v>10</v>
      </c>
      <c r="E28" s="124" t="s">
        <v>2</v>
      </c>
      <c r="F28" s="124" t="s">
        <v>3</v>
      </c>
      <c r="G28" s="124" t="s">
        <v>88</v>
      </c>
      <c r="H28" s="231" t="s">
        <v>820</v>
      </c>
      <c r="I28" s="232"/>
      <c r="J28" s="233"/>
      <c r="K28" s="231" t="s">
        <v>821</v>
      </c>
      <c r="L28" s="232"/>
      <c r="M28" s="233"/>
      <c r="N28" s="231" t="s">
        <v>822</v>
      </c>
      <c r="O28" s="232"/>
      <c r="P28" s="233"/>
      <c r="Q28" s="231" t="s">
        <v>823</v>
      </c>
      <c r="R28" s="232"/>
      <c r="S28" s="233"/>
      <c r="T28" s="231" t="s">
        <v>824</v>
      </c>
      <c r="U28" s="232"/>
      <c r="V28" s="233"/>
      <c r="W28" s="231" t="s">
        <v>829</v>
      </c>
      <c r="X28" s="232"/>
      <c r="Y28" s="233"/>
      <c r="Z28" s="231" t="s">
        <v>830</v>
      </c>
      <c r="AA28" s="232"/>
      <c r="AB28" s="233"/>
      <c r="AC28" s="231" t="s">
        <v>831</v>
      </c>
      <c r="AD28" s="232"/>
      <c r="AE28" s="233"/>
      <c r="AF28" s="231" t="s">
        <v>832</v>
      </c>
      <c r="AG28" s="232"/>
      <c r="AH28" s="233"/>
      <c r="AI28" s="231"/>
      <c r="AJ28" s="232"/>
      <c r="AK28" s="233"/>
      <c r="AL28" s="231"/>
      <c r="AM28" s="232"/>
      <c r="AN28" s="233"/>
      <c r="AO28" s="186"/>
      <c r="AP28" s="186"/>
      <c r="AQ28" s="186"/>
      <c r="AR28" s="186"/>
      <c r="AS28" s="186"/>
      <c r="AT28" s="186"/>
      <c r="AU28" s="231"/>
      <c r="AV28" s="232"/>
      <c r="AW28" s="233"/>
      <c r="AX28" s="125" t="s">
        <v>8</v>
      </c>
      <c r="AY28" s="126" t="s">
        <v>65</v>
      </c>
      <c r="AZ28" s="127" t="s">
        <v>5</v>
      </c>
    </row>
    <row r="29" spans="1:52" s="133" customFormat="1" ht="13.5" customHeight="1" thickBot="1">
      <c r="A29" s="129">
        <v>1</v>
      </c>
      <c r="B29" s="154" t="s">
        <v>124</v>
      </c>
      <c r="C29" s="155" t="s">
        <v>130</v>
      </c>
      <c r="D29" s="156" t="s">
        <v>131</v>
      </c>
      <c r="E29" s="157" t="s">
        <v>83</v>
      </c>
      <c r="F29" s="157" t="s">
        <v>84</v>
      </c>
      <c r="G29" s="157"/>
      <c r="H29" s="130"/>
      <c r="I29" s="131"/>
      <c r="J29" s="132"/>
      <c r="K29" s="130"/>
      <c r="L29" s="131"/>
      <c r="M29" s="132"/>
      <c r="N29" s="130"/>
      <c r="O29" s="131"/>
      <c r="P29" s="132"/>
      <c r="Q29" s="130" t="s">
        <v>825</v>
      </c>
      <c r="R29" s="131"/>
      <c r="S29" s="132"/>
      <c r="T29" s="130" t="s">
        <v>825</v>
      </c>
      <c r="U29" s="131"/>
      <c r="V29" s="132"/>
      <c r="W29" s="130" t="s">
        <v>825</v>
      </c>
      <c r="X29" s="131"/>
      <c r="Y29" s="132"/>
      <c r="Z29" s="130" t="s">
        <v>825</v>
      </c>
      <c r="AA29" s="131"/>
      <c r="AB29" s="132"/>
      <c r="AC29" s="130" t="s">
        <v>795</v>
      </c>
      <c r="AD29" s="131" t="s">
        <v>825</v>
      </c>
      <c r="AE29" s="132"/>
      <c r="AF29" s="130" t="s">
        <v>795</v>
      </c>
      <c r="AG29" s="131" t="s">
        <v>795</v>
      </c>
      <c r="AH29" s="132" t="s">
        <v>795</v>
      </c>
      <c r="AI29" s="130"/>
      <c r="AJ29" s="131"/>
      <c r="AK29" s="132"/>
      <c r="AL29" s="130"/>
      <c r="AM29" s="131"/>
      <c r="AN29" s="132"/>
      <c r="AO29" s="131"/>
      <c r="AP29" s="131"/>
      <c r="AQ29" s="131"/>
      <c r="AR29" s="131"/>
      <c r="AS29" s="131"/>
      <c r="AT29" s="131"/>
      <c r="AU29" s="130"/>
      <c r="AV29" s="131"/>
      <c r="AW29" s="132"/>
      <c r="AX29" s="205">
        <v>1.85</v>
      </c>
      <c r="AY29" s="206" t="str">
        <f aca="true" t="shared" si="1" ref="AY29:AY40">IF(ISBLANK(AX29),"",IF(AX29&gt;=2.03,"KSM",IF(AX29&gt;=1.9,"I A",IF(AX29&gt;=1.75,"II A",IF(AX29&gt;=1.6,"III A",IF(AX29&gt;=1.47,"I JA",IF(AX29&gt;=1.35,"II JA",IF(AX29&gt;=1.25,"III JA"))))))))</f>
        <v>II A</v>
      </c>
      <c r="AZ29" s="158" t="s">
        <v>61</v>
      </c>
    </row>
    <row r="30" spans="1:52" s="133" customFormat="1" ht="13.5" customHeight="1" thickBot="1">
      <c r="A30" s="129">
        <v>2</v>
      </c>
      <c r="B30" s="154" t="s">
        <v>36</v>
      </c>
      <c r="C30" s="155" t="s">
        <v>704</v>
      </c>
      <c r="D30" s="156">
        <v>35479</v>
      </c>
      <c r="E30" s="157" t="s">
        <v>55</v>
      </c>
      <c r="F30" s="157" t="s">
        <v>154</v>
      </c>
      <c r="G30" s="157" t="s">
        <v>705</v>
      </c>
      <c r="H30" s="130"/>
      <c r="I30" s="131"/>
      <c r="J30" s="132"/>
      <c r="K30" s="130" t="s">
        <v>825</v>
      </c>
      <c r="L30" s="131"/>
      <c r="M30" s="132"/>
      <c r="N30" s="130" t="s">
        <v>825</v>
      </c>
      <c r="O30" s="131"/>
      <c r="P30" s="132"/>
      <c r="Q30" s="130" t="s">
        <v>825</v>
      </c>
      <c r="R30" s="131"/>
      <c r="S30" s="132"/>
      <c r="T30" s="130" t="s">
        <v>825</v>
      </c>
      <c r="U30" s="131"/>
      <c r="V30" s="132"/>
      <c r="W30" s="130" t="s">
        <v>795</v>
      </c>
      <c r="X30" s="131" t="s">
        <v>795</v>
      </c>
      <c r="Y30" s="132" t="s">
        <v>825</v>
      </c>
      <c r="Z30" s="130" t="s">
        <v>795</v>
      </c>
      <c r="AA30" s="131" t="s">
        <v>825</v>
      </c>
      <c r="AB30" s="132"/>
      <c r="AC30" s="130" t="s">
        <v>795</v>
      </c>
      <c r="AD30" s="131" t="s">
        <v>825</v>
      </c>
      <c r="AE30" s="132"/>
      <c r="AF30" s="130" t="s">
        <v>795</v>
      </c>
      <c r="AG30" s="131" t="s">
        <v>795</v>
      </c>
      <c r="AH30" s="132" t="s">
        <v>795</v>
      </c>
      <c r="AI30" s="130"/>
      <c r="AJ30" s="131"/>
      <c r="AK30" s="132"/>
      <c r="AL30" s="130"/>
      <c r="AM30" s="131"/>
      <c r="AN30" s="132"/>
      <c r="AO30" s="131"/>
      <c r="AP30" s="131"/>
      <c r="AQ30" s="131"/>
      <c r="AR30" s="131"/>
      <c r="AS30" s="131"/>
      <c r="AT30" s="131"/>
      <c r="AU30" s="130"/>
      <c r="AV30" s="131"/>
      <c r="AW30" s="132"/>
      <c r="AX30" s="205">
        <v>1.85</v>
      </c>
      <c r="AY30" s="206" t="str">
        <f t="shared" si="1"/>
        <v>II A</v>
      </c>
      <c r="AZ30" s="158" t="s">
        <v>155</v>
      </c>
    </row>
    <row r="31" spans="1:52" s="133" customFormat="1" ht="13.5" customHeight="1" thickBot="1">
      <c r="A31" s="129">
        <v>3</v>
      </c>
      <c r="B31" s="154" t="s">
        <v>80</v>
      </c>
      <c r="C31" s="155" t="s">
        <v>102</v>
      </c>
      <c r="D31" s="156">
        <v>35846</v>
      </c>
      <c r="E31" s="157" t="s">
        <v>38</v>
      </c>
      <c r="F31" s="157" t="s">
        <v>229</v>
      </c>
      <c r="G31" s="157" t="s">
        <v>62</v>
      </c>
      <c r="H31" s="130" t="s">
        <v>825</v>
      </c>
      <c r="I31" s="131"/>
      <c r="J31" s="132"/>
      <c r="K31" s="130" t="s">
        <v>804</v>
      </c>
      <c r="L31" s="131"/>
      <c r="M31" s="132"/>
      <c r="N31" s="130" t="s">
        <v>825</v>
      </c>
      <c r="O31" s="131"/>
      <c r="P31" s="132"/>
      <c r="Q31" s="130" t="s">
        <v>825</v>
      </c>
      <c r="R31" s="131"/>
      <c r="S31" s="132"/>
      <c r="T31" s="130" t="s">
        <v>825</v>
      </c>
      <c r="U31" s="131"/>
      <c r="V31" s="132"/>
      <c r="W31" s="130" t="s">
        <v>825</v>
      </c>
      <c r="X31" s="131"/>
      <c r="Y31" s="132"/>
      <c r="Z31" s="130" t="s">
        <v>795</v>
      </c>
      <c r="AA31" s="131" t="s">
        <v>795</v>
      </c>
      <c r="AB31" s="132" t="s">
        <v>795</v>
      </c>
      <c r="AC31" s="130"/>
      <c r="AD31" s="131"/>
      <c r="AE31" s="132"/>
      <c r="AF31" s="130"/>
      <c r="AG31" s="131"/>
      <c r="AH31" s="132"/>
      <c r="AI31" s="130"/>
      <c r="AJ31" s="131"/>
      <c r="AK31" s="132"/>
      <c r="AL31" s="130"/>
      <c r="AM31" s="131"/>
      <c r="AN31" s="132"/>
      <c r="AO31" s="131"/>
      <c r="AP31" s="131"/>
      <c r="AQ31" s="131"/>
      <c r="AR31" s="131"/>
      <c r="AS31" s="131"/>
      <c r="AT31" s="131"/>
      <c r="AU31" s="130"/>
      <c r="AV31" s="131"/>
      <c r="AW31" s="132"/>
      <c r="AX31" s="205">
        <v>1.75</v>
      </c>
      <c r="AY31" s="206" t="str">
        <f t="shared" si="1"/>
        <v>II A</v>
      </c>
      <c r="AZ31" s="158" t="s">
        <v>689</v>
      </c>
    </row>
    <row r="32" spans="1:52" s="133" customFormat="1" ht="13.5" customHeight="1" thickBot="1">
      <c r="A32" s="129">
        <v>4</v>
      </c>
      <c r="B32" s="154" t="s">
        <v>444</v>
      </c>
      <c r="C32" s="155" t="s">
        <v>128</v>
      </c>
      <c r="D32" s="156" t="s">
        <v>129</v>
      </c>
      <c r="E32" s="157" t="s">
        <v>83</v>
      </c>
      <c r="F32" s="157" t="s">
        <v>84</v>
      </c>
      <c r="G32" s="157"/>
      <c r="H32" s="130"/>
      <c r="I32" s="131"/>
      <c r="J32" s="132"/>
      <c r="K32" s="130"/>
      <c r="L32" s="131"/>
      <c r="M32" s="132"/>
      <c r="N32" s="130" t="s">
        <v>825</v>
      </c>
      <c r="O32" s="131"/>
      <c r="P32" s="132"/>
      <c r="Q32" s="130" t="s">
        <v>825</v>
      </c>
      <c r="R32" s="131"/>
      <c r="S32" s="132"/>
      <c r="T32" s="130" t="s">
        <v>795</v>
      </c>
      <c r="U32" s="131" t="s">
        <v>825</v>
      </c>
      <c r="V32" s="132"/>
      <c r="W32" s="130" t="s">
        <v>795</v>
      </c>
      <c r="X32" s="131" t="s">
        <v>825</v>
      </c>
      <c r="Y32" s="132"/>
      <c r="Z32" s="130" t="s">
        <v>795</v>
      </c>
      <c r="AA32" s="131" t="s">
        <v>795</v>
      </c>
      <c r="AB32" s="132" t="s">
        <v>795</v>
      </c>
      <c r="AC32" s="130"/>
      <c r="AD32" s="131"/>
      <c r="AE32" s="132"/>
      <c r="AF32" s="130"/>
      <c r="AG32" s="131"/>
      <c r="AH32" s="132"/>
      <c r="AI32" s="130"/>
      <c r="AJ32" s="131"/>
      <c r="AK32" s="132"/>
      <c r="AL32" s="130"/>
      <c r="AM32" s="131"/>
      <c r="AN32" s="132"/>
      <c r="AO32" s="131"/>
      <c r="AP32" s="131"/>
      <c r="AQ32" s="131"/>
      <c r="AR32" s="131"/>
      <c r="AS32" s="131"/>
      <c r="AT32" s="131"/>
      <c r="AU32" s="130"/>
      <c r="AV32" s="131"/>
      <c r="AW32" s="132"/>
      <c r="AX32" s="205">
        <v>1.75</v>
      </c>
      <c r="AY32" s="206" t="str">
        <f t="shared" si="1"/>
        <v>II A</v>
      </c>
      <c r="AZ32" s="158" t="s">
        <v>61</v>
      </c>
    </row>
    <row r="33" spans="1:52" s="133" customFormat="1" ht="13.5" customHeight="1" thickBot="1">
      <c r="A33" s="129">
        <v>5</v>
      </c>
      <c r="B33" s="154" t="s">
        <v>156</v>
      </c>
      <c r="C33" s="155" t="s">
        <v>714</v>
      </c>
      <c r="D33" s="156">
        <v>36096</v>
      </c>
      <c r="E33" s="157" t="s">
        <v>55</v>
      </c>
      <c r="F33" s="157" t="s">
        <v>154</v>
      </c>
      <c r="G33" s="157"/>
      <c r="H33" s="130" t="s">
        <v>825</v>
      </c>
      <c r="I33" s="131"/>
      <c r="J33" s="132"/>
      <c r="K33" s="130" t="s">
        <v>825</v>
      </c>
      <c r="L33" s="131"/>
      <c r="M33" s="132"/>
      <c r="N33" s="130" t="s">
        <v>825</v>
      </c>
      <c r="O33" s="131"/>
      <c r="P33" s="132"/>
      <c r="Q33" s="130" t="s">
        <v>825</v>
      </c>
      <c r="R33" s="131"/>
      <c r="S33" s="132"/>
      <c r="T33" s="130" t="s">
        <v>795</v>
      </c>
      <c r="U33" s="131" t="s">
        <v>825</v>
      </c>
      <c r="V33" s="132"/>
      <c r="W33" s="130" t="s">
        <v>795</v>
      </c>
      <c r="X33" s="131" t="s">
        <v>795</v>
      </c>
      <c r="Y33" s="132" t="s">
        <v>795</v>
      </c>
      <c r="Z33" s="130"/>
      <c r="AA33" s="131"/>
      <c r="AB33" s="132"/>
      <c r="AC33" s="130"/>
      <c r="AD33" s="131"/>
      <c r="AE33" s="132"/>
      <c r="AF33" s="130"/>
      <c r="AG33" s="131"/>
      <c r="AH33" s="132"/>
      <c r="AI33" s="130"/>
      <c r="AJ33" s="131"/>
      <c r="AK33" s="132"/>
      <c r="AL33" s="130"/>
      <c r="AM33" s="131"/>
      <c r="AN33" s="132"/>
      <c r="AO33" s="131"/>
      <c r="AP33" s="131"/>
      <c r="AQ33" s="131"/>
      <c r="AR33" s="131"/>
      <c r="AS33" s="131"/>
      <c r="AT33" s="131"/>
      <c r="AU33" s="130"/>
      <c r="AV33" s="131"/>
      <c r="AW33" s="132"/>
      <c r="AX33" s="205">
        <v>1.7</v>
      </c>
      <c r="AY33" s="206" t="str">
        <f t="shared" si="1"/>
        <v>III A</v>
      </c>
      <c r="AZ33" s="158" t="s">
        <v>115</v>
      </c>
    </row>
    <row r="34" spans="1:52" s="133" customFormat="1" ht="13.5" customHeight="1" thickBot="1">
      <c r="A34" s="129">
        <v>6</v>
      </c>
      <c r="B34" s="154" t="s">
        <v>35</v>
      </c>
      <c r="C34" s="155" t="s">
        <v>718</v>
      </c>
      <c r="D34" s="156">
        <v>36042</v>
      </c>
      <c r="E34" s="157" t="s">
        <v>15</v>
      </c>
      <c r="F34" s="157" t="s">
        <v>54</v>
      </c>
      <c r="G34" s="157" t="s">
        <v>288</v>
      </c>
      <c r="H34" s="130"/>
      <c r="I34" s="131"/>
      <c r="J34" s="132"/>
      <c r="K34" s="130"/>
      <c r="L34" s="131"/>
      <c r="M34" s="132"/>
      <c r="N34" s="130" t="s">
        <v>825</v>
      </c>
      <c r="O34" s="131"/>
      <c r="P34" s="132"/>
      <c r="Q34" s="130" t="s">
        <v>825</v>
      </c>
      <c r="R34" s="131"/>
      <c r="S34" s="132"/>
      <c r="T34" s="130" t="s">
        <v>795</v>
      </c>
      <c r="U34" s="131" t="s">
        <v>795</v>
      </c>
      <c r="V34" s="132" t="s">
        <v>825</v>
      </c>
      <c r="W34" s="130" t="s">
        <v>795</v>
      </c>
      <c r="X34" s="131" t="s">
        <v>795</v>
      </c>
      <c r="Y34" s="132" t="s">
        <v>795</v>
      </c>
      <c r="Z34" s="130"/>
      <c r="AA34" s="131"/>
      <c r="AB34" s="132"/>
      <c r="AC34" s="130"/>
      <c r="AD34" s="131"/>
      <c r="AE34" s="132"/>
      <c r="AF34" s="130"/>
      <c r="AG34" s="131"/>
      <c r="AH34" s="132"/>
      <c r="AI34" s="130"/>
      <c r="AJ34" s="131"/>
      <c r="AK34" s="132"/>
      <c r="AL34" s="130"/>
      <c r="AM34" s="131"/>
      <c r="AN34" s="132"/>
      <c r="AO34" s="131"/>
      <c r="AP34" s="131"/>
      <c r="AQ34" s="131"/>
      <c r="AR34" s="131"/>
      <c r="AS34" s="131"/>
      <c r="AT34" s="131"/>
      <c r="AU34" s="130"/>
      <c r="AV34" s="131"/>
      <c r="AW34" s="132"/>
      <c r="AX34" s="205">
        <v>1.7</v>
      </c>
      <c r="AY34" s="206" t="str">
        <f t="shared" si="1"/>
        <v>III A</v>
      </c>
      <c r="AZ34" s="158" t="s">
        <v>160</v>
      </c>
    </row>
    <row r="35" spans="1:52" s="133" customFormat="1" ht="13.5" customHeight="1" thickBot="1">
      <c r="A35" s="129">
        <v>6</v>
      </c>
      <c r="B35" s="154" t="s">
        <v>18</v>
      </c>
      <c r="C35" s="155" t="s">
        <v>200</v>
      </c>
      <c r="D35" s="156" t="s">
        <v>632</v>
      </c>
      <c r="E35" s="157" t="s">
        <v>97</v>
      </c>
      <c r="F35" s="157" t="s">
        <v>98</v>
      </c>
      <c r="G35" s="157" t="s">
        <v>276</v>
      </c>
      <c r="H35" s="130" t="s">
        <v>825</v>
      </c>
      <c r="I35" s="131"/>
      <c r="J35" s="132"/>
      <c r="K35" s="130" t="s">
        <v>825</v>
      </c>
      <c r="L35" s="131"/>
      <c r="M35" s="132"/>
      <c r="N35" s="130" t="s">
        <v>825</v>
      </c>
      <c r="O35" s="131"/>
      <c r="P35" s="132"/>
      <c r="Q35" s="130" t="s">
        <v>825</v>
      </c>
      <c r="R35" s="131"/>
      <c r="S35" s="132"/>
      <c r="T35" s="130" t="s">
        <v>795</v>
      </c>
      <c r="U35" s="131" t="s">
        <v>795</v>
      </c>
      <c r="V35" s="132" t="s">
        <v>825</v>
      </c>
      <c r="W35" s="130" t="s">
        <v>795</v>
      </c>
      <c r="X35" s="131" t="s">
        <v>795</v>
      </c>
      <c r="Y35" s="132" t="s">
        <v>795</v>
      </c>
      <c r="Z35" s="130"/>
      <c r="AA35" s="131"/>
      <c r="AB35" s="132"/>
      <c r="AC35" s="130"/>
      <c r="AD35" s="131"/>
      <c r="AE35" s="132"/>
      <c r="AF35" s="130"/>
      <c r="AG35" s="131"/>
      <c r="AH35" s="132"/>
      <c r="AI35" s="130"/>
      <c r="AJ35" s="131"/>
      <c r="AK35" s="132"/>
      <c r="AL35" s="130"/>
      <c r="AM35" s="131"/>
      <c r="AN35" s="132"/>
      <c r="AO35" s="131"/>
      <c r="AP35" s="131"/>
      <c r="AQ35" s="131"/>
      <c r="AR35" s="131"/>
      <c r="AS35" s="131"/>
      <c r="AT35" s="131"/>
      <c r="AU35" s="130"/>
      <c r="AV35" s="131"/>
      <c r="AW35" s="132"/>
      <c r="AX35" s="205">
        <v>1.7</v>
      </c>
      <c r="AY35" s="206" t="str">
        <f t="shared" si="1"/>
        <v>III A</v>
      </c>
      <c r="AZ35" s="158" t="s">
        <v>198</v>
      </c>
    </row>
    <row r="36" spans="1:52" s="133" customFormat="1" ht="13.5" customHeight="1" thickBot="1">
      <c r="A36" s="129">
        <v>8</v>
      </c>
      <c r="B36" s="154" t="s">
        <v>21</v>
      </c>
      <c r="C36" s="155" t="s">
        <v>326</v>
      </c>
      <c r="D36" s="156">
        <v>35565</v>
      </c>
      <c r="E36" s="157" t="s">
        <v>15</v>
      </c>
      <c r="F36" s="157" t="s">
        <v>54</v>
      </c>
      <c r="G36" s="157" t="s">
        <v>74</v>
      </c>
      <c r="H36" s="130" t="s">
        <v>825</v>
      </c>
      <c r="I36" s="131"/>
      <c r="J36" s="132"/>
      <c r="K36" s="130" t="s">
        <v>825</v>
      </c>
      <c r="L36" s="131"/>
      <c r="M36" s="132"/>
      <c r="N36" s="130" t="s">
        <v>795</v>
      </c>
      <c r="O36" s="131" t="s">
        <v>825</v>
      </c>
      <c r="P36" s="132"/>
      <c r="Q36" s="130" t="s">
        <v>795</v>
      </c>
      <c r="R36" s="131" t="s">
        <v>795</v>
      </c>
      <c r="S36" s="132" t="s">
        <v>825</v>
      </c>
      <c r="T36" s="130" t="s">
        <v>795</v>
      </c>
      <c r="U36" s="131" t="s">
        <v>795</v>
      </c>
      <c r="V36" s="132" t="s">
        <v>795</v>
      </c>
      <c r="W36" s="130"/>
      <c r="X36" s="131"/>
      <c r="Y36" s="132"/>
      <c r="Z36" s="130"/>
      <c r="AA36" s="131"/>
      <c r="AB36" s="132"/>
      <c r="AC36" s="130"/>
      <c r="AD36" s="131"/>
      <c r="AE36" s="132"/>
      <c r="AF36" s="130"/>
      <c r="AG36" s="131"/>
      <c r="AH36" s="132"/>
      <c r="AI36" s="130"/>
      <c r="AJ36" s="131"/>
      <c r="AK36" s="132"/>
      <c r="AL36" s="130"/>
      <c r="AM36" s="131"/>
      <c r="AN36" s="132"/>
      <c r="AO36" s="131"/>
      <c r="AP36" s="131"/>
      <c r="AQ36" s="131"/>
      <c r="AR36" s="131"/>
      <c r="AS36" s="131"/>
      <c r="AT36" s="131"/>
      <c r="AU36" s="130"/>
      <c r="AV36" s="131"/>
      <c r="AW36" s="132"/>
      <c r="AX36" s="205">
        <v>1.65</v>
      </c>
      <c r="AY36" s="206" t="str">
        <f t="shared" si="1"/>
        <v>III A</v>
      </c>
      <c r="AZ36" s="158" t="s">
        <v>50</v>
      </c>
    </row>
    <row r="37" spans="1:52" s="133" customFormat="1" ht="13.5" customHeight="1" thickBot="1">
      <c r="A37" s="129">
        <v>9</v>
      </c>
      <c r="B37" s="154" t="s">
        <v>104</v>
      </c>
      <c r="C37" s="155" t="s">
        <v>105</v>
      </c>
      <c r="D37" s="156">
        <v>35928</v>
      </c>
      <c r="E37" s="157" t="s">
        <v>15</v>
      </c>
      <c r="F37" s="157" t="s">
        <v>54</v>
      </c>
      <c r="G37" s="157" t="s">
        <v>74</v>
      </c>
      <c r="H37" s="130" t="s">
        <v>825</v>
      </c>
      <c r="I37" s="131"/>
      <c r="J37" s="132"/>
      <c r="K37" s="130" t="s">
        <v>795</v>
      </c>
      <c r="L37" s="131" t="s">
        <v>825</v>
      </c>
      <c r="M37" s="132"/>
      <c r="N37" s="130" t="s">
        <v>795</v>
      </c>
      <c r="O37" s="131" t="s">
        <v>825</v>
      </c>
      <c r="P37" s="132"/>
      <c r="Q37" s="130" t="s">
        <v>795</v>
      </c>
      <c r="R37" s="131" t="s">
        <v>795</v>
      </c>
      <c r="S37" s="132" t="s">
        <v>825</v>
      </c>
      <c r="T37" s="130" t="s">
        <v>795</v>
      </c>
      <c r="U37" s="131" t="s">
        <v>795</v>
      </c>
      <c r="V37" s="132" t="s">
        <v>795</v>
      </c>
      <c r="W37" s="130"/>
      <c r="X37" s="131"/>
      <c r="Y37" s="132"/>
      <c r="Z37" s="130"/>
      <c r="AA37" s="131"/>
      <c r="AB37" s="132"/>
      <c r="AC37" s="130"/>
      <c r="AD37" s="131"/>
      <c r="AE37" s="132"/>
      <c r="AF37" s="130"/>
      <c r="AG37" s="131"/>
      <c r="AH37" s="132"/>
      <c r="AI37" s="130"/>
      <c r="AJ37" s="131"/>
      <c r="AK37" s="132"/>
      <c r="AL37" s="130"/>
      <c r="AM37" s="131"/>
      <c r="AN37" s="132"/>
      <c r="AO37" s="131"/>
      <c r="AP37" s="131"/>
      <c r="AQ37" s="131"/>
      <c r="AR37" s="131"/>
      <c r="AS37" s="131"/>
      <c r="AT37" s="131"/>
      <c r="AU37" s="130"/>
      <c r="AV37" s="131"/>
      <c r="AW37" s="132"/>
      <c r="AX37" s="205">
        <v>1.65</v>
      </c>
      <c r="AY37" s="206" t="str">
        <f t="shared" si="1"/>
        <v>III A</v>
      </c>
      <c r="AZ37" s="158" t="s">
        <v>50</v>
      </c>
    </row>
    <row r="38" spans="1:52" s="133" customFormat="1" ht="13.5" customHeight="1" thickBot="1">
      <c r="A38" s="129">
        <v>10</v>
      </c>
      <c r="B38" s="154" t="s">
        <v>676</v>
      </c>
      <c r="C38" s="155" t="s">
        <v>529</v>
      </c>
      <c r="D38" s="156">
        <v>36133</v>
      </c>
      <c r="E38" s="157" t="s">
        <v>38</v>
      </c>
      <c r="F38" s="157" t="s">
        <v>229</v>
      </c>
      <c r="G38" s="157" t="s">
        <v>328</v>
      </c>
      <c r="H38" s="130" t="s">
        <v>825</v>
      </c>
      <c r="I38" s="131"/>
      <c r="J38" s="132"/>
      <c r="K38" s="130" t="s">
        <v>825</v>
      </c>
      <c r="L38" s="131"/>
      <c r="M38" s="132"/>
      <c r="N38" s="130" t="s">
        <v>825</v>
      </c>
      <c r="O38" s="131"/>
      <c r="P38" s="132"/>
      <c r="Q38" s="130" t="s">
        <v>795</v>
      </c>
      <c r="R38" s="131" t="s">
        <v>795</v>
      </c>
      <c r="S38" s="132" t="s">
        <v>795</v>
      </c>
      <c r="T38" s="130"/>
      <c r="U38" s="131"/>
      <c r="V38" s="132"/>
      <c r="W38" s="130"/>
      <c r="X38" s="131"/>
      <c r="Y38" s="132"/>
      <c r="Z38" s="130"/>
      <c r="AA38" s="131"/>
      <c r="AB38" s="132"/>
      <c r="AC38" s="130"/>
      <c r="AD38" s="131"/>
      <c r="AE38" s="132"/>
      <c r="AF38" s="130"/>
      <c r="AG38" s="131"/>
      <c r="AH38" s="132"/>
      <c r="AI38" s="130"/>
      <c r="AJ38" s="131"/>
      <c r="AK38" s="132"/>
      <c r="AL38" s="130"/>
      <c r="AM38" s="131"/>
      <c r="AN38" s="132"/>
      <c r="AO38" s="131"/>
      <c r="AP38" s="131"/>
      <c r="AQ38" s="131"/>
      <c r="AR38" s="131"/>
      <c r="AS38" s="131"/>
      <c r="AT38" s="131"/>
      <c r="AU38" s="130"/>
      <c r="AV38" s="131"/>
      <c r="AW38" s="132"/>
      <c r="AX38" s="205">
        <v>1.6</v>
      </c>
      <c r="AY38" s="206" t="str">
        <f t="shared" si="1"/>
        <v>III A</v>
      </c>
      <c r="AZ38" s="158" t="s">
        <v>340</v>
      </c>
    </row>
    <row r="39" spans="1:52" s="133" customFormat="1" ht="13.5" customHeight="1" thickBot="1">
      <c r="A39" s="129">
        <v>11</v>
      </c>
      <c r="B39" s="154" t="s">
        <v>153</v>
      </c>
      <c r="C39" s="155" t="s">
        <v>697</v>
      </c>
      <c r="D39" s="156">
        <v>35932</v>
      </c>
      <c r="E39" s="157" t="s">
        <v>55</v>
      </c>
      <c r="F39" s="157" t="s">
        <v>154</v>
      </c>
      <c r="G39" s="157" t="s">
        <v>705</v>
      </c>
      <c r="H39" s="130" t="s">
        <v>825</v>
      </c>
      <c r="I39" s="131"/>
      <c r="J39" s="132"/>
      <c r="K39" s="130" t="s">
        <v>795</v>
      </c>
      <c r="L39" s="131" t="s">
        <v>825</v>
      </c>
      <c r="M39" s="132"/>
      <c r="N39" s="130" t="s">
        <v>795</v>
      </c>
      <c r="O39" s="131" t="s">
        <v>795</v>
      </c>
      <c r="P39" s="132" t="s">
        <v>795</v>
      </c>
      <c r="Q39" s="130"/>
      <c r="R39" s="131"/>
      <c r="S39" s="132"/>
      <c r="T39" s="130"/>
      <c r="U39" s="131"/>
      <c r="V39" s="132"/>
      <c r="W39" s="130"/>
      <c r="X39" s="131"/>
      <c r="Y39" s="132"/>
      <c r="Z39" s="130"/>
      <c r="AA39" s="131"/>
      <c r="AB39" s="132"/>
      <c r="AC39" s="130"/>
      <c r="AD39" s="131"/>
      <c r="AE39" s="132"/>
      <c r="AF39" s="130"/>
      <c r="AG39" s="131"/>
      <c r="AH39" s="132"/>
      <c r="AI39" s="130"/>
      <c r="AJ39" s="131"/>
      <c r="AK39" s="132"/>
      <c r="AL39" s="130"/>
      <c r="AM39" s="131"/>
      <c r="AN39" s="132"/>
      <c r="AO39" s="131"/>
      <c r="AP39" s="131"/>
      <c r="AQ39" s="131"/>
      <c r="AR39" s="131"/>
      <c r="AS39" s="131"/>
      <c r="AT39" s="131"/>
      <c r="AU39" s="130"/>
      <c r="AV39" s="131"/>
      <c r="AW39" s="132"/>
      <c r="AX39" s="205">
        <v>1.55</v>
      </c>
      <c r="AY39" s="206" t="str">
        <f t="shared" si="1"/>
        <v>I JA</v>
      </c>
      <c r="AZ39" s="158" t="s">
        <v>155</v>
      </c>
    </row>
    <row r="40" spans="1:52" s="133" customFormat="1" ht="13.5" customHeight="1" thickBot="1">
      <c r="A40" s="129">
        <v>12</v>
      </c>
      <c r="B40" s="154" t="s">
        <v>63</v>
      </c>
      <c r="C40" s="155" t="s">
        <v>290</v>
      </c>
      <c r="D40" s="156">
        <v>35982</v>
      </c>
      <c r="E40" s="157" t="s">
        <v>15</v>
      </c>
      <c r="F40" s="157" t="s">
        <v>54</v>
      </c>
      <c r="G40" s="157" t="s">
        <v>288</v>
      </c>
      <c r="H40" s="130" t="s">
        <v>795</v>
      </c>
      <c r="I40" s="131" t="s">
        <v>795</v>
      </c>
      <c r="J40" s="132" t="s">
        <v>825</v>
      </c>
      <c r="K40" s="130" t="s">
        <v>795</v>
      </c>
      <c r="L40" s="131" t="s">
        <v>795</v>
      </c>
      <c r="M40" s="132" t="s">
        <v>795</v>
      </c>
      <c r="N40" s="130"/>
      <c r="O40" s="131"/>
      <c r="P40" s="132"/>
      <c r="Q40" s="130"/>
      <c r="R40" s="131"/>
      <c r="S40" s="132"/>
      <c r="T40" s="130"/>
      <c r="U40" s="131"/>
      <c r="V40" s="132"/>
      <c r="W40" s="130"/>
      <c r="X40" s="131"/>
      <c r="Y40" s="132"/>
      <c r="Z40" s="130"/>
      <c r="AA40" s="131"/>
      <c r="AB40" s="132"/>
      <c r="AC40" s="130"/>
      <c r="AD40" s="131"/>
      <c r="AE40" s="132"/>
      <c r="AF40" s="130"/>
      <c r="AG40" s="131"/>
      <c r="AH40" s="132"/>
      <c r="AI40" s="130"/>
      <c r="AJ40" s="131"/>
      <c r="AK40" s="132"/>
      <c r="AL40" s="130"/>
      <c r="AM40" s="131"/>
      <c r="AN40" s="132"/>
      <c r="AO40" s="131"/>
      <c r="AP40" s="131"/>
      <c r="AQ40" s="131"/>
      <c r="AR40" s="131"/>
      <c r="AS40" s="131"/>
      <c r="AT40" s="131"/>
      <c r="AU40" s="130"/>
      <c r="AV40" s="131"/>
      <c r="AW40" s="132"/>
      <c r="AX40" s="205">
        <v>1.5</v>
      </c>
      <c r="AY40" s="206" t="str">
        <f t="shared" si="1"/>
        <v>I JA</v>
      </c>
      <c r="AZ40" s="158" t="s">
        <v>160</v>
      </c>
    </row>
    <row r="41" spans="1:52" s="133" customFormat="1" ht="13.5" customHeight="1" thickBot="1">
      <c r="A41" s="129"/>
      <c r="B41" s="154" t="s">
        <v>685</v>
      </c>
      <c r="C41" s="155" t="s">
        <v>686</v>
      </c>
      <c r="D41" s="156">
        <v>35853</v>
      </c>
      <c r="E41" s="157" t="s">
        <v>38</v>
      </c>
      <c r="F41" s="157" t="s">
        <v>229</v>
      </c>
      <c r="G41" s="157" t="s">
        <v>62</v>
      </c>
      <c r="H41" s="130" t="s">
        <v>795</v>
      </c>
      <c r="I41" s="131" t="s">
        <v>795</v>
      </c>
      <c r="J41" s="132" t="s">
        <v>795</v>
      </c>
      <c r="K41" s="130"/>
      <c r="L41" s="131"/>
      <c r="M41" s="132"/>
      <c r="N41" s="130"/>
      <c r="O41" s="131"/>
      <c r="P41" s="132"/>
      <c r="Q41" s="130"/>
      <c r="R41" s="131"/>
      <c r="S41" s="132"/>
      <c r="T41" s="130"/>
      <c r="U41" s="131"/>
      <c r="V41" s="132"/>
      <c r="W41" s="130"/>
      <c r="X41" s="131"/>
      <c r="Y41" s="132"/>
      <c r="Z41" s="130"/>
      <c r="AA41" s="131"/>
      <c r="AB41" s="132"/>
      <c r="AC41" s="130"/>
      <c r="AD41" s="131"/>
      <c r="AE41" s="132"/>
      <c r="AF41" s="130"/>
      <c r="AG41" s="131"/>
      <c r="AH41" s="132"/>
      <c r="AI41" s="130"/>
      <c r="AJ41" s="131"/>
      <c r="AK41" s="132"/>
      <c r="AL41" s="130"/>
      <c r="AM41" s="131"/>
      <c r="AN41" s="132"/>
      <c r="AO41" s="131"/>
      <c r="AP41" s="131"/>
      <c r="AQ41" s="131"/>
      <c r="AR41" s="131"/>
      <c r="AS41" s="131"/>
      <c r="AT41" s="131"/>
      <c r="AU41" s="130"/>
      <c r="AV41" s="131"/>
      <c r="AW41" s="132"/>
      <c r="AX41" s="205" t="s">
        <v>805</v>
      </c>
      <c r="AY41" s="206"/>
      <c r="AZ41" s="158" t="s">
        <v>41</v>
      </c>
    </row>
    <row r="42" spans="1:52" s="133" customFormat="1" ht="13.5" customHeight="1" thickBot="1">
      <c r="A42" s="129"/>
      <c r="B42" s="154" t="s">
        <v>34</v>
      </c>
      <c r="C42" s="155" t="s">
        <v>640</v>
      </c>
      <c r="D42" s="156">
        <v>35838</v>
      </c>
      <c r="E42" s="157" t="s">
        <v>15</v>
      </c>
      <c r="F42" s="157" t="s">
        <v>54</v>
      </c>
      <c r="G42" s="157" t="s">
        <v>288</v>
      </c>
      <c r="H42" s="130" t="s">
        <v>795</v>
      </c>
      <c r="I42" s="131" t="s">
        <v>795</v>
      </c>
      <c r="J42" s="132" t="s">
        <v>795</v>
      </c>
      <c r="K42" s="130"/>
      <c r="L42" s="131"/>
      <c r="M42" s="132"/>
      <c r="N42" s="130"/>
      <c r="O42" s="131"/>
      <c r="P42" s="132"/>
      <c r="Q42" s="130"/>
      <c r="R42" s="131"/>
      <c r="S42" s="132"/>
      <c r="T42" s="130"/>
      <c r="U42" s="131"/>
      <c r="V42" s="132"/>
      <c r="W42" s="130"/>
      <c r="X42" s="131"/>
      <c r="Y42" s="132"/>
      <c r="Z42" s="130"/>
      <c r="AA42" s="131"/>
      <c r="AB42" s="132"/>
      <c r="AC42" s="130"/>
      <c r="AD42" s="131"/>
      <c r="AE42" s="132"/>
      <c r="AF42" s="130"/>
      <c r="AG42" s="131"/>
      <c r="AH42" s="132"/>
      <c r="AI42" s="130"/>
      <c r="AJ42" s="131"/>
      <c r="AK42" s="132"/>
      <c r="AL42" s="130"/>
      <c r="AM42" s="131"/>
      <c r="AN42" s="132"/>
      <c r="AO42" s="131"/>
      <c r="AP42" s="131"/>
      <c r="AQ42" s="131"/>
      <c r="AR42" s="131"/>
      <c r="AS42" s="131"/>
      <c r="AT42" s="131"/>
      <c r="AU42" s="130"/>
      <c r="AV42" s="131"/>
      <c r="AW42" s="132"/>
      <c r="AX42" s="205" t="s">
        <v>805</v>
      </c>
      <c r="AY42" s="206"/>
      <c r="AZ42" s="158" t="s">
        <v>160</v>
      </c>
    </row>
  </sheetData>
  <sheetProtection/>
  <mergeCells count="26">
    <mergeCell ref="AO6:AQ6"/>
    <mergeCell ref="AR6:AT6"/>
    <mergeCell ref="AU6:AW6"/>
    <mergeCell ref="AL28:AN28"/>
    <mergeCell ref="AU28:AW28"/>
    <mergeCell ref="T6:V6"/>
    <mergeCell ref="W6:Y6"/>
    <mergeCell ref="Z6:AB6"/>
    <mergeCell ref="Z28:AB28"/>
    <mergeCell ref="AL6:AN6"/>
    <mergeCell ref="AC28:AE28"/>
    <mergeCell ref="AF28:AH28"/>
    <mergeCell ref="AI28:AK28"/>
    <mergeCell ref="AC6:AE6"/>
    <mergeCell ref="H6:J6"/>
    <mergeCell ref="AF6:AH6"/>
    <mergeCell ref="AI6:AK6"/>
    <mergeCell ref="H28:J28"/>
    <mergeCell ref="K28:M28"/>
    <mergeCell ref="N28:P28"/>
    <mergeCell ref="Q28:S28"/>
    <mergeCell ref="T28:V28"/>
    <mergeCell ref="W28:Y28"/>
    <mergeCell ref="K6:M6"/>
    <mergeCell ref="N6:P6"/>
    <mergeCell ref="Q6:S6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3" customWidth="1"/>
    <col min="2" max="2" width="8.8515625" style="23" customWidth="1"/>
    <col min="3" max="3" width="14.421875" style="23" customWidth="1"/>
    <col min="4" max="4" width="10.7109375" style="46" customWidth="1"/>
    <col min="5" max="5" width="12.421875" style="48" bestFit="1" customWidth="1"/>
    <col min="6" max="6" width="12.8515625" style="48" bestFit="1" customWidth="1"/>
    <col min="7" max="7" width="16.8515625" style="27" bestFit="1" customWidth="1"/>
    <col min="8" max="13" width="4.7109375" style="92" customWidth="1"/>
    <col min="14" max="14" width="9.140625" style="102" customWidth="1"/>
    <col min="15" max="15" width="6.421875" style="54" bestFit="1" customWidth="1"/>
    <col min="16" max="16" width="17.421875" style="25" bestFit="1" customWidth="1"/>
    <col min="17" max="16384" width="9.140625" style="23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5" s="25" customFormat="1" ht="12" customHeight="1">
      <c r="A3" s="23"/>
      <c r="B3" s="23"/>
      <c r="C3" s="24"/>
      <c r="D3" s="38"/>
      <c r="E3" s="35"/>
      <c r="F3" s="35"/>
      <c r="G3" s="27"/>
      <c r="H3" s="90"/>
      <c r="I3" s="90"/>
      <c r="J3" s="90"/>
      <c r="K3" s="90"/>
      <c r="L3" s="90"/>
      <c r="M3" s="90"/>
      <c r="N3" s="102"/>
      <c r="O3" s="54"/>
    </row>
    <row r="4" spans="2:15" s="40" customFormat="1" ht="16.5" thickBot="1">
      <c r="B4" s="41" t="s">
        <v>373</v>
      </c>
      <c r="D4" s="42"/>
      <c r="E4" s="43"/>
      <c r="F4" s="43"/>
      <c r="G4" s="44"/>
      <c r="H4" s="100"/>
      <c r="I4" s="100"/>
      <c r="J4" s="100"/>
      <c r="K4" s="100"/>
      <c r="L4" s="100"/>
      <c r="M4" s="100"/>
      <c r="N4" s="161"/>
      <c r="O4" s="68"/>
    </row>
    <row r="5" spans="4:15" s="25" customFormat="1" ht="12" thickBot="1">
      <c r="D5" s="46"/>
      <c r="H5" s="237" t="s">
        <v>9</v>
      </c>
      <c r="I5" s="238"/>
      <c r="J5" s="238"/>
      <c r="K5" s="238"/>
      <c r="L5" s="238"/>
      <c r="M5" s="239"/>
      <c r="N5" s="173"/>
      <c r="O5" s="175"/>
    </row>
    <row r="6" spans="1:16" s="15" customFormat="1" ht="11.25" thickBot="1">
      <c r="A6" s="134" t="s">
        <v>740</v>
      </c>
      <c r="B6" s="12" t="s">
        <v>0</v>
      </c>
      <c r="C6" s="13" t="s">
        <v>1</v>
      </c>
      <c r="D6" s="14" t="s">
        <v>10</v>
      </c>
      <c r="E6" s="50" t="s">
        <v>2</v>
      </c>
      <c r="F6" s="72" t="s">
        <v>3</v>
      </c>
      <c r="G6" s="72" t="s">
        <v>88</v>
      </c>
      <c r="H6" s="96">
        <v>1</v>
      </c>
      <c r="I6" s="97">
        <v>2</v>
      </c>
      <c r="J6" s="97">
        <v>3</v>
      </c>
      <c r="K6" s="97">
        <v>4</v>
      </c>
      <c r="L6" s="97">
        <v>5</v>
      </c>
      <c r="M6" s="99">
        <v>6</v>
      </c>
      <c r="N6" s="174" t="s">
        <v>4</v>
      </c>
      <c r="O6" s="84" t="s">
        <v>65</v>
      </c>
      <c r="P6" s="51" t="s">
        <v>5</v>
      </c>
    </row>
    <row r="7" spans="1:16" ht="18" customHeight="1">
      <c r="A7" s="34">
        <v>1</v>
      </c>
      <c r="B7" s="19" t="s">
        <v>149</v>
      </c>
      <c r="C7" s="20" t="s">
        <v>673</v>
      </c>
      <c r="D7" s="105">
        <v>36377</v>
      </c>
      <c r="E7" s="22" t="s">
        <v>38</v>
      </c>
      <c r="F7" s="22" t="s">
        <v>229</v>
      </c>
      <c r="G7" s="22" t="s">
        <v>62</v>
      </c>
      <c r="H7" s="108">
        <v>4.92</v>
      </c>
      <c r="I7" s="108">
        <v>3.74</v>
      </c>
      <c r="J7" s="108">
        <v>5.12</v>
      </c>
      <c r="K7" s="108">
        <v>5.12</v>
      </c>
      <c r="L7" s="108" t="s">
        <v>795</v>
      </c>
      <c r="M7" s="108">
        <v>5.26</v>
      </c>
      <c r="N7" s="201">
        <f aca="true" t="shared" si="0" ref="N7:N17">MAX(H7:M7)</f>
        <v>5.26</v>
      </c>
      <c r="O7" s="202" t="str">
        <f aca="true" t="shared" si="1" ref="O7:O16">IF(ISBLANK(N7),"",IF(N7&gt;=6,"KSM",IF(N7&gt;=5.6,"I A",IF(N7&gt;=5.15,"II A",IF(N7&gt;=4.6,"III A",IF(N7&gt;=4.2,"I JA",IF(N7&gt;=3.85,"II JA",IF(N7&gt;=3.6,"III JA"))))))))</f>
        <v>II A</v>
      </c>
      <c r="P7" s="21" t="s">
        <v>41</v>
      </c>
    </row>
    <row r="8" spans="1:16" ht="18" customHeight="1">
      <c r="A8" s="34">
        <v>2</v>
      </c>
      <c r="B8" s="19" t="s">
        <v>343</v>
      </c>
      <c r="C8" s="20" t="s">
        <v>344</v>
      </c>
      <c r="D8" s="105" t="s">
        <v>345</v>
      </c>
      <c r="E8" s="22" t="s">
        <v>38</v>
      </c>
      <c r="F8" s="22" t="s">
        <v>229</v>
      </c>
      <c r="G8" s="22" t="s">
        <v>328</v>
      </c>
      <c r="H8" s="108" t="s">
        <v>795</v>
      </c>
      <c r="I8" s="108">
        <v>4.82</v>
      </c>
      <c r="J8" s="108">
        <v>4.79</v>
      </c>
      <c r="K8" s="108" t="s">
        <v>795</v>
      </c>
      <c r="L8" s="108" t="s">
        <v>795</v>
      </c>
      <c r="M8" s="108">
        <v>5.13</v>
      </c>
      <c r="N8" s="201">
        <f t="shared" si="0"/>
        <v>5.13</v>
      </c>
      <c r="O8" s="202" t="str">
        <f t="shared" si="1"/>
        <v>III A</v>
      </c>
      <c r="P8" s="21" t="s">
        <v>57</v>
      </c>
    </row>
    <row r="9" spans="1:16" ht="18" customHeight="1">
      <c r="A9" s="34">
        <v>3</v>
      </c>
      <c r="B9" s="19" t="s">
        <v>269</v>
      </c>
      <c r="C9" s="20" t="s">
        <v>496</v>
      </c>
      <c r="D9" s="105" t="s">
        <v>497</v>
      </c>
      <c r="E9" s="22" t="s">
        <v>55</v>
      </c>
      <c r="F9" s="22" t="s">
        <v>154</v>
      </c>
      <c r="G9" s="22"/>
      <c r="H9" s="108">
        <v>4.87</v>
      </c>
      <c r="I9" s="108">
        <v>4.62</v>
      </c>
      <c r="J9" s="108">
        <v>5.04</v>
      </c>
      <c r="K9" s="108">
        <v>4.97</v>
      </c>
      <c r="L9" s="108">
        <v>4.84</v>
      </c>
      <c r="M9" s="108">
        <v>4.91</v>
      </c>
      <c r="N9" s="201">
        <f t="shared" si="0"/>
        <v>5.04</v>
      </c>
      <c r="O9" s="202" t="str">
        <f t="shared" si="1"/>
        <v>III A</v>
      </c>
      <c r="P9" s="21" t="s">
        <v>115</v>
      </c>
    </row>
    <row r="10" spans="1:16" ht="18" customHeight="1">
      <c r="A10" s="34">
        <v>4</v>
      </c>
      <c r="B10" s="19" t="s">
        <v>512</v>
      </c>
      <c r="C10" s="20" t="s">
        <v>513</v>
      </c>
      <c r="D10" s="105" t="s">
        <v>514</v>
      </c>
      <c r="E10" s="22" t="s">
        <v>55</v>
      </c>
      <c r="F10" s="22" t="s">
        <v>154</v>
      </c>
      <c r="G10" s="22" t="s">
        <v>507</v>
      </c>
      <c r="H10" s="108" t="s">
        <v>795</v>
      </c>
      <c r="I10" s="108">
        <v>4.23</v>
      </c>
      <c r="J10" s="108">
        <v>4.23</v>
      </c>
      <c r="K10" s="108">
        <v>4.39</v>
      </c>
      <c r="L10" s="108">
        <v>4.13</v>
      </c>
      <c r="M10" s="108" t="s">
        <v>795</v>
      </c>
      <c r="N10" s="201">
        <f t="shared" si="0"/>
        <v>4.39</v>
      </c>
      <c r="O10" s="202" t="str">
        <f t="shared" si="1"/>
        <v>I JA</v>
      </c>
      <c r="P10" s="21" t="s">
        <v>115</v>
      </c>
    </row>
    <row r="11" spans="1:16" ht="18" customHeight="1">
      <c r="A11" s="34">
        <v>5</v>
      </c>
      <c r="B11" s="19" t="s">
        <v>37</v>
      </c>
      <c r="C11" s="20" t="s">
        <v>578</v>
      </c>
      <c r="D11" s="105">
        <v>36312</v>
      </c>
      <c r="E11" s="22" t="s">
        <v>15</v>
      </c>
      <c r="F11" s="22" t="s">
        <v>54</v>
      </c>
      <c r="G11" s="22" t="s">
        <v>74</v>
      </c>
      <c r="H11" s="108" t="s">
        <v>795</v>
      </c>
      <c r="I11" s="108">
        <v>4.32</v>
      </c>
      <c r="J11" s="108" t="s">
        <v>795</v>
      </c>
      <c r="K11" s="108" t="s">
        <v>804</v>
      </c>
      <c r="L11" s="108" t="s">
        <v>804</v>
      </c>
      <c r="M11" s="108" t="s">
        <v>804</v>
      </c>
      <c r="N11" s="201">
        <f t="shared" si="0"/>
        <v>4.32</v>
      </c>
      <c r="O11" s="202" t="str">
        <f t="shared" si="1"/>
        <v>I JA</v>
      </c>
      <c r="P11" s="21" t="s">
        <v>50</v>
      </c>
    </row>
    <row r="12" spans="1:16" ht="18" customHeight="1">
      <c r="A12" s="34">
        <v>6</v>
      </c>
      <c r="B12" s="19" t="s">
        <v>572</v>
      </c>
      <c r="C12" s="20" t="s">
        <v>573</v>
      </c>
      <c r="D12" s="105">
        <v>36648</v>
      </c>
      <c r="E12" s="22" t="s">
        <v>15</v>
      </c>
      <c r="F12" s="22" t="s">
        <v>54</v>
      </c>
      <c r="G12" s="22" t="s">
        <v>74</v>
      </c>
      <c r="H12" s="108">
        <v>4.05</v>
      </c>
      <c r="I12" s="108">
        <v>4.12</v>
      </c>
      <c r="J12" s="108">
        <v>4.1</v>
      </c>
      <c r="K12" s="108">
        <v>3.93</v>
      </c>
      <c r="L12" s="108">
        <v>3.93</v>
      </c>
      <c r="M12" s="108">
        <v>4.09</v>
      </c>
      <c r="N12" s="201">
        <f t="shared" si="0"/>
        <v>4.12</v>
      </c>
      <c r="O12" s="202" t="str">
        <f t="shared" si="1"/>
        <v>II JA</v>
      </c>
      <c r="P12" s="21" t="s">
        <v>50</v>
      </c>
    </row>
    <row r="13" spans="1:16" ht="18" customHeight="1">
      <c r="A13" s="34">
        <v>7</v>
      </c>
      <c r="B13" s="19" t="s">
        <v>45</v>
      </c>
      <c r="C13" s="20" t="s">
        <v>178</v>
      </c>
      <c r="D13" s="105">
        <v>36200</v>
      </c>
      <c r="E13" s="22" t="s">
        <v>38</v>
      </c>
      <c r="F13" s="22" t="s">
        <v>229</v>
      </c>
      <c r="G13" s="22" t="s">
        <v>82</v>
      </c>
      <c r="H13" s="108">
        <v>4.11</v>
      </c>
      <c r="I13" s="108">
        <v>3.82</v>
      </c>
      <c r="J13" s="108">
        <v>3.93</v>
      </c>
      <c r="K13" s="108" t="s">
        <v>795</v>
      </c>
      <c r="L13" s="108">
        <v>4.02</v>
      </c>
      <c r="M13" s="108">
        <v>4.1</v>
      </c>
      <c r="N13" s="201">
        <f t="shared" si="0"/>
        <v>4.11</v>
      </c>
      <c r="O13" s="202" t="str">
        <f t="shared" si="1"/>
        <v>II JA</v>
      </c>
      <c r="P13" s="21" t="s">
        <v>39</v>
      </c>
    </row>
    <row r="14" spans="1:16" ht="18" customHeight="1">
      <c r="A14" s="34">
        <v>8</v>
      </c>
      <c r="B14" s="19" t="s">
        <v>677</v>
      </c>
      <c r="C14" s="20" t="s">
        <v>678</v>
      </c>
      <c r="D14" s="105">
        <v>36163</v>
      </c>
      <c r="E14" s="22" t="s">
        <v>38</v>
      </c>
      <c r="F14" s="22" t="s">
        <v>229</v>
      </c>
      <c r="G14" s="22" t="s">
        <v>328</v>
      </c>
      <c r="H14" s="108">
        <v>3.78</v>
      </c>
      <c r="I14" s="108">
        <v>3.87</v>
      </c>
      <c r="J14" s="108">
        <v>3.92</v>
      </c>
      <c r="K14" s="108">
        <v>3.95</v>
      </c>
      <c r="L14" s="108">
        <v>4.05</v>
      </c>
      <c r="M14" s="108" t="s">
        <v>795</v>
      </c>
      <c r="N14" s="201">
        <f t="shared" si="0"/>
        <v>4.05</v>
      </c>
      <c r="O14" s="202" t="str">
        <f t="shared" si="1"/>
        <v>II JA</v>
      </c>
      <c r="P14" s="21" t="s">
        <v>340</v>
      </c>
    </row>
    <row r="15" spans="1:16" ht="18" customHeight="1">
      <c r="A15" s="34">
        <v>9</v>
      </c>
      <c r="B15" s="19" t="s">
        <v>17</v>
      </c>
      <c r="C15" s="20" t="s">
        <v>460</v>
      </c>
      <c r="D15" s="105" t="s">
        <v>461</v>
      </c>
      <c r="E15" s="22" t="s">
        <v>83</v>
      </c>
      <c r="F15" s="22" t="s">
        <v>84</v>
      </c>
      <c r="G15" s="22"/>
      <c r="H15" s="108">
        <v>3.99</v>
      </c>
      <c r="I15" s="108">
        <v>3.92</v>
      </c>
      <c r="J15" s="108">
        <v>3.82</v>
      </c>
      <c r="K15" s="108">
        <v>3.66</v>
      </c>
      <c r="L15" s="108">
        <v>3.7</v>
      </c>
      <c r="M15" s="108">
        <v>3.87</v>
      </c>
      <c r="N15" s="201">
        <f t="shared" si="0"/>
        <v>3.99</v>
      </c>
      <c r="O15" s="202" t="str">
        <f t="shared" si="1"/>
        <v>II JA</v>
      </c>
      <c r="P15" s="21" t="s">
        <v>64</v>
      </c>
    </row>
    <row r="16" spans="1:16" ht="18" customHeight="1">
      <c r="A16" s="34">
        <v>10</v>
      </c>
      <c r="B16" s="19" t="s">
        <v>37</v>
      </c>
      <c r="C16" s="20" t="s">
        <v>322</v>
      </c>
      <c r="D16" s="105">
        <v>36731</v>
      </c>
      <c r="E16" s="22" t="s">
        <v>15</v>
      </c>
      <c r="F16" s="22" t="s">
        <v>54</v>
      </c>
      <c r="G16" s="22" t="s">
        <v>74</v>
      </c>
      <c r="H16" s="108">
        <v>3.67</v>
      </c>
      <c r="I16" s="108" t="s">
        <v>795</v>
      </c>
      <c r="J16" s="108">
        <v>3.74</v>
      </c>
      <c r="K16" s="108"/>
      <c r="L16" s="108"/>
      <c r="M16" s="108"/>
      <c r="N16" s="201">
        <f t="shared" si="0"/>
        <v>3.74</v>
      </c>
      <c r="O16" s="202" t="str">
        <f t="shared" si="1"/>
        <v>III JA</v>
      </c>
      <c r="P16" s="21" t="s">
        <v>50</v>
      </c>
    </row>
    <row r="17" spans="1:16" ht="18" customHeight="1">
      <c r="A17" s="34">
        <v>11</v>
      </c>
      <c r="B17" s="19" t="s">
        <v>46</v>
      </c>
      <c r="C17" s="20" t="s">
        <v>578</v>
      </c>
      <c r="D17" s="105">
        <v>37212</v>
      </c>
      <c r="E17" s="22" t="s">
        <v>15</v>
      </c>
      <c r="F17" s="22" t="s">
        <v>54</v>
      </c>
      <c r="G17" s="22" t="s">
        <v>74</v>
      </c>
      <c r="H17" s="108" t="s">
        <v>795</v>
      </c>
      <c r="I17" s="108" t="s">
        <v>795</v>
      </c>
      <c r="J17" s="108">
        <v>3.36</v>
      </c>
      <c r="K17" s="108"/>
      <c r="L17" s="108"/>
      <c r="M17" s="108"/>
      <c r="N17" s="201">
        <f t="shared" si="0"/>
        <v>3.36</v>
      </c>
      <c r="O17" s="202"/>
      <c r="P17" s="21" t="s">
        <v>50</v>
      </c>
    </row>
    <row r="18" spans="1:16" ht="18" customHeight="1">
      <c r="A18" s="34"/>
      <c r="B18" s="19" t="s">
        <v>462</v>
      </c>
      <c r="C18" s="20" t="s">
        <v>463</v>
      </c>
      <c r="D18" s="105" t="s">
        <v>464</v>
      </c>
      <c r="E18" s="22" t="s">
        <v>83</v>
      </c>
      <c r="F18" s="22" t="s">
        <v>84</v>
      </c>
      <c r="G18" s="22"/>
      <c r="H18" s="108"/>
      <c r="I18" s="108"/>
      <c r="J18" s="108"/>
      <c r="K18" s="108"/>
      <c r="L18" s="108"/>
      <c r="M18" s="108"/>
      <c r="N18" s="201" t="s">
        <v>725</v>
      </c>
      <c r="O18" s="202"/>
      <c r="P18" s="21" t="s">
        <v>64</v>
      </c>
    </row>
    <row r="19" spans="1:16" ht="18" customHeight="1">
      <c r="A19" s="34"/>
      <c r="B19" s="19" t="s">
        <v>488</v>
      </c>
      <c r="C19" s="20" t="s">
        <v>687</v>
      </c>
      <c r="D19" s="105">
        <v>37109</v>
      </c>
      <c r="E19" s="22" t="s">
        <v>38</v>
      </c>
      <c r="F19" s="22" t="s">
        <v>229</v>
      </c>
      <c r="G19" s="22" t="s">
        <v>62</v>
      </c>
      <c r="H19" s="108"/>
      <c r="I19" s="108"/>
      <c r="J19" s="108"/>
      <c r="K19" s="108"/>
      <c r="L19" s="108"/>
      <c r="M19" s="108"/>
      <c r="N19" s="201" t="s">
        <v>725</v>
      </c>
      <c r="O19" s="202"/>
      <c r="P19" s="21" t="s">
        <v>41</v>
      </c>
    </row>
    <row r="20" spans="1:16" ht="18" customHeight="1">
      <c r="A20" s="34"/>
      <c r="B20" s="19" t="s">
        <v>163</v>
      </c>
      <c r="C20" s="20" t="s">
        <v>672</v>
      </c>
      <c r="D20" s="105">
        <v>36943</v>
      </c>
      <c r="E20" s="22" t="s">
        <v>38</v>
      </c>
      <c r="F20" s="22" t="s">
        <v>229</v>
      </c>
      <c r="G20" s="22" t="s">
        <v>62</v>
      </c>
      <c r="H20" s="108"/>
      <c r="I20" s="108"/>
      <c r="J20" s="108"/>
      <c r="K20" s="108"/>
      <c r="L20" s="108"/>
      <c r="M20" s="108"/>
      <c r="N20" s="201" t="s">
        <v>725</v>
      </c>
      <c r="O20" s="202"/>
      <c r="P20" s="21" t="s">
        <v>41</v>
      </c>
    </row>
    <row r="21" spans="1:16" ht="18" customHeight="1">
      <c r="A21" s="34"/>
      <c r="B21" s="19" t="s">
        <v>311</v>
      </c>
      <c r="C21" s="20" t="s">
        <v>683</v>
      </c>
      <c r="D21" s="105">
        <v>36715</v>
      </c>
      <c r="E21" s="22" t="s">
        <v>38</v>
      </c>
      <c r="F21" s="22" t="s">
        <v>229</v>
      </c>
      <c r="G21" s="22" t="s">
        <v>62</v>
      </c>
      <c r="H21" s="108"/>
      <c r="I21" s="108"/>
      <c r="J21" s="108"/>
      <c r="K21" s="108"/>
      <c r="L21" s="108"/>
      <c r="M21" s="108"/>
      <c r="N21" s="201" t="s">
        <v>725</v>
      </c>
      <c r="O21" s="202"/>
      <c r="P21" s="21" t="s">
        <v>41</v>
      </c>
    </row>
    <row r="22" spans="1:16" ht="18" customHeight="1">
      <c r="A22" s="34"/>
      <c r="B22" s="19" t="s">
        <v>17</v>
      </c>
      <c r="C22" s="20" t="s">
        <v>453</v>
      </c>
      <c r="D22" s="105" t="s">
        <v>454</v>
      </c>
      <c r="E22" s="22" t="s">
        <v>83</v>
      </c>
      <c r="F22" s="22" t="s">
        <v>84</v>
      </c>
      <c r="G22" s="22"/>
      <c r="H22" s="108"/>
      <c r="I22" s="108"/>
      <c r="J22" s="108"/>
      <c r="K22" s="108"/>
      <c r="L22" s="108"/>
      <c r="M22" s="108"/>
      <c r="N22" s="201" t="s">
        <v>725</v>
      </c>
      <c r="O22" s="202"/>
      <c r="P22" s="21" t="s">
        <v>64</v>
      </c>
    </row>
    <row r="23" spans="1:16" ht="18" customHeight="1">
      <c r="A23" s="34"/>
      <c r="B23" s="19" t="s">
        <v>51</v>
      </c>
      <c r="C23" s="20" t="s">
        <v>349</v>
      </c>
      <c r="D23" s="105" t="s">
        <v>346</v>
      </c>
      <c r="E23" s="22" t="s">
        <v>38</v>
      </c>
      <c r="F23" s="22" t="s">
        <v>229</v>
      </c>
      <c r="G23" s="22" t="s">
        <v>328</v>
      </c>
      <c r="H23" s="108"/>
      <c r="I23" s="108"/>
      <c r="J23" s="108"/>
      <c r="K23" s="108"/>
      <c r="L23" s="108"/>
      <c r="M23" s="108"/>
      <c r="N23" s="201" t="s">
        <v>725</v>
      </c>
      <c r="O23" s="202"/>
      <c r="P23" s="21" t="s">
        <v>57</v>
      </c>
    </row>
    <row r="24" spans="14:15" ht="12.75">
      <c r="N24" s="199"/>
      <c r="O24" s="200"/>
    </row>
    <row r="32" spans="1:10" s="64" customFormat="1" ht="15.75">
      <c r="A32" s="3" t="s">
        <v>360</v>
      </c>
      <c r="C32" s="65"/>
      <c r="D32" s="79"/>
      <c r="E32" s="79"/>
      <c r="F32" s="79"/>
      <c r="G32" s="111"/>
      <c r="H32" s="68"/>
      <c r="I32" s="112"/>
      <c r="J32" s="112"/>
    </row>
    <row r="33" spans="1:13" s="64" customFormat="1" ht="15.75">
      <c r="A33" s="64" t="s">
        <v>359</v>
      </c>
      <c r="C33" s="65"/>
      <c r="D33" s="79"/>
      <c r="E33" s="79"/>
      <c r="F33" s="111"/>
      <c r="G33" s="111"/>
      <c r="H33" s="68"/>
      <c r="I33" s="67"/>
      <c r="J33" s="67"/>
      <c r="K33" s="68"/>
      <c r="L33" s="68"/>
      <c r="M33" s="113"/>
    </row>
    <row r="34" spans="1:15" s="25" customFormat="1" ht="12" customHeight="1">
      <c r="A34" s="23"/>
      <c r="B34" s="23"/>
      <c r="C34" s="24"/>
      <c r="D34" s="38"/>
      <c r="E34" s="35"/>
      <c r="F34" s="35"/>
      <c r="G34" s="27"/>
      <c r="H34" s="90"/>
      <c r="I34" s="90"/>
      <c r="J34" s="90"/>
      <c r="K34" s="90"/>
      <c r="L34" s="90"/>
      <c r="M34" s="90"/>
      <c r="N34" s="102"/>
      <c r="O34" s="54"/>
    </row>
    <row r="35" spans="2:15" s="40" customFormat="1" ht="16.5" thickBot="1">
      <c r="B35" s="41" t="s">
        <v>385</v>
      </c>
      <c r="D35" s="42"/>
      <c r="E35" s="43"/>
      <c r="F35" s="43"/>
      <c r="G35" s="44"/>
      <c r="H35" s="100"/>
      <c r="I35" s="100"/>
      <c r="J35" s="100"/>
      <c r="K35" s="100"/>
      <c r="L35" s="100"/>
      <c r="M35" s="100"/>
      <c r="N35" s="161"/>
      <c r="O35" s="68"/>
    </row>
    <row r="36" spans="4:15" s="25" customFormat="1" ht="12" thickBot="1">
      <c r="D36" s="46"/>
      <c r="H36" s="237" t="s">
        <v>9</v>
      </c>
      <c r="I36" s="238"/>
      <c r="J36" s="238"/>
      <c r="K36" s="238"/>
      <c r="L36" s="238"/>
      <c r="M36" s="239"/>
      <c r="N36" s="173"/>
      <c r="O36" s="175"/>
    </row>
    <row r="37" spans="1:16" s="15" customFormat="1" ht="11.25" thickBot="1">
      <c r="A37" s="134" t="s">
        <v>740</v>
      </c>
      <c r="B37" s="12" t="s">
        <v>0</v>
      </c>
      <c r="C37" s="13" t="s">
        <v>1</v>
      </c>
      <c r="D37" s="14" t="s">
        <v>10</v>
      </c>
      <c r="E37" s="50" t="s">
        <v>2</v>
      </c>
      <c r="F37" s="72" t="s">
        <v>3</v>
      </c>
      <c r="G37" s="72" t="s">
        <v>88</v>
      </c>
      <c r="H37" s="96">
        <v>1</v>
      </c>
      <c r="I37" s="97">
        <v>2</v>
      </c>
      <c r="J37" s="97">
        <v>3</v>
      </c>
      <c r="K37" s="97">
        <v>4</v>
      </c>
      <c r="L37" s="97">
        <v>5</v>
      </c>
      <c r="M37" s="99">
        <v>6</v>
      </c>
      <c r="N37" s="174" t="s">
        <v>4</v>
      </c>
      <c r="O37" s="84" t="s">
        <v>65</v>
      </c>
      <c r="P37" s="51" t="s">
        <v>5</v>
      </c>
    </row>
    <row r="38" spans="1:16" ht="18" customHeight="1">
      <c r="A38" s="34">
        <v>1</v>
      </c>
      <c r="B38" s="19" t="s">
        <v>121</v>
      </c>
      <c r="C38" s="20" t="s">
        <v>171</v>
      </c>
      <c r="D38" s="105">
        <v>35232</v>
      </c>
      <c r="E38" s="22" t="s">
        <v>38</v>
      </c>
      <c r="F38" s="22" t="s">
        <v>229</v>
      </c>
      <c r="G38" s="22" t="s">
        <v>82</v>
      </c>
      <c r="H38" s="108">
        <v>5.23</v>
      </c>
      <c r="I38" s="108">
        <v>5.4</v>
      </c>
      <c r="J38" s="108">
        <v>5.42</v>
      </c>
      <c r="K38" s="108">
        <v>5.55</v>
      </c>
      <c r="L38" s="108">
        <v>5.01</v>
      </c>
      <c r="M38" s="108">
        <v>5.24</v>
      </c>
      <c r="N38" s="201">
        <f aca="true" t="shared" si="2" ref="N38:N48">MAX(H38:M38)</f>
        <v>5.55</v>
      </c>
      <c r="O38" s="202" t="str">
        <f aca="true" t="shared" si="3" ref="O38:O48">IF(ISBLANK(N38),"",IF(N38&gt;=6,"KSM",IF(N38&gt;=5.6,"I A",IF(N38&gt;=5.15,"II A",IF(N38&gt;=4.6,"III A",IF(N38&gt;=4.2,"I JA",IF(N38&gt;=3.85,"II JA",IF(N38&gt;=3.6,"III JA"))))))))</f>
        <v>II A</v>
      </c>
      <c r="P38" s="21"/>
    </row>
    <row r="39" spans="1:16" ht="18" customHeight="1">
      <c r="A39" s="34">
        <v>2</v>
      </c>
      <c r="B39" s="19" t="s">
        <v>150</v>
      </c>
      <c r="C39" s="20" t="s">
        <v>151</v>
      </c>
      <c r="D39" s="105">
        <v>35431</v>
      </c>
      <c r="E39" s="22" t="s">
        <v>38</v>
      </c>
      <c r="F39" s="22" t="s">
        <v>229</v>
      </c>
      <c r="G39" s="22" t="s">
        <v>62</v>
      </c>
      <c r="H39" s="108">
        <v>5.49</v>
      </c>
      <c r="I39" s="108">
        <v>5.43</v>
      </c>
      <c r="J39" s="108">
        <v>5.26</v>
      </c>
      <c r="K39" s="108">
        <v>4.93</v>
      </c>
      <c r="L39" s="108" t="s">
        <v>795</v>
      </c>
      <c r="M39" s="108">
        <v>5.47</v>
      </c>
      <c r="N39" s="201">
        <f t="shared" si="2"/>
        <v>5.49</v>
      </c>
      <c r="O39" s="202" t="str">
        <f t="shared" si="3"/>
        <v>II A</v>
      </c>
      <c r="P39" s="21" t="s">
        <v>41</v>
      </c>
    </row>
    <row r="40" spans="1:16" ht="18" customHeight="1">
      <c r="A40" s="34">
        <v>3</v>
      </c>
      <c r="B40" s="19" t="s">
        <v>238</v>
      </c>
      <c r="C40" s="20" t="s">
        <v>239</v>
      </c>
      <c r="D40" s="105" t="s">
        <v>240</v>
      </c>
      <c r="E40" s="22" t="s">
        <v>83</v>
      </c>
      <c r="F40" s="22" t="s">
        <v>84</v>
      </c>
      <c r="G40" s="22"/>
      <c r="H40" s="108">
        <v>4.92</v>
      </c>
      <c r="I40" s="108">
        <v>5.03</v>
      </c>
      <c r="J40" s="108">
        <v>4.82</v>
      </c>
      <c r="K40" s="108">
        <v>4.74</v>
      </c>
      <c r="L40" s="108">
        <v>4.69</v>
      </c>
      <c r="M40" s="108">
        <v>5</v>
      </c>
      <c r="N40" s="201">
        <f t="shared" si="2"/>
        <v>5.03</v>
      </c>
      <c r="O40" s="202" t="str">
        <f t="shared" si="3"/>
        <v>III A</v>
      </c>
      <c r="P40" s="21" t="s">
        <v>64</v>
      </c>
    </row>
    <row r="41" spans="1:16" ht="18" customHeight="1">
      <c r="A41" s="34">
        <v>4</v>
      </c>
      <c r="B41" s="19" t="s">
        <v>33</v>
      </c>
      <c r="C41" s="20" t="s">
        <v>175</v>
      </c>
      <c r="D41" s="105">
        <v>35609</v>
      </c>
      <c r="E41" s="22" t="s">
        <v>38</v>
      </c>
      <c r="F41" s="22" t="s">
        <v>229</v>
      </c>
      <c r="G41" s="22" t="s">
        <v>82</v>
      </c>
      <c r="H41" s="108">
        <v>4.44</v>
      </c>
      <c r="I41" s="108">
        <v>4.55</v>
      </c>
      <c r="J41" s="108">
        <v>4.67</v>
      </c>
      <c r="K41" s="108">
        <v>4.29</v>
      </c>
      <c r="L41" s="108" t="s">
        <v>795</v>
      </c>
      <c r="M41" s="108" t="s">
        <v>795</v>
      </c>
      <c r="N41" s="201">
        <f t="shared" si="2"/>
        <v>4.67</v>
      </c>
      <c r="O41" s="202" t="str">
        <f t="shared" si="3"/>
        <v>III A</v>
      </c>
      <c r="P41" s="21" t="s">
        <v>68</v>
      </c>
    </row>
    <row r="42" spans="1:16" ht="18" customHeight="1">
      <c r="A42" s="34">
        <v>5</v>
      </c>
      <c r="B42" s="19" t="s">
        <v>37</v>
      </c>
      <c r="C42" s="20" t="s">
        <v>356</v>
      </c>
      <c r="D42" s="105">
        <v>35431</v>
      </c>
      <c r="E42" s="22" t="s">
        <v>38</v>
      </c>
      <c r="F42" s="22" t="s">
        <v>229</v>
      </c>
      <c r="G42" s="22" t="s">
        <v>62</v>
      </c>
      <c r="H42" s="108">
        <v>4.13</v>
      </c>
      <c r="I42" s="108">
        <v>4.51</v>
      </c>
      <c r="J42" s="108">
        <v>4.07</v>
      </c>
      <c r="K42" s="108">
        <v>4.03</v>
      </c>
      <c r="L42" s="108">
        <v>4.22</v>
      </c>
      <c r="M42" s="108">
        <v>3.98</v>
      </c>
      <c r="N42" s="201">
        <f t="shared" si="2"/>
        <v>4.51</v>
      </c>
      <c r="O42" s="202" t="str">
        <f t="shared" si="3"/>
        <v>I JA</v>
      </c>
      <c r="P42" s="21" t="s">
        <v>41</v>
      </c>
    </row>
    <row r="43" spans="1:16" ht="18" customHeight="1">
      <c r="A43" s="34">
        <v>6</v>
      </c>
      <c r="B43" s="19" t="s">
        <v>526</v>
      </c>
      <c r="C43" s="20" t="s">
        <v>179</v>
      </c>
      <c r="D43" s="105">
        <v>35630</v>
      </c>
      <c r="E43" s="22" t="s">
        <v>15</v>
      </c>
      <c r="F43" s="22" t="s">
        <v>54</v>
      </c>
      <c r="G43" s="22" t="s">
        <v>312</v>
      </c>
      <c r="H43" s="108">
        <v>4.17</v>
      </c>
      <c r="I43" s="108">
        <v>4.29</v>
      </c>
      <c r="J43" s="108">
        <v>4.17</v>
      </c>
      <c r="K43" s="108">
        <v>3.97</v>
      </c>
      <c r="L43" s="108">
        <v>4.19</v>
      </c>
      <c r="M43" s="108">
        <v>4.19</v>
      </c>
      <c r="N43" s="201">
        <f t="shared" si="2"/>
        <v>4.29</v>
      </c>
      <c r="O43" s="202" t="str">
        <f t="shared" si="3"/>
        <v>I JA</v>
      </c>
      <c r="P43" s="21" t="s">
        <v>107</v>
      </c>
    </row>
    <row r="44" spans="1:16" ht="18" customHeight="1">
      <c r="A44" s="34">
        <v>7</v>
      </c>
      <c r="B44" s="19" t="s">
        <v>176</v>
      </c>
      <c r="C44" s="20" t="s">
        <v>336</v>
      </c>
      <c r="D44" s="105" t="s">
        <v>337</v>
      </c>
      <c r="E44" s="22" t="s">
        <v>38</v>
      </c>
      <c r="F44" s="22" t="s">
        <v>229</v>
      </c>
      <c r="G44" s="22" t="s">
        <v>328</v>
      </c>
      <c r="H44" s="108">
        <v>4.05</v>
      </c>
      <c r="I44" s="108" t="s">
        <v>795</v>
      </c>
      <c r="J44" s="108">
        <v>4.23</v>
      </c>
      <c r="K44" s="108" t="s">
        <v>795</v>
      </c>
      <c r="L44" s="108">
        <v>3.97</v>
      </c>
      <c r="M44" s="108" t="s">
        <v>795</v>
      </c>
      <c r="N44" s="201">
        <f t="shared" si="2"/>
        <v>4.23</v>
      </c>
      <c r="O44" s="202" t="str">
        <f t="shared" si="3"/>
        <v>I JA</v>
      </c>
      <c r="P44" s="21" t="s">
        <v>70</v>
      </c>
    </row>
    <row r="45" spans="1:16" ht="18" customHeight="1">
      <c r="A45" s="34">
        <v>8</v>
      </c>
      <c r="B45" s="19" t="s">
        <v>163</v>
      </c>
      <c r="C45" s="20" t="s">
        <v>119</v>
      </c>
      <c r="D45" s="105">
        <v>36086</v>
      </c>
      <c r="E45" s="22" t="s">
        <v>38</v>
      </c>
      <c r="F45" s="22" t="s">
        <v>229</v>
      </c>
      <c r="G45" s="22" t="s">
        <v>82</v>
      </c>
      <c r="H45" s="108">
        <v>4.22</v>
      </c>
      <c r="I45" s="108" t="s">
        <v>795</v>
      </c>
      <c r="J45" s="108" t="s">
        <v>795</v>
      </c>
      <c r="K45" s="108" t="s">
        <v>795</v>
      </c>
      <c r="L45" s="108" t="s">
        <v>795</v>
      </c>
      <c r="M45" s="108" t="s">
        <v>795</v>
      </c>
      <c r="N45" s="201">
        <f t="shared" si="2"/>
        <v>4.22</v>
      </c>
      <c r="O45" s="202" t="str">
        <f t="shared" si="3"/>
        <v>I JA</v>
      </c>
      <c r="P45" s="21" t="s">
        <v>39</v>
      </c>
    </row>
    <row r="46" spans="1:16" ht="18" customHeight="1">
      <c r="A46" s="34">
        <v>9</v>
      </c>
      <c r="B46" s="19" t="s">
        <v>176</v>
      </c>
      <c r="C46" s="20" t="s">
        <v>479</v>
      </c>
      <c r="D46" s="105">
        <v>35701</v>
      </c>
      <c r="E46" s="22" t="s">
        <v>38</v>
      </c>
      <c r="F46" s="22" t="s">
        <v>229</v>
      </c>
      <c r="G46" s="22" t="s">
        <v>82</v>
      </c>
      <c r="H46" s="108">
        <v>3.93</v>
      </c>
      <c r="I46" s="108">
        <v>4.19</v>
      </c>
      <c r="J46" s="108">
        <v>4.04</v>
      </c>
      <c r="K46" s="108"/>
      <c r="L46" s="108"/>
      <c r="M46" s="108"/>
      <c r="N46" s="201">
        <f t="shared" si="2"/>
        <v>4.19</v>
      </c>
      <c r="O46" s="202" t="str">
        <f t="shared" si="3"/>
        <v>II JA</v>
      </c>
      <c r="P46" s="21" t="s">
        <v>39</v>
      </c>
    </row>
    <row r="47" spans="1:16" ht="18" customHeight="1">
      <c r="A47" s="34">
        <v>10</v>
      </c>
      <c r="B47" s="19" t="s">
        <v>180</v>
      </c>
      <c r="C47" s="20" t="s">
        <v>562</v>
      </c>
      <c r="D47" s="105" t="s">
        <v>563</v>
      </c>
      <c r="E47" s="22" t="s">
        <v>38</v>
      </c>
      <c r="F47" s="22" t="s">
        <v>229</v>
      </c>
      <c r="G47" s="22" t="s">
        <v>328</v>
      </c>
      <c r="H47" s="108" t="s">
        <v>795</v>
      </c>
      <c r="I47" s="108" t="s">
        <v>795</v>
      </c>
      <c r="J47" s="108">
        <v>4.03</v>
      </c>
      <c r="K47" s="108"/>
      <c r="L47" s="108"/>
      <c r="M47" s="108"/>
      <c r="N47" s="201">
        <f t="shared" si="2"/>
        <v>4.03</v>
      </c>
      <c r="O47" s="202" t="str">
        <f t="shared" si="3"/>
        <v>II JA</v>
      </c>
      <c r="P47" s="21" t="s">
        <v>57</v>
      </c>
    </row>
    <row r="48" spans="1:16" ht="18" customHeight="1">
      <c r="A48" s="34">
        <v>11</v>
      </c>
      <c r="B48" s="19" t="s">
        <v>212</v>
      </c>
      <c r="C48" s="20" t="s">
        <v>564</v>
      </c>
      <c r="D48" s="105" t="s">
        <v>563</v>
      </c>
      <c r="E48" s="22" t="s">
        <v>38</v>
      </c>
      <c r="F48" s="22" t="s">
        <v>229</v>
      </c>
      <c r="G48" s="22" t="s">
        <v>328</v>
      </c>
      <c r="H48" s="108" t="s">
        <v>795</v>
      </c>
      <c r="I48" s="108">
        <v>3.83</v>
      </c>
      <c r="J48" s="108">
        <v>3.81</v>
      </c>
      <c r="K48" s="108"/>
      <c r="L48" s="108"/>
      <c r="M48" s="108"/>
      <c r="N48" s="201">
        <f t="shared" si="2"/>
        <v>3.83</v>
      </c>
      <c r="O48" s="202" t="str">
        <f t="shared" si="3"/>
        <v>III JA</v>
      </c>
      <c r="P48" s="21" t="s">
        <v>57</v>
      </c>
    </row>
    <row r="49" spans="1:16" ht="18" customHeight="1">
      <c r="A49" s="34"/>
      <c r="B49" s="19" t="s">
        <v>86</v>
      </c>
      <c r="C49" s="20" t="s">
        <v>439</v>
      </c>
      <c r="D49" s="105" t="s">
        <v>440</v>
      </c>
      <c r="E49" s="22" t="s">
        <v>83</v>
      </c>
      <c r="F49" s="22" t="s">
        <v>84</v>
      </c>
      <c r="G49" s="22"/>
      <c r="H49" s="108"/>
      <c r="I49" s="108"/>
      <c r="J49" s="108"/>
      <c r="K49" s="108"/>
      <c r="L49" s="108"/>
      <c r="M49" s="108"/>
      <c r="N49" s="201" t="s">
        <v>725</v>
      </c>
      <c r="O49" s="202"/>
      <c r="P49" s="21" t="s">
        <v>64</v>
      </c>
    </row>
    <row r="50" spans="1:16" ht="18" customHeight="1">
      <c r="A50" s="34"/>
      <c r="B50" s="19" t="s">
        <v>43</v>
      </c>
      <c r="C50" s="20" t="s">
        <v>248</v>
      </c>
      <c r="D50" s="105" t="s">
        <v>563</v>
      </c>
      <c r="E50" s="22" t="s">
        <v>38</v>
      </c>
      <c r="F50" s="22" t="s">
        <v>229</v>
      </c>
      <c r="G50" s="22" t="s">
        <v>328</v>
      </c>
      <c r="H50" s="108"/>
      <c r="I50" s="108"/>
      <c r="J50" s="108"/>
      <c r="K50" s="108"/>
      <c r="L50" s="108"/>
      <c r="M50" s="108"/>
      <c r="N50" s="201" t="s">
        <v>725</v>
      </c>
      <c r="O50" s="202"/>
      <c r="P50" s="21" t="s">
        <v>57</v>
      </c>
    </row>
    <row r="51" spans="1:16" ht="18" customHeight="1">
      <c r="A51" s="34"/>
      <c r="B51" s="19" t="s">
        <v>579</v>
      </c>
      <c r="C51" s="20" t="s">
        <v>578</v>
      </c>
      <c r="D51" s="105">
        <v>35695</v>
      </c>
      <c r="E51" s="22" t="s">
        <v>15</v>
      </c>
      <c r="F51" s="22" t="s">
        <v>54</v>
      </c>
      <c r="G51" s="22" t="s">
        <v>74</v>
      </c>
      <c r="H51" s="108"/>
      <c r="I51" s="108"/>
      <c r="J51" s="108"/>
      <c r="K51" s="108"/>
      <c r="L51" s="108"/>
      <c r="M51" s="108"/>
      <c r="N51" s="201" t="s">
        <v>725</v>
      </c>
      <c r="O51" s="202"/>
      <c r="P51" s="21" t="s">
        <v>50</v>
      </c>
    </row>
    <row r="52" spans="1:16" ht="18" customHeight="1">
      <c r="A52" s="34"/>
      <c r="B52" s="19" t="s">
        <v>23</v>
      </c>
      <c r="C52" s="20" t="s">
        <v>126</v>
      </c>
      <c r="D52" s="105" t="s">
        <v>127</v>
      </c>
      <c r="E52" s="22" t="s">
        <v>83</v>
      </c>
      <c r="F52" s="22" t="s">
        <v>84</v>
      </c>
      <c r="G52" s="22"/>
      <c r="H52" s="108"/>
      <c r="I52" s="108"/>
      <c r="J52" s="108"/>
      <c r="K52" s="108"/>
      <c r="L52" s="108"/>
      <c r="M52" s="108"/>
      <c r="N52" s="201" t="s">
        <v>725</v>
      </c>
      <c r="O52" s="202"/>
      <c r="P52" s="21" t="s">
        <v>64</v>
      </c>
    </row>
    <row r="53" spans="1:16" ht="18" customHeight="1">
      <c r="A53" s="34"/>
      <c r="B53" s="19" t="s">
        <v>172</v>
      </c>
      <c r="C53" s="20" t="s">
        <v>173</v>
      </c>
      <c r="D53" s="105">
        <v>35260</v>
      </c>
      <c r="E53" s="22" t="s">
        <v>38</v>
      </c>
      <c r="F53" s="22" t="s">
        <v>229</v>
      </c>
      <c r="G53" s="22" t="s">
        <v>82</v>
      </c>
      <c r="H53" s="108"/>
      <c r="I53" s="108"/>
      <c r="J53" s="108"/>
      <c r="K53" s="108"/>
      <c r="L53" s="108"/>
      <c r="M53" s="108"/>
      <c r="N53" s="201" t="s">
        <v>725</v>
      </c>
      <c r="O53" s="202"/>
      <c r="P53" s="21" t="s">
        <v>495</v>
      </c>
    </row>
    <row r="54" spans="4:16" ht="12.7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99"/>
      <c r="O54" s="200"/>
      <c r="P54" s="23"/>
    </row>
  </sheetData>
  <sheetProtection/>
  <mergeCells count="2">
    <mergeCell ref="H5:M5"/>
    <mergeCell ref="H36:M36"/>
  </mergeCells>
  <printOptions/>
  <pageMargins left="0.3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3" customWidth="1"/>
    <col min="2" max="2" width="10.421875" style="23" customWidth="1"/>
    <col min="3" max="3" width="14.421875" style="23" customWidth="1"/>
    <col min="4" max="4" width="10.7109375" style="46" customWidth="1"/>
    <col min="5" max="5" width="11.57421875" style="48" bestFit="1" customWidth="1"/>
    <col min="6" max="6" width="16.57421875" style="48" customWidth="1"/>
    <col min="7" max="7" width="15.8515625" style="27" customWidth="1"/>
    <col min="8" max="13" width="4.7109375" style="95" customWidth="1"/>
    <col min="14" max="14" width="9.140625" style="102" bestFit="1" customWidth="1"/>
    <col min="15" max="15" width="6.421875" style="54" bestFit="1" customWidth="1"/>
    <col min="16" max="16" width="18.421875" style="25" bestFit="1" customWidth="1"/>
    <col min="17" max="16384" width="9.140625" style="23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5" s="25" customFormat="1" ht="12" customHeight="1">
      <c r="A3" s="23"/>
      <c r="B3" s="23"/>
      <c r="C3" s="24"/>
      <c r="D3" s="38"/>
      <c r="E3" s="35"/>
      <c r="F3" s="35"/>
      <c r="G3" s="27"/>
      <c r="H3" s="93"/>
      <c r="I3" s="93"/>
      <c r="J3" s="93"/>
      <c r="K3" s="93"/>
      <c r="L3" s="93"/>
      <c r="M3" s="93"/>
      <c r="N3" s="102"/>
      <c r="O3" s="54"/>
    </row>
    <row r="4" spans="2:15" s="40" customFormat="1" ht="16.5" thickBot="1">
      <c r="B4" s="41" t="s">
        <v>374</v>
      </c>
      <c r="D4" s="42"/>
      <c r="E4" s="43"/>
      <c r="F4" s="43"/>
      <c r="G4" s="44"/>
      <c r="H4" s="94"/>
      <c r="I4" s="94"/>
      <c r="J4" s="94"/>
      <c r="K4" s="94"/>
      <c r="L4" s="94"/>
      <c r="M4" s="94"/>
      <c r="N4" s="161"/>
      <c r="O4" s="68"/>
    </row>
    <row r="5" spans="4:15" s="25" customFormat="1" ht="12" thickBot="1">
      <c r="D5" s="46"/>
      <c r="H5" s="237" t="s">
        <v>9</v>
      </c>
      <c r="I5" s="238"/>
      <c r="J5" s="238"/>
      <c r="K5" s="238"/>
      <c r="L5" s="238"/>
      <c r="M5" s="239"/>
      <c r="N5" s="173"/>
      <c r="O5" s="175"/>
    </row>
    <row r="6" spans="1:16" s="15" customFormat="1" ht="11.25" thickBot="1">
      <c r="A6" s="134" t="s">
        <v>740</v>
      </c>
      <c r="B6" s="12" t="s">
        <v>0</v>
      </c>
      <c r="C6" s="13" t="s">
        <v>1</v>
      </c>
      <c r="D6" s="14" t="s">
        <v>10</v>
      </c>
      <c r="E6" s="50" t="s">
        <v>2</v>
      </c>
      <c r="F6" s="72" t="s">
        <v>3</v>
      </c>
      <c r="G6" s="72" t="s">
        <v>88</v>
      </c>
      <c r="H6" s="96">
        <v>1</v>
      </c>
      <c r="I6" s="97">
        <v>2</v>
      </c>
      <c r="J6" s="97">
        <v>3</v>
      </c>
      <c r="K6" s="98">
        <v>4</v>
      </c>
      <c r="L6" s="97">
        <v>5</v>
      </c>
      <c r="M6" s="99">
        <v>6</v>
      </c>
      <c r="N6" s="174" t="s">
        <v>4</v>
      </c>
      <c r="O6" s="84" t="s">
        <v>65</v>
      </c>
      <c r="P6" s="51" t="s">
        <v>5</v>
      </c>
    </row>
    <row r="7" spans="1:16" ht="18" customHeight="1">
      <c r="A7" s="34">
        <v>1</v>
      </c>
      <c r="B7" s="19" t="s">
        <v>278</v>
      </c>
      <c r="C7" s="20" t="s">
        <v>279</v>
      </c>
      <c r="D7" s="105" t="s">
        <v>280</v>
      </c>
      <c r="E7" s="22" t="s">
        <v>97</v>
      </c>
      <c r="F7" s="22" t="s">
        <v>98</v>
      </c>
      <c r="G7" s="22" t="s">
        <v>602</v>
      </c>
      <c r="H7" s="108">
        <v>5.74</v>
      </c>
      <c r="I7" s="108" t="s">
        <v>795</v>
      </c>
      <c r="J7" s="108" t="s">
        <v>795</v>
      </c>
      <c r="K7" s="108">
        <v>6.18</v>
      </c>
      <c r="L7" s="108">
        <v>5.98</v>
      </c>
      <c r="M7" s="108">
        <v>6.43</v>
      </c>
      <c r="N7" s="201">
        <f aca="true" t="shared" si="0" ref="N7:N29">MAX(H7:M7)</f>
        <v>6.43</v>
      </c>
      <c r="O7" s="202" t="str">
        <f aca="true" t="shared" si="1" ref="O7:O28">IF(ISBLANK(N7),"",IF(N7&gt;=7.2,"KSM",IF(N7&gt;=6.7,"I A",IF(N7&gt;=6.2,"II A",IF(N7&gt;=5.6,"III A",IF(N7&gt;=5,"I JA",IF(N7&gt;=4.45,"II JA",IF(N7&gt;=4,"III JA"))))))))</f>
        <v>II A</v>
      </c>
      <c r="P7" s="203" t="s">
        <v>213</v>
      </c>
    </row>
    <row r="8" spans="1:17" ht="18" customHeight="1">
      <c r="A8" s="34">
        <v>2</v>
      </c>
      <c r="B8" s="19" t="s">
        <v>249</v>
      </c>
      <c r="C8" s="20" t="s">
        <v>281</v>
      </c>
      <c r="D8" s="105" t="s">
        <v>169</v>
      </c>
      <c r="E8" s="22" t="s">
        <v>97</v>
      </c>
      <c r="F8" s="22" t="s">
        <v>98</v>
      </c>
      <c r="G8" s="22" t="s">
        <v>602</v>
      </c>
      <c r="H8" s="108" t="s">
        <v>795</v>
      </c>
      <c r="I8" s="108">
        <v>5.66</v>
      </c>
      <c r="J8" s="108">
        <v>6.07</v>
      </c>
      <c r="K8" s="108">
        <v>6.15</v>
      </c>
      <c r="L8" s="108" t="s">
        <v>795</v>
      </c>
      <c r="M8" s="108" t="s">
        <v>795</v>
      </c>
      <c r="N8" s="201">
        <f t="shared" si="0"/>
        <v>6.15</v>
      </c>
      <c r="O8" s="202" t="str">
        <f t="shared" si="1"/>
        <v>III A</v>
      </c>
      <c r="P8" s="21" t="s">
        <v>213</v>
      </c>
      <c r="Q8" s="95"/>
    </row>
    <row r="9" spans="1:16" ht="18" customHeight="1">
      <c r="A9" s="34">
        <v>3</v>
      </c>
      <c r="B9" s="19" t="s">
        <v>645</v>
      </c>
      <c r="C9" s="20" t="s">
        <v>646</v>
      </c>
      <c r="D9" s="105" t="s">
        <v>643</v>
      </c>
      <c r="E9" s="22" t="s">
        <v>292</v>
      </c>
      <c r="F9" s="22" t="s">
        <v>294</v>
      </c>
      <c r="G9" s="22"/>
      <c r="H9" s="108" t="s">
        <v>795</v>
      </c>
      <c r="I9" s="108">
        <v>5.53</v>
      </c>
      <c r="J9" s="108">
        <v>5.8</v>
      </c>
      <c r="K9" s="108" t="s">
        <v>795</v>
      </c>
      <c r="L9" s="108">
        <v>5.6</v>
      </c>
      <c r="M9" s="108">
        <v>5.55</v>
      </c>
      <c r="N9" s="201">
        <f t="shared" si="0"/>
        <v>5.8</v>
      </c>
      <c r="O9" s="202" t="str">
        <f t="shared" si="1"/>
        <v>III A</v>
      </c>
      <c r="P9" s="203" t="s">
        <v>293</v>
      </c>
    </row>
    <row r="10" spans="1:16" ht="18" customHeight="1">
      <c r="A10" s="34">
        <v>4</v>
      </c>
      <c r="B10" s="19" t="s">
        <v>664</v>
      </c>
      <c r="C10" s="20" t="s">
        <v>671</v>
      </c>
      <c r="D10" s="105">
        <v>36590</v>
      </c>
      <c r="E10" s="22" t="s">
        <v>38</v>
      </c>
      <c r="F10" s="22" t="s">
        <v>229</v>
      </c>
      <c r="G10" s="22" t="s">
        <v>62</v>
      </c>
      <c r="H10" s="108">
        <v>5.69</v>
      </c>
      <c r="I10" s="108">
        <v>5.7</v>
      </c>
      <c r="J10" s="108">
        <v>5.25</v>
      </c>
      <c r="K10" s="108">
        <v>5.17</v>
      </c>
      <c r="L10" s="108">
        <v>5.4</v>
      </c>
      <c r="M10" s="108">
        <v>5</v>
      </c>
      <c r="N10" s="201">
        <f t="shared" si="0"/>
        <v>5.7</v>
      </c>
      <c r="O10" s="202" t="str">
        <f t="shared" si="1"/>
        <v>III A</v>
      </c>
      <c r="P10" s="203" t="s">
        <v>41</v>
      </c>
    </row>
    <row r="11" spans="1:16" ht="18" customHeight="1">
      <c r="A11" s="34">
        <v>5</v>
      </c>
      <c r="B11" s="19" t="s">
        <v>24</v>
      </c>
      <c r="C11" s="20" t="s">
        <v>315</v>
      </c>
      <c r="D11" s="105" t="s">
        <v>561</v>
      </c>
      <c r="E11" s="22" t="s">
        <v>38</v>
      </c>
      <c r="F11" s="22" t="s">
        <v>229</v>
      </c>
      <c r="G11" s="22" t="s">
        <v>328</v>
      </c>
      <c r="H11" s="108">
        <v>5.52</v>
      </c>
      <c r="I11" s="108">
        <v>5.66</v>
      </c>
      <c r="J11" s="108">
        <v>5.58</v>
      </c>
      <c r="K11" s="108" t="s">
        <v>795</v>
      </c>
      <c r="L11" s="108">
        <v>5.53</v>
      </c>
      <c r="M11" s="108" t="s">
        <v>795</v>
      </c>
      <c r="N11" s="201">
        <f t="shared" si="0"/>
        <v>5.66</v>
      </c>
      <c r="O11" s="202" t="str">
        <f t="shared" si="1"/>
        <v>III A</v>
      </c>
      <c r="P11" s="203" t="s">
        <v>566</v>
      </c>
    </row>
    <row r="12" spans="1:16" ht="18" customHeight="1">
      <c r="A12" s="34">
        <v>6</v>
      </c>
      <c r="B12" s="19" t="s">
        <v>251</v>
      </c>
      <c r="C12" s="20" t="s">
        <v>252</v>
      </c>
      <c r="D12" s="105">
        <v>36798</v>
      </c>
      <c r="E12" s="22" t="s">
        <v>38</v>
      </c>
      <c r="F12" s="22" t="s">
        <v>229</v>
      </c>
      <c r="G12" s="22" t="s">
        <v>82</v>
      </c>
      <c r="H12" s="108">
        <v>5.25</v>
      </c>
      <c r="I12" s="108">
        <v>5.54</v>
      </c>
      <c r="J12" s="108">
        <v>5.21</v>
      </c>
      <c r="K12" s="108">
        <v>5.27</v>
      </c>
      <c r="L12" s="108">
        <v>5.16</v>
      </c>
      <c r="M12" s="108">
        <v>5.1</v>
      </c>
      <c r="N12" s="201">
        <f t="shared" si="0"/>
        <v>5.54</v>
      </c>
      <c r="O12" s="202" t="str">
        <f t="shared" si="1"/>
        <v>I JA</v>
      </c>
      <c r="P12" s="203" t="s">
        <v>68</v>
      </c>
    </row>
    <row r="13" spans="1:16" ht="18" customHeight="1">
      <c r="A13" s="34">
        <v>7</v>
      </c>
      <c r="B13" s="19" t="s">
        <v>224</v>
      </c>
      <c r="C13" s="20" t="s">
        <v>721</v>
      </c>
      <c r="D13" s="105">
        <v>36591</v>
      </c>
      <c r="E13" s="22" t="s">
        <v>292</v>
      </c>
      <c r="F13" s="22" t="s">
        <v>294</v>
      </c>
      <c r="G13" s="22"/>
      <c r="H13" s="108" t="s">
        <v>795</v>
      </c>
      <c r="I13" s="108">
        <v>5.29</v>
      </c>
      <c r="J13" s="108">
        <v>5.45</v>
      </c>
      <c r="K13" s="108">
        <v>5.33</v>
      </c>
      <c r="L13" s="108">
        <v>5.27</v>
      </c>
      <c r="M13" s="108">
        <v>5.32</v>
      </c>
      <c r="N13" s="201">
        <f t="shared" si="0"/>
        <v>5.45</v>
      </c>
      <c r="O13" s="202" t="str">
        <f t="shared" si="1"/>
        <v>I JA</v>
      </c>
      <c r="P13" s="203" t="s">
        <v>293</v>
      </c>
    </row>
    <row r="14" spans="1:16" ht="18" customHeight="1">
      <c r="A14" s="34">
        <v>8</v>
      </c>
      <c r="B14" s="19" t="s">
        <v>156</v>
      </c>
      <c r="C14" s="20" t="s">
        <v>445</v>
      </c>
      <c r="D14" s="105" t="s">
        <v>446</v>
      </c>
      <c r="E14" s="22" t="s">
        <v>83</v>
      </c>
      <c r="F14" s="22" t="s">
        <v>84</v>
      </c>
      <c r="G14" s="22"/>
      <c r="H14" s="108" t="s">
        <v>795</v>
      </c>
      <c r="I14" s="108">
        <v>5.42</v>
      </c>
      <c r="J14" s="108">
        <v>5.36</v>
      </c>
      <c r="K14" s="108">
        <v>5.14</v>
      </c>
      <c r="L14" s="108">
        <v>4.98</v>
      </c>
      <c r="M14" s="108" t="s">
        <v>795</v>
      </c>
      <c r="N14" s="201">
        <f t="shared" si="0"/>
        <v>5.42</v>
      </c>
      <c r="O14" s="202" t="str">
        <f t="shared" si="1"/>
        <v>I JA</v>
      </c>
      <c r="P14" s="203" t="s">
        <v>64</v>
      </c>
    </row>
    <row r="15" spans="1:16" ht="18" customHeight="1">
      <c r="A15" s="34">
        <v>9</v>
      </c>
      <c r="B15" s="19" t="s">
        <v>14</v>
      </c>
      <c r="C15" s="20" t="s">
        <v>598</v>
      </c>
      <c r="D15" s="105">
        <v>36578</v>
      </c>
      <c r="E15" s="22" t="s">
        <v>97</v>
      </c>
      <c r="F15" s="22" t="s">
        <v>98</v>
      </c>
      <c r="G15" s="22" t="s">
        <v>211</v>
      </c>
      <c r="H15" s="108" t="s">
        <v>795</v>
      </c>
      <c r="I15" s="108">
        <v>5.34</v>
      </c>
      <c r="J15" s="108">
        <v>5.37</v>
      </c>
      <c r="K15" s="108">
        <v>5.24</v>
      </c>
      <c r="L15" s="108" t="s">
        <v>795</v>
      </c>
      <c r="M15" s="108" t="s">
        <v>795</v>
      </c>
      <c r="N15" s="201">
        <f t="shared" si="0"/>
        <v>5.37</v>
      </c>
      <c r="O15" s="202" t="str">
        <f t="shared" si="1"/>
        <v>I JA</v>
      </c>
      <c r="P15" s="203" t="s">
        <v>214</v>
      </c>
    </row>
    <row r="16" spans="1:16" ht="18" customHeight="1">
      <c r="A16" s="34">
        <v>10</v>
      </c>
      <c r="B16" s="19" t="s">
        <v>208</v>
      </c>
      <c r="C16" s="20" t="s">
        <v>505</v>
      </c>
      <c r="D16" s="105" t="s">
        <v>506</v>
      </c>
      <c r="E16" s="22" t="s">
        <v>55</v>
      </c>
      <c r="F16" s="22" t="s">
        <v>154</v>
      </c>
      <c r="G16" s="22" t="s">
        <v>507</v>
      </c>
      <c r="H16" s="108">
        <v>5.12</v>
      </c>
      <c r="I16" s="108">
        <v>5.11</v>
      </c>
      <c r="J16" s="108">
        <v>5.37</v>
      </c>
      <c r="K16" s="108"/>
      <c r="L16" s="108"/>
      <c r="M16" s="108"/>
      <c r="N16" s="201">
        <f t="shared" si="0"/>
        <v>5.37</v>
      </c>
      <c r="O16" s="202" t="str">
        <f t="shared" si="1"/>
        <v>I JA</v>
      </c>
      <c r="P16" s="203" t="s">
        <v>115</v>
      </c>
    </row>
    <row r="17" spans="1:16" ht="18" customHeight="1">
      <c r="A17" s="34">
        <v>11</v>
      </c>
      <c r="B17" s="19" t="s">
        <v>161</v>
      </c>
      <c r="C17" s="20" t="s">
        <v>71</v>
      </c>
      <c r="D17" s="105">
        <v>36689</v>
      </c>
      <c r="E17" s="22" t="s">
        <v>15</v>
      </c>
      <c r="F17" s="22" t="s">
        <v>54</v>
      </c>
      <c r="G17" s="22" t="s">
        <v>74</v>
      </c>
      <c r="H17" s="108">
        <v>5.22</v>
      </c>
      <c r="I17" s="108">
        <v>5.03</v>
      </c>
      <c r="J17" s="108">
        <v>5.12</v>
      </c>
      <c r="K17" s="108"/>
      <c r="L17" s="108"/>
      <c r="M17" s="108"/>
      <c r="N17" s="201">
        <f t="shared" si="0"/>
        <v>5.22</v>
      </c>
      <c r="O17" s="202" t="str">
        <f t="shared" si="1"/>
        <v>I JA</v>
      </c>
      <c r="P17" s="203" t="s">
        <v>50</v>
      </c>
    </row>
    <row r="18" spans="1:16" ht="18" customHeight="1">
      <c r="A18" s="34">
        <v>12</v>
      </c>
      <c r="B18" s="19" t="s">
        <v>455</v>
      </c>
      <c r="C18" s="20" t="s">
        <v>456</v>
      </c>
      <c r="D18" s="105" t="s">
        <v>457</v>
      </c>
      <c r="E18" s="22" t="s">
        <v>83</v>
      </c>
      <c r="F18" s="22" t="s">
        <v>84</v>
      </c>
      <c r="G18" s="22"/>
      <c r="H18" s="108">
        <v>5.08</v>
      </c>
      <c r="I18" s="108">
        <v>4.87</v>
      </c>
      <c r="J18" s="108">
        <v>4.95</v>
      </c>
      <c r="K18" s="108"/>
      <c r="L18" s="108"/>
      <c r="M18" s="108"/>
      <c r="N18" s="201">
        <f t="shared" si="0"/>
        <v>5.08</v>
      </c>
      <c r="O18" s="202" t="str">
        <f t="shared" si="1"/>
        <v>I JA</v>
      </c>
      <c r="P18" s="203" t="s">
        <v>64</v>
      </c>
    </row>
    <row r="19" spans="1:16" ht="18" customHeight="1">
      <c r="A19" s="34">
        <v>13</v>
      </c>
      <c r="B19" s="19" t="s">
        <v>193</v>
      </c>
      <c r="C19" s="20" t="s">
        <v>250</v>
      </c>
      <c r="D19" s="105">
        <v>36658</v>
      </c>
      <c r="E19" s="22" t="s">
        <v>38</v>
      </c>
      <c r="F19" s="22" t="s">
        <v>229</v>
      </c>
      <c r="G19" s="22" t="s">
        <v>82</v>
      </c>
      <c r="H19" s="108">
        <v>4.98</v>
      </c>
      <c r="I19" s="108" t="s">
        <v>804</v>
      </c>
      <c r="J19" s="108" t="s">
        <v>804</v>
      </c>
      <c r="K19" s="108"/>
      <c r="L19" s="108"/>
      <c r="M19" s="108"/>
      <c r="N19" s="201">
        <f t="shared" si="0"/>
        <v>4.98</v>
      </c>
      <c r="O19" s="202" t="str">
        <f t="shared" si="1"/>
        <v>II JA</v>
      </c>
      <c r="P19" s="203" t="s">
        <v>68</v>
      </c>
    </row>
    <row r="20" spans="1:16" ht="18" customHeight="1">
      <c r="A20" s="34">
        <v>14</v>
      </c>
      <c r="B20" s="19" t="s">
        <v>249</v>
      </c>
      <c r="C20" s="20" t="s">
        <v>118</v>
      </c>
      <c r="D20" s="105" t="s">
        <v>484</v>
      </c>
      <c r="E20" s="22" t="s">
        <v>38</v>
      </c>
      <c r="F20" s="22" t="s">
        <v>229</v>
      </c>
      <c r="G20" s="22" t="s">
        <v>82</v>
      </c>
      <c r="H20" s="108">
        <v>4.88</v>
      </c>
      <c r="I20" s="108">
        <v>4.86</v>
      </c>
      <c r="J20" s="108">
        <v>4.93</v>
      </c>
      <c r="K20" s="108"/>
      <c r="L20" s="108"/>
      <c r="M20" s="108"/>
      <c r="N20" s="201">
        <f t="shared" si="0"/>
        <v>4.93</v>
      </c>
      <c r="O20" s="202" t="str">
        <f t="shared" si="1"/>
        <v>II JA</v>
      </c>
      <c r="P20" s="203" t="s">
        <v>68</v>
      </c>
    </row>
    <row r="21" spans="1:16" ht="18" customHeight="1">
      <c r="A21" s="34">
        <v>15</v>
      </c>
      <c r="B21" s="19" t="s">
        <v>245</v>
      </c>
      <c r="C21" s="20" t="s">
        <v>170</v>
      </c>
      <c r="D21" s="105">
        <v>36649</v>
      </c>
      <c r="E21" s="22" t="s">
        <v>38</v>
      </c>
      <c r="F21" s="22" t="s">
        <v>229</v>
      </c>
      <c r="G21" s="22" t="s">
        <v>82</v>
      </c>
      <c r="H21" s="108">
        <v>4.92</v>
      </c>
      <c r="I21" s="108" t="s">
        <v>795</v>
      </c>
      <c r="J21" s="108" t="s">
        <v>795</v>
      </c>
      <c r="K21" s="108"/>
      <c r="L21" s="108"/>
      <c r="M21" s="108"/>
      <c r="N21" s="201">
        <f t="shared" si="0"/>
        <v>4.92</v>
      </c>
      <c r="O21" s="202" t="str">
        <f t="shared" si="1"/>
        <v>II JA</v>
      </c>
      <c r="P21" s="203" t="s">
        <v>68</v>
      </c>
    </row>
    <row r="22" spans="1:16" ht="18" customHeight="1">
      <c r="A22" s="34">
        <v>16</v>
      </c>
      <c r="B22" s="19" t="s">
        <v>419</v>
      </c>
      <c r="C22" s="20" t="s">
        <v>485</v>
      </c>
      <c r="D22" s="105">
        <v>36731</v>
      </c>
      <c r="E22" s="22" t="s">
        <v>38</v>
      </c>
      <c r="F22" s="22" t="s">
        <v>229</v>
      </c>
      <c r="G22" s="22" t="s">
        <v>82</v>
      </c>
      <c r="H22" s="108">
        <v>4.78</v>
      </c>
      <c r="I22" s="108">
        <v>4.68</v>
      </c>
      <c r="J22" s="108">
        <v>4.66</v>
      </c>
      <c r="K22" s="108"/>
      <c r="L22" s="108"/>
      <c r="M22" s="108"/>
      <c r="N22" s="201">
        <f t="shared" si="0"/>
        <v>4.78</v>
      </c>
      <c r="O22" s="202" t="str">
        <f t="shared" si="1"/>
        <v>II JA</v>
      </c>
      <c r="P22" s="203" t="s">
        <v>56</v>
      </c>
    </row>
    <row r="23" spans="1:16" ht="18" customHeight="1">
      <c r="A23" s="34">
        <v>17</v>
      </c>
      <c r="B23" s="19" t="s">
        <v>492</v>
      </c>
      <c r="C23" s="20" t="s">
        <v>493</v>
      </c>
      <c r="D23" s="105">
        <v>37071</v>
      </c>
      <c r="E23" s="22" t="s">
        <v>38</v>
      </c>
      <c r="F23" s="22" t="s">
        <v>229</v>
      </c>
      <c r="G23" s="22" t="s">
        <v>82</v>
      </c>
      <c r="H23" s="108">
        <v>4.18</v>
      </c>
      <c r="I23" s="108">
        <v>4.22</v>
      </c>
      <c r="J23" s="108">
        <v>4.64</v>
      </c>
      <c r="K23" s="108"/>
      <c r="L23" s="108"/>
      <c r="M23" s="108"/>
      <c r="N23" s="201">
        <f t="shared" si="0"/>
        <v>4.64</v>
      </c>
      <c r="O23" s="202" t="str">
        <f t="shared" si="1"/>
        <v>II JA</v>
      </c>
      <c r="P23" s="203" t="s">
        <v>39</v>
      </c>
    </row>
    <row r="24" spans="1:16" ht="18" customHeight="1">
      <c r="A24" s="34">
        <v>18</v>
      </c>
      <c r="B24" s="19" t="s">
        <v>165</v>
      </c>
      <c r="C24" s="20" t="s">
        <v>600</v>
      </c>
      <c r="D24" s="105" t="s">
        <v>601</v>
      </c>
      <c r="E24" s="22" t="s">
        <v>97</v>
      </c>
      <c r="F24" s="22" t="s">
        <v>98</v>
      </c>
      <c r="G24" s="22" t="s">
        <v>602</v>
      </c>
      <c r="H24" s="108" t="s">
        <v>795</v>
      </c>
      <c r="I24" s="108">
        <v>4.59</v>
      </c>
      <c r="J24" s="108" t="s">
        <v>795</v>
      </c>
      <c r="K24" s="108"/>
      <c r="L24" s="108"/>
      <c r="M24" s="108"/>
      <c r="N24" s="201">
        <f t="shared" si="0"/>
        <v>4.59</v>
      </c>
      <c r="O24" s="202" t="str">
        <f t="shared" si="1"/>
        <v>II JA</v>
      </c>
      <c r="P24" s="203" t="s">
        <v>213</v>
      </c>
    </row>
    <row r="25" spans="1:16" ht="18" customHeight="1">
      <c r="A25" s="34">
        <v>19</v>
      </c>
      <c r="B25" s="19" t="s">
        <v>191</v>
      </c>
      <c r="C25" s="20" t="s">
        <v>603</v>
      </c>
      <c r="D25" s="105" t="s">
        <v>604</v>
      </c>
      <c r="E25" s="22" t="s">
        <v>97</v>
      </c>
      <c r="F25" s="22" t="s">
        <v>98</v>
      </c>
      <c r="G25" s="22" t="s">
        <v>602</v>
      </c>
      <c r="H25" s="108">
        <v>4.56</v>
      </c>
      <c r="I25" s="108">
        <v>4.56</v>
      </c>
      <c r="J25" s="108">
        <v>4.51</v>
      </c>
      <c r="K25" s="108"/>
      <c r="L25" s="108"/>
      <c r="M25" s="108"/>
      <c r="N25" s="201">
        <f t="shared" si="0"/>
        <v>4.56</v>
      </c>
      <c r="O25" s="202" t="str">
        <f t="shared" si="1"/>
        <v>II JA</v>
      </c>
      <c r="P25" s="203" t="s">
        <v>213</v>
      </c>
    </row>
    <row r="26" spans="1:16" ht="18" customHeight="1">
      <c r="A26" s="34">
        <v>20</v>
      </c>
      <c r="B26" s="19" t="s">
        <v>576</v>
      </c>
      <c r="C26" s="20" t="s">
        <v>577</v>
      </c>
      <c r="D26" s="105">
        <v>36849</v>
      </c>
      <c r="E26" s="22" t="s">
        <v>15</v>
      </c>
      <c r="F26" s="22" t="s">
        <v>54</v>
      </c>
      <c r="G26" s="22" t="s">
        <v>74</v>
      </c>
      <c r="H26" s="108">
        <v>4.4</v>
      </c>
      <c r="I26" s="108">
        <v>4.17</v>
      </c>
      <c r="J26" s="108">
        <v>4.21</v>
      </c>
      <c r="K26" s="108"/>
      <c r="L26" s="108"/>
      <c r="M26" s="108"/>
      <c r="N26" s="201">
        <f t="shared" si="0"/>
        <v>4.4</v>
      </c>
      <c r="O26" s="202" t="str">
        <f t="shared" si="1"/>
        <v>III JA</v>
      </c>
      <c r="P26" s="203" t="s">
        <v>50</v>
      </c>
    </row>
    <row r="27" spans="1:16" ht="18" customHeight="1">
      <c r="A27" s="34">
        <v>21</v>
      </c>
      <c r="B27" s="19" t="s">
        <v>587</v>
      </c>
      <c r="C27" s="20" t="s">
        <v>680</v>
      </c>
      <c r="D27" s="105">
        <v>36925</v>
      </c>
      <c r="E27" s="22" t="s">
        <v>38</v>
      </c>
      <c r="F27" s="22" t="s">
        <v>229</v>
      </c>
      <c r="G27" s="22" t="s">
        <v>62</v>
      </c>
      <c r="H27" s="108">
        <v>3.75</v>
      </c>
      <c r="I27" s="108">
        <v>3.93</v>
      </c>
      <c r="J27" s="108">
        <v>4.28</v>
      </c>
      <c r="K27" s="108"/>
      <c r="L27" s="108"/>
      <c r="M27" s="108"/>
      <c r="N27" s="201">
        <f t="shared" si="0"/>
        <v>4.28</v>
      </c>
      <c r="O27" s="202" t="str">
        <f t="shared" si="1"/>
        <v>III JA</v>
      </c>
      <c r="P27" s="203" t="s">
        <v>41</v>
      </c>
    </row>
    <row r="28" spans="1:16" ht="18" customHeight="1">
      <c r="A28" s="34">
        <v>22</v>
      </c>
      <c r="B28" s="19" t="s">
        <v>249</v>
      </c>
      <c r="C28" s="20" t="s">
        <v>682</v>
      </c>
      <c r="D28" s="105">
        <v>36892</v>
      </c>
      <c r="E28" s="22" t="s">
        <v>38</v>
      </c>
      <c r="F28" s="22" t="s">
        <v>229</v>
      </c>
      <c r="G28" s="22" t="s">
        <v>62</v>
      </c>
      <c r="H28" s="108" t="s">
        <v>795</v>
      </c>
      <c r="I28" s="108">
        <v>4.06</v>
      </c>
      <c r="J28" s="108">
        <v>3.97</v>
      </c>
      <c r="K28" s="108"/>
      <c r="L28" s="108"/>
      <c r="M28" s="108"/>
      <c r="N28" s="201">
        <f t="shared" si="0"/>
        <v>4.06</v>
      </c>
      <c r="O28" s="202" t="str">
        <f t="shared" si="1"/>
        <v>III JA</v>
      </c>
      <c r="P28" s="203" t="s">
        <v>41</v>
      </c>
    </row>
    <row r="29" spans="1:16" ht="18" customHeight="1">
      <c r="A29" s="34">
        <v>23</v>
      </c>
      <c r="B29" s="19" t="s">
        <v>85</v>
      </c>
      <c r="C29" s="20" t="s">
        <v>681</v>
      </c>
      <c r="D29" s="105">
        <v>36892</v>
      </c>
      <c r="E29" s="22" t="s">
        <v>38</v>
      </c>
      <c r="F29" s="22" t="s">
        <v>229</v>
      </c>
      <c r="G29" s="22" t="s">
        <v>62</v>
      </c>
      <c r="H29" s="108" t="s">
        <v>795</v>
      </c>
      <c r="I29" s="108">
        <v>3.93</v>
      </c>
      <c r="J29" s="108" t="s">
        <v>795</v>
      </c>
      <c r="K29" s="108"/>
      <c r="L29" s="108"/>
      <c r="M29" s="108"/>
      <c r="N29" s="201">
        <f t="shared" si="0"/>
        <v>3.93</v>
      </c>
      <c r="O29" s="202"/>
      <c r="P29" s="203" t="s">
        <v>688</v>
      </c>
    </row>
    <row r="30" spans="1:16" ht="18" customHeight="1">
      <c r="A30" s="34"/>
      <c r="B30" s="19" t="s">
        <v>476</v>
      </c>
      <c r="C30" s="20" t="s">
        <v>477</v>
      </c>
      <c r="D30" s="105">
        <v>36904</v>
      </c>
      <c r="E30" s="22" t="s">
        <v>15</v>
      </c>
      <c r="F30" s="22" t="s">
        <v>54</v>
      </c>
      <c r="G30" s="22" t="s">
        <v>60</v>
      </c>
      <c r="H30" s="108"/>
      <c r="I30" s="108"/>
      <c r="J30" s="108"/>
      <c r="K30" s="108"/>
      <c r="L30" s="108"/>
      <c r="M30" s="108"/>
      <c r="N30" s="201" t="s">
        <v>725</v>
      </c>
      <c r="O30" s="202"/>
      <c r="P30" s="203" t="s">
        <v>95</v>
      </c>
    </row>
    <row r="31" spans="1:16" ht="18" customHeight="1">
      <c r="A31" s="34"/>
      <c r="B31" s="19" t="s">
        <v>331</v>
      </c>
      <c r="C31" s="20" t="s">
        <v>332</v>
      </c>
      <c r="D31" s="105" t="s">
        <v>333</v>
      </c>
      <c r="E31" s="22" t="s">
        <v>38</v>
      </c>
      <c r="F31" s="22" t="s">
        <v>229</v>
      </c>
      <c r="G31" s="22" t="s">
        <v>328</v>
      </c>
      <c r="H31" s="108"/>
      <c r="I31" s="108"/>
      <c r="J31" s="108"/>
      <c r="K31" s="108"/>
      <c r="L31" s="108"/>
      <c r="M31" s="108"/>
      <c r="N31" s="201" t="s">
        <v>725</v>
      </c>
      <c r="O31" s="202"/>
      <c r="P31" s="203" t="s">
        <v>57</v>
      </c>
    </row>
    <row r="32" spans="1:16" ht="18" customHeight="1">
      <c r="A32" s="34"/>
      <c r="B32" s="19" t="s">
        <v>253</v>
      </c>
      <c r="C32" s="20" t="s">
        <v>254</v>
      </c>
      <c r="D32" s="105">
        <v>36811</v>
      </c>
      <c r="E32" s="22" t="s">
        <v>38</v>
      </c>
      <c r="F32" s="22" t="s">
        <v>229</v>
      </c>
      <c r="G32" s="22" t="s">
        <v>82</v>
      </c>
      <c r="H32" s="108"/>
      <c r="I32" s="108"/>
      <c r="J32" s="108"/>
      <c r="K32" s="108"/>
      <c r="L32" s="108"/>
      <c r="M32" s="108"/>
      <c r="N32" s="201" t="s">
        <v>725</v>
      </c>
      <c r="O32" s="202"/>
      <c r="P32" s="203" t="s">
        <v>68</v>
      </c>
    </row>
    <row r="33" spans="1:16" ht="18" customHeight="1">
      <c r="A33" s="34"/>
      <c r="B33" s="19" t="s">
        <v>196</v>
      </c>
      <c r="C33" s="20" t="s">
        <v>140</v>
      </c>
      <c r="D33" s="105">
        <v>36645</v>
      </c>
      <c r="E33" s="22" t="s">
        <v>38</v>
      </c>
      <c r="F33" s="22" t="s">
        <v>229</v>
      </c>
      <c r="G33" s="22"/>
      <c r="H33" s="108"/>
      <c r="I33" s="108"/>
      <c r="J33" s="108"/>
      <c r="K33" s="108"/>
      <c r="L33" s="108"/>
      <c r="M33" s="108"/>
      <c r="N33" s="201" t="s">
        <v>725</v>
      </c>
      <c r="O33" s="202"/>
      <c r="P33" s="203" t="s">
        <v>670</v>
      </c>
    </row>
    <row r="34" spans="1:17" ht="18" customHeight="1">
      <c r="A34" s="76"/>
      <c r="B34" s="31"/>
      <c r="C34" s="32"/>
      <c r="D34" s="159"/>
      <c r="E34" s="29"/>
      <c r="F34" s="29"/>
      <c r="G34" s="29"/>
      <c r="H34" s="177"/>
      <c r="I34" s="177"/>
      <c r="J34" s="177"/>
      <c r="K34" s="177"/>
      <c r="L34" s="177"/>
      <c r="M34" s="177"/>
      <c r="N34" s="176"/>
      <c r="O34" s="76"/>
      <c r="P34" s="33"/>
      <c r="Q34" s="95"/>
    </row>
    <row r="35" spans="1:10" s="64" customFormat="1" ht="15.75">
      <c r="A35" s="3" t="s">
        <v>360</v>
      </c>
      <c r="C35" s="65"/>
      <c r="D35" s="79"/>
      <c r="E35" s="79"/>
      <c r="F35" s="79"/>
      <c r="G35" s="111"/>
      <c r="H35" s="68"/>
      <c r="I35" s="112"/>
      <c r="J35" s="112"/>
    </row>
    <row r="36" spans="1:13" s="64" customFormat="1" ht="15.75">
      <c r="A36" s="64" t="s">
        <v>359</v>
      </c>
      <c r="C36" s="65"/>
      <c r="D36" s="79"/>
      <c r="E36" s="79"/>
      <c r="F36" s="111"/>
      <c r="G36" s="111"/>
      <c r="H36" s="68"/>
      <c r="I36" s="67"/>
      <c r="J36" s="67"/>
      <c r="K36" s="68"/>
      <c r="L36" s="68"/>
      <c r="M36" s="113"/>
    </row>
    <row r="37" spans="1:15" s="25" customFormat="1" ht="12" customHeight="1">
      <c r="A37" s="23"/>
      <c r="B37" s="23"/>
      <c r="C37" s="24"/>
      <c r="D37" s="38"/>
      <c r="E37" s="35"/>
      <c r="F37" s="35"/>
      <c r="G37" s="27"/>
      <c r="H37" s="93"/>
      <c r="I37" s="93"/>
      <c r="J37" s="93"/>
      <c r="K37" s="93"/>
      <c r="L37" s="93"/>
      <c r="M37" s="93"/>
      <c r="N37" s="102"/>
      <c r="O37" s="54"/>
    </row>
    <row r="38" spans="2:15" s="40" customFormat="1" ht="16.5" thickBot="1">
      <c r="B38" s="41" t="s">
        <v>386</v>
      </c>
      <c r="D38" s="42"/>
      <c r="E38" s="43"/>
      <c r="F38" s="43"/>
      <c r="G38" s="44"/>
      <c r="H38" s="94"/>
      <c r="I38" s="94"/>
      <c r="J38" s="94"/>
      <c r="K38" s="94"/>
      <c r="L38" s="94"/>
      <c r="M38" s="94"/>
      <c r="N38" s="161"/>
      <c r="O38" s="68"/>
    </row>
    <row r="39" spans="4:15" s="25" customFormat="1" ht="12" thickBot="1">
      <c r="D39" s="46"/>
      <c r="H39" s="237" t="s">
        <v>9</v>
      </c>
      <c r="I39" s="238"/>
      <c r="J39" s="238"/>
      <c r="K39" s="238"/>
      <c r="L39" s="238"/>
      <c r="M39" s="239"/>
      <c r="N39" s="173"/>
      <c r="O39" s="175"/>
    </row>
    <row r="40" spans="1:16" s="15" customFormat="1" ht="11.25" thickBot="1">
      <c r="A40" s="134" t="s">
        <v>740</v>
      </c>
      <c r="B40" s="12" t="s">
        <v>0</v>
      </c>
      <c r="C40" s="13" t="s">
        <v>1</v>
      </c>
      <c r="D40" s="14" t="s">
        <v>10</v>
      </c>
      <c r="E40" s="50" t="s">
        <v>2</v>
      </c>
      <c r="F40" s="72" t="s">
        <v>3</v>
      </c>
      <c r="G40" s="72" t="s">
        <v>88</v>
      </c>
      <c r="H40" s="96">
        <v>1</v>
      </c>
      <c r="I40" s="97">
        <v>2</v>
      </c>
      <c r="J40" s="97">
        <v>3</v>
      </c>
      <c r="K40" s="98">
        <v>4</v>
      </c>
      <c r="L40" s="97">
        <v>5</v>
      </c>
      <c r="M40" s="99">
        <v>6</v>
      </c>
      <c r="N40" s="174" t="s">
        <v>4</v>
      </c>
      <c r="O40" s="84" t="s">
        <v>65</v>
      </c>
      <c r="P40" s="51" t="s">
        <v>5</v>
      </c>
    </row>
    <row r="41" spans="1:16" ht="18" customHeight="1">
      <c r="A41" s="34">
        <v>1</v>
      </c>
      <c r="B41" s="19" t="s">
        <v>338</v>
      </c>
      <c r="C41" s="20" t="s">
        <v>339</v>
      </c>
      <c r="D41" s="105">
        <v>35480</v>
      </c>
      <c r="E41" s="22" t="s">
        <v>38</v>
      </c>
      <c r="F41" s="22" t="s">
        <v>229</v>
      </c>
      <c r="G41" s="22" t="s">
        <v>328</v>
      </c>
      <c r="H41" s="108">
        <v>5.99</v>
      </c>
      <c r="I41" s="108">
        <v>6.32</v>
      </c>
      <c r="J41" s="108">
        <v>6.55</v>
      </c>
      <c r="K41" s="108" t="s">
        <v>795</v>
      </c>
      <c r="L41" s="108">
        <v>6.34</v>
      </c>
      <c r="M41" s="108">
        <v>6.64</v>
      </c>
      <c r="N41" s="201">
        <f aca="true" t="shared" si="2" ref="N41:N55">MAX(H41:M41)</f>
        <v>6.64</v>
      </c>
      <c r="O41" s="202" t="str">
        <f aca="true" t="shared" si="3" ref="O41:O55">IF(ISBLANK(N41),"",IF(N41&gt;=7.2,"KSM",IF(N41&gt;=6.7,"I A",IF(N41&gt;=6.2,"II A",IF(N41&gt;=5.6,"III A",IF(N41&gt;=5,"I JA",IF(N41&gt;=4.45,"II JA",IF(N41&gt;=4,"III JA"))))))))</f>
        <v>II A</v>
      </c>
      <c r="P41" s="21" t="s">
        <v>340</v>
      </c>
    </row>
    <row r="42" spans="1:16" ht="18" customHeight="1">
      <c r="A42" s="34">
        <v>2</v>
      </c>
      <c r="B42" s="19" t="s">
        <v>262</v>
      </c>
      <c r="C42" s="20" t="s">
        <v>91</v>
      </c>
      <c r="D42" s="105">
        <v>35942</v>
      </c>
      <c r="E42" s="22" t="s">
        <v>79</v>
      </c>
      <c r="F42" s="22" t="s">
        <v>522</v>
      </c>
      <c r="G42" s="22"/>
      <c r="H42" s="108">
        <v>6.21</v>
      </c>
      <c r="I42" s="108">
        <v>5.86</v>
      </c>
      <c r="J42" s="108">
        <v>6.31</v>
      </c>
      <c r="K42" s="108">
        <v>6.44</v>
      </c>
      <c r="L42" s="108">
        <v>6.45</v>
      </c>
      <c r="M42" s="108">
        <v>6.35</v>
      </c>
      <c r="N42" s="201">
        <f t="shared" si="2"/>
        <v>6.45</v>
      </c>
      <c r="O42" s="202" t="str">
        <f t="shared" si="3"/>
        <v>II A</v>
      </c>
      <c r="P42" s="21" t="s">
        <v>90</v>
      </c>
    </row>
    <row r="43" spans="1:16" ht="18" customHeight="1">
      <c r="A43" s="34">
        <v>3</v>
      </c>
      <c r="B43" s="19" t="s">
        <v>585</v>
      </c>
      <c r="C43" s="20" t="s">
        <v>675</v>
      </c>
      <c r="D43" s="105">
        <v>35905</v>
      </c>
      <c r="E43" s="22" t="s">
        <v>38</v>
      </c>
      <c r="F43" s="22" t="s">
        <v>229</v>
      </c>
      <c r="G43" s="22" t="s">
        <v>328</v>
      </c>
      <c r="H43" s="108">
        <v>6</v>
      </c>
      <c r="I43" s="108">
        <v>6.17</v>
      </c>
      <c r="J43" s="108">
        <v>6.14</v>
      </c>
      <c r="K43" s="108">
        <v>6.29</v>
      </c>
      <c r="L43" s="108">
        <v>6.26</v>
      </c>
      <c r="M43" s="108">
        <v>6.35</v>
      </c>
      <c r="N43" s="201">
        <f t="shared" si="2"/>
        <v>6.35</v>
      </c>
      <c r="O43" s="202" t="str">
        <f t="shared" si="3"/>
        <v>II A</v>
      </c>
      <c r="P43" s="21" t="s">
        <v>340</v>
      </c>
    </row>
    <row r="44" spans="1:16" ht="18" customHeight="1">
      <c r="A44" s="34">
        <v>4</v>
      </c>
      <c r="B44" s="19" t="s">
        <v>341</v>
      </c>
      <c r="C44" s="20" t="s">
        <v>342</v>
      </c>
      <c r="D44" s="105">
        <v>35360</v>
      </c>
      <c r="E44" s="22" t="s">
        <v>38</v>
      </c>
      <c r="F44" s="22" t="s">
        <v>229</v>
      </c>
      <c r="G44" s="22" t="s">
        <v>328</v>
      </c>
      <c r="H44" s="108">
        <v>6.29</v>
      </c>
      <c r="I44" s="108" t="s">
        <v>795</v>
      </c>
      <c r="J44" s="108" t="s">
        <v>804</v>
      </c>
      <c r="K44" s="108" t="s">
        <v>804</v>
      </c>
      <c r="L44" s="108" t="s">
        <v>804</v>
      </c>
      <c r="M44" s="108" t="s">
        <v>804</v>
      </c>
      <c r="N44" s="201">
        <f t="shared" si="2"/>
        <v>6.29</v>
      </c>
      <c r="O44" s="202" t="str">
        <f t="shared" si="3"/>
        <v>II A</v>
      </c>
      <c r="P44" s="21" t="s">
        <v>340</v>
      </c>
    </row>
    <row r="45" spans="1:16" ht="18" customHeight="1">
      <c r="A45" s="34">
        <v>5</v>
      </c>
      <c r="B45" s="19" t="s">
        <v>80</v>
      </c>
      <c r="C45" s="20" t="s">
        <v>102</v>
      </c>
      <c r="D45" s="105">
        <v>35846</v>
      </c>
      <c r="E45" s="22" t="s">
        <v>38</v>
      </c>
      <c r="F45" s="22" t="s">
        <v>229</v>
      </c>
      <c r="G45" s="22" t="s">
        <v>62</v>
      </c>
      <c r="H45" s="108">
        <v>5.62</v>
      </c>
      <c r="I45" s="108">
        <v>5.83</v>
      </c>
      <c r="J45" s="108">
        <v>5.97</v>
      </c>
      <c r="K45" s="108">
        <v>6.23</v>
      </c>
      <c r="L45" s="108">
        <v>5.99</v>
      </c>
      <c r="M45" s="108" t="s">
        <v>795</v>
      </c>
      <c r="N45" s="201">
        <f t="shared" si="2"/>
        <v>6.23</v>
      </c>
      <c r="O45" s="202" t="str">
        <f t="shared" si="3"/>
        <v>II A</v>
      </c>
      <c r="P45" s="21" t="s">
        <v>689</v>
      </c>
    </row>
    <row r="46" spans="1:16" ht="18" customHeight="1">
      <c r="A46" s="34">
        <v>6</v>
      </c>
      <c r="B46" s="19" t="s">
        <v>104</v>
      </c>
      <c r="C46" s="20" t="s">
        <v>105</v>
      </c>
      <c r="D46" s="105">
        <v>35928</v>
      </c>
      <c r="E46" s="22" t="s">
        <v>15</v>
      </c>
      <c r="F46" s="22" t="s">
        <v>54</v>
      </c>
      <c r="G46" s="22" t="s">
        <v>74</v>
      </c>
      <c r="H46" s="108">
        <v>5.07</v>
      </c>
      <c r="I46" s="108">
        <v>5.5</v>
      </c>
      <c r="J46" s="108">
        <v>5.42</v>
      </c>
      <c r="K46" s="108">
        <v>5.19</v>
      </c>
      <c r="L46" s="108">
        <v>5.32</v>
      </c>
      <c r="M46" s="108">
        <v>5.32</v>
      </c>
      <c r="N46" s="201">
        <f t="shared" si="2"/>
        <v>5.5</v>
      </c>
      <c r="O46" s="202" t="str">
        <f t="shared" si="3"/>
        <v>I JA</v>
      </c>
      <c r="P46" s="21" t="s">
        <v>50</v>
      </c>
    </row>
    <row r="47" spans="1:16" ht="18" customHeight="1">
      <c r="A47" s="34">
        <v>7</v>
      </c>
      <c r="B47" s="19" t="s">
        <v>528</v>
      </c>
      <c r="C47" s="20" t="s">
        <v>529</v>
      </c>
      <c r="D47" s="105">
        <v>36133</v>
      </c>
      <c r="E47" s="22" t="s">
        <v>38</v>
      </c>
      <c r="F47" s="22" t="s">
        <v>229</v>
      </c>
      <c r="G47" s="22" t="s">
        <v>328</v>
      </c>
      <c r="H47" s="108" t="s">
        <v>795</v>
      </c>
      <c r="I47" s="108">
        <v>5.18</v>
      </c>
      <c r="J47" s="108">
        <v>4.81</v>
      </c>
      <c r="K47" s="108">
        <v>4.92</v>
      </c>
      <c r="L47" s="108">
        <v>5.38</v>
      </c>
      <c r="M47" s="108">
        <v>5.48</v>
      </c>
      <c r="N47" s="201">
        <f t="shared" si="2"/>
        <v>5.48</v>
      </c>
      <c r="O47" s="202" t="str">
        <f t="shared" si="3"/>
        <v>I JA</v>
      </c>
      <c r="P47" s="21" t="s">
        <v>340</v>
      </c>
    </row>
    <row r="48" spans="1:16" ht="18" customHeight="1">
      <c r="A48" s="34">
        <v>8</v>
      </c>
      <c r="B48" s="19" t="s">
        <v>85</v>
      </c>
      <c r="C48" s="20" t="s">
        <v>186</v>
      </c>
      <c r="D48" s="105">
        <v>35281</v>
      </c>
      <c r="E48" s="22" t="s">
        <v>15</v>
      </c>
      <c r="F48" s="22" t="s">
        <v>54</v>
      </c>
      <c r="G48" s="22" t="s">
        <v>74</v>
      </c>
      <c r="H48" s="108">
        <v>5.23</v>
      </c>
      <c r="I48" s="108">
        <v>5.14</v>
      </c>
      <c r="J48" s="108">
        <v>5.22</v>
      </c>
      <c r="K48" s="108">
        <v>5.23</v>
      </c>
      <c r="L48" s="108">
        <v>5.28</v>
      </c>
      <c r="M48" s="108">
        <v>5.48</v>
      </c>
      <c r="N48" s="201">
        <f t="shared" si="2"/>
        <v>5.48</v>
      </c>
      <c r="O48" s="202" t="str">
        <f t="shared" si="3"/>
        <v>I JA</v>
      </c>
      <c r="P48" s="21" t="s">
        <v>50</v>
      </c>
    </row>
    <row r="49" spans="1:16" ht="18" customHeight="1">
      <c r="A49" s="34">
        <v>9</v>
      </c>
      <c r="B49" s="19" t="s">
        <v>63</v>
      </c>
      <c r="C49" s="20" t="s">
        <v>510</v>
      </c>
      <c r="D49" s="105" t="s">
        <v>511</v>
      </c>
      <c r="E49" s="22" t="s">
        <v>55</v>
      </c>
      <c r="F49" s="22" t="s">
        <v>154</v>
      </c>
      <c r="G49" s="22" t="s">
        <v>507</v>
      </c>
      <c r="H49" s="108">
        <v>5.18</v>
      </c>
      <c r="I49" s="108" t="s">
        <v>795</v>
      </c>
      <c r="J49" s="108">
        <v>5.41</v>
      </c>
      <c r="K49" s="108">
        <v>5.32</v>
      </c>
      <c r="L49" s="108" t="s">
        <v>795</v>
      </c>
      <c r="M49" s="108">
        <v>5.16</v>
      </c>
      <c r="N49" s="201">
        <f t="shared" si="2"/>
        <v>5.41</v>
      </c>
      <c r="O49" s="202" t="str">
        <f t="shared" si="3"/>
        <v>I JA</v>
      </c>
      <c r="P49" s="21" t="s">
        <v>115</v>
      </c>
    </row>
    <row r="50" spans="1:16" ht="18" customHeight="1">
      <c r="A50" s="34">
        <v>10</v>
      </c>
      <c r="B50" s="19" t="s">
        <v>191</v>
      </c>
      <c r="C50" s="20" t="s">
        <v>679</v>
      </c>
      <c r="D50" s="105">
        <v>35472</v>
      </c>
      <c r="E50" s="22" t="s">
        <v>38</v>
      </c>
      <c r="F50" s="22" t="s">
        <v>229</v>
      </c>
      <c r="G50" s="22" t="s">
        <v>328</v>
      </c>
      <c r="H50" s="108">
        <v>5.21</v>
      </c>
      <c r="I50" s="108" t="s">
        <v>804</v>
      </c>
      <c r="J50" s="108" t="s">
        <v>804</v>
      </c>
      <c r="K50" s="108" t="s">
        <v>804</v>
      </c>
      <c r="L50" s="108"/>
      <c r="M50" s="108"/>
      <c r="N50" s="201">
        <f t="shared" si="2"/>
        <v>5.21</v>
      </c>
      <c r="O50" s="202" t="str">
        <f t="shared" si="3"/>
        <v>I JA</v>
      </c>
      <c r="P50" s="21" t="s">
        <v>340</v>
      </c>
    </row>
    <row r="51" spans="1:16" ht="18" customHeight="1">
      <c r="A51" s="34">
        <v>11</v>
      </c>
      <c r="B51" s="19" t="s">
        <v>21</v>
      </c>
      <c r="C51" s="20" t="s">
        <v>326</v>
      </c>
      <c r="D51" s="105">
        <v>35565</v>
      </c>
      <c r="E51" s="22" t="s">
        <v>15</v>
      </c>
      <c r="F51" s="22" t="s">
        <v>54</v>
      </c>
      <c r="G51" s="22" t="s">
        <v>74</v>
      </c>
      <c r="H51" s="108">
        <v>5.16</v>
      </c>
      <c r="I51" s="108">
        <v>4.88</v>
      </c>
      <c r="J51" s="108">
        <v>5.08</v>
      </c>
      <c r="K51" s="108"/>
      <c r="L51" s="108"/>
      <c r="M51" s="108"/>
      <c r="N51" s="201">
        <f t="shared" si="2"/>
        <v>5.16</v>
      </c>
      <c r="O51" s="202" t="str">
        <f t="shared" si="3"/>
        <v>I JA</v>
      </c>
      <c r="P51" s="21" t="s">
        <v>50</v>
      </c>
    </row>
    <row r="52" spans="1:16" ht="18" customHeight="1">
      <c r="A52" s="34">
        <v>12</v>
      </c>
      <c r="B52" s="19" t="s">
        <v>18</v>
      </c>
      <c r="C52" s="20" t="s">
        <v>200</v>
      </c>
      <c r="D52" s="105" t="s">
        <v>632</v>
      </c>
      <c r="E52" s="22" t="s">
        <v>97</v>
      </c>
      <c r="F52" s="22" t="s">
        <v>98</v>
      </c>
      <c r="G52" s="22" t="s">
        <v>276</v>
      </c>
      <c r="H52" s="108">
        <v>4.63</v>
      </c>
      <c r="I52" s="108">
        <v>5.06</v>
      </c>
      <c r="J52" s="108">
        <v>5.01</v>
      </c>
      <c r="K52" s="108"/>
      <c r="L52" s="108"/>
      <c r="M52" s="108"/>
      <c r="N52" s="201">
        <f t="shared" si="2"/>
        <v>5.06</v>
      </c>
      <c r="O52" s="202" t="str">
        <f t="shared" si="3"/>
        <v>I JA</v>
      </c>
      <c r="P52" s="21" t="s">
        <v>198</v>
      </c>
    </row>
    <row r="53" spans="1:16" ht="18" customHeight="1">
      <c r="A53" s="34">
        <v>13</v>
      </c>
      <c r="B53" s="19" t="s">
        <v>324</v>
      </c>
      <c r="C53" s="20" t="s">
        <v>325</v>
      </c>
      <c r="D53" s="105">
        <v>35637</v>
      </c>
      <c r="E53" s="22" t="s">
        <v>15</v>
      </c>
      <c r="F53" s="22" t="s">
        <v>54</v>
      </c>
      <c r="G53" s="22" t="s">
        <v>74</v>
      </c>
      <c r="H53" s="108">
        <v>4.83</v>
      </c>
      <c r="I53" s="108">
        <v>4.86</v>
      </c>
      <c r="J53" s="108">
        <v>5.06</v>
      </c>
      <c r="K53" s="108"/>
      <c r="L53" s="108"/>
      <c r="M53" s="108"/>
      <c r="N53" s="201">
        <f t="shared" si="2"/>
        <v>5.06</v>
      </c>
      <c r="O53" s="202" t="str">
        <f t="shared" si="3"/>
        <v>I JA</v>
      </c>
      <c r="P53" s="21" t="s">
        <v>50</v>
      </c>
    </row>
    <row r="54" spans="1:16" ht="18" customHeight="1">
      <c r="A54" s="34">
        <v>14</v>
      </c>
      <c r="B54" s="19" t="s">
        <v>641</v>
      </c>
      <c r="C54" s="20" t="s">
        <v>642</v>
      </c>
      <c r="D54" s="105">
        <v>36137</v>
      </c>
      <c r="E54" s="22" t="s">
        <v>15</v>
      </c>
      <c r="F54" s="22" t="s">
        <v>54</v>
      </c>
      <c r="G54" s="22" t="s">
        <v>288</v>
      </c>
      <c r="H54" s="108">
        <v>4.62</v>
      </c>
      <c r="I54" s="108">
        <v>4.64</v>
      </c>
      <c r="J54" s="108">
        <v>4.95</v>
      </c>
      <c r="K54" s="108"/>
      <c r="L54" s="108"/>
      <c r="M54" s="108"/>
      <c r="N54" s="201">
        <f t="shared" si="2"/>
        <v>4.95</v>
      </c>
      <c r="O54" s="202" t="str">
        <f t="shared" si="3"/>
        <v>II JA</v>
      </c>
      <c r="P54" s="21" t="s">
        <v>160</v>
      </c>
    </row>
    <row r="55" spans="1:16" ht="18" customHeight="1">
      <c r="A55" s="34">
        <v>15</v>
      </c>
      <c r="B55" s="19" t="s">
        <v>685</v>
      </c>
      <c r="C55" s="20" t="s">
        <v>686</v>
      </c>
      <c r="D55" s="105">
        <v>35853</v>
      </c>
      <c r="E55" s="22" t="s">
        <v>38</v>
      </c>
      <c r="F55" s="22" t="s">
        <v>229</v>
      </c>
      <c r="G55" s="22" t="s">
        <v>62</v>
      </c>
      <c r="H55" s="108">
        <v>4.51</v>
      </c>
      <c r="I55" s="108">
        <v>4.18</v>
      </c>
      <c r="J55" s="108">
        <v>3.84</v>
      </c>
      <c r="K55" s="108"/>
      <c r="L55" s="108"/>
      <c r="M55" s="108"/>
      <c r="N55" s="201">
        <f t="shared" si="2"/>
        <v>4.51</v>
      </c>
      <c r="O55" s="202" t="str">
        <f t="shared" si="3"/>
        <v>II JA</v>
      </c>
      <c r="P55" s="21" t="s">
        <v>41</v>
      </c>
    </row>
    <row r="56" spans="1:16" ht="18" customHeight="1">
      <c r="A56" s="34"/>
      <c r="B56" s="19" t="s">
        <v>34</v>
      </c>
      <c r="C56" s="20" t="s">
        <v>103</v>
      </c>
      <c r="D56" s="105">
        <v>35431</v>
      </c>
      <c r="E56" s="22" t="s">
        <v>38</v>
      </c>
      <c r="F56" s="22" t="s">
        <v>229</v>
      </c>
      <c r="G56" s="22" t="s">
        <v>62</v>
      </c>
      <c r="H56" s="108" t="s">
        <v>795</v>
      </c>
      <c r="I56" s="108" t="s">
        <v>795</v>
      </c>
      <c r="J56" s="108" t="s">
        <v>795</v>
      </c>
      <c r="K56" s="108"/>
      <c r="L56" s="108"/>
      <c r="M56" s="108"/>
      <c r="N56" s="201" t="s">
        <v>805</v>
      </c>
      <c r="O56" s="202"/>
      <c r="P56" s="21" t="s">
        <v>41</v>
      </c>
    </row>
    <row r="57" spans="1:16" ht="18" customHeight="1">
      <c r="A57" s="34"/>
      <c r="B57" s="19" t="s">
        <v>124</v>
      </c>
      <c r="C57" s="20" t="s">
        <v>130</v>
      </c>
      <c r="D57" s="105" t="s">
        <v>131</v>
      </c>
      <c r="E57" s="22" t="s">
        <v>83</v>
      </c>
      <c r="F57" s="22" t="s">
        <v>84</v>
      </c>
      <c r="G57" s="22"/>
      <c r="H57" s="108"/>
      <c r="I57" s="108"/>
      <c r="J57" s="108"/>
      <c r="K57" s="108"/>
      <c r="L57" s="108"/>
      <c r="M57" s="108"/>
      <c r="N57" s="201" t="s">
        <v>725</v>
      </c>
      <c r="O57" s="202"/>
      <c r="P57" s="21" t="s">
        <v>61</v>
      </c>
    </row>
  </sheetData>
  <sheetProtection/>
  <mergeCells count="2">
    <mergeCell ref="H5:M5"/>
    <mergeCell ref="H39:M39"/>
  </mergeCells>
  <printOptions/>
  <pageMargins left="0.7086614173228347" right="0.7086614173228347" top="0.39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3" customWidth="1"/>
    <col min="2" max="2" width="10.421875" style="23" customWidth="1"/>
    <col min="3" max="3" width="14.421875" style="23" customWidth="1"/>
    <col min="4" max="4" width="10.7109375" style="46" customWidth="1"/>
    <col min="5" max="5" width="13.57421875" style="48" bestFit="1" customWidth="1"/>
    <col min="6" max="6" width="12.8515625" style="48" bestFit="1" customWidth="1"/>
    <col min="7" max="7" width="15.7109375" style="27" bestFit="1" customWidth="1"/>
    <col min="8" max="13" width="4.7109375" style="95" customWidth="1"/>
    <col min="14" max="14" width="8.140625" style="102" customWidth="1"/>
    <col min="15" max="15" width="6.421875" style="54" bestFit="1" customWidth="1"/>
    <col min="16" max="16" width="17.421875" style="25" bestFit="1" customWidth="1"/>
    <col min="17" max="16384" width="9.140625" style="23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5" s="25" customFormat="1" ht="12" customHeight="1">
      <c r="A3" s="23"/>
      <c r="B3" s="23"/>
      <c r="C3" s="24"/>
      <c r="D3" s="38"/>
      <c r="E3" s="35"/>
      <c r="F3" s="35"/>
      <c r="G3" s="27"/>
      <c r="H3" s="93"/>
      <c r="I3" s="93"/>
      <c r="J3" s="93"/>
      <c r="K3" s="93"/>
      <c r="L3" s="93"/>
      <c r="M3" s="93"/>
      <c r="N3" s="102"/>
      <c r="O3" s="54"/>
    </row>
    <row r="4" spans="2:15" s="40" customFormat="1" ht="16.5" thickBot="1">
      <c r="B4" s="41" t="s">
        <v>375</v>
      </c>
      <c r="D4" s="42"/>
      <c r="E4" s="43"/>
      <c r="F4" s="43"/>
      <c r="G4" s="44"/>
      <c r="H4" s="94"/>
      <c r="I4" s="94"/>
      <c r="J4" s="94"/>
      <c r="K4" s="94"/>
      <c r="L4" s="94"/>
      <c r="M4" s="94"/>
      <c r="N4" s="161"/>
      <c r="O4" s="68"/>
    </row>
    <row r="5" spans="4:15" s="25" customFormat="1" ht="12" thickBot="1">
      <c r="D5" s="46"/>
      <c r="H5" s="237" t="s">
        <v>9</v>
      </c>
      <c r="I5" s="238"/>
      <c r="J5" s="238"/>
      <c r="K5" s="238"/>
      <c r="L5" s="238"/>
      <c r="M5" s="239"/>
      <c r="N5" s="173"/>
      <c r="O5" s="175"/>
    </row>
    <row r="6" spans="1:16" s="15" customFormat="1" ht="11.25" thickBot="1">
      <c r="A6" s="134" t="s">
        <v>740</v>
      </c>
      <c r="B6" s="12" t="s">
        <v>0</v>
      </c>
      <c r="C6" s="13" t="s">
        <v>1</v>
      </c>
      <c r="D6" s="14" t="s">
        <v>10</v>
      </c>
      <c r="E6" s="50" t="s">
        <v>2</v>
      </c>
      <c r="F6" s="72" t="s">
        <v>3</v>
      </c>
      <c r="G6" s="72" t="s">
        <v>88</v>
      </c>
      <c r="H6" s="96">
        <v>1</v>
      </c>
      <c r="I6" s="97">
        <v>2</v>
      </c>
      <c r="J6" s="97">
        <v>3</v>
      </c>
      <c r="K6" s="98">
        <v>4</v>
      </c>
      <c r="L6" s="97">
        <v>5</v>
      </c>
      <c r="M6" s="99">
        <v>6</v>
      </c>
      <c r="N6" s="174" t="s">
        <v>4</v>
      </c>
      <c r="O6" s="84" t="s">
        <v>65</v>
      </c>
      <c r="P6" s="51" t="s">
        <v>5</v>
      </c>
    </row>
    <row r="7" spans="1:16" ht="18" customHeight="1">
      <c r="A7" s="34">
        <v>1</v>
      </c>
      <c r="B7" s="19" t="s">
        <v>269</v>
      </c>
      <c r="C7" s="20" t="s">
        <v>496</v>
      </c>
      <c r="D7" s="105" t="s">
        <v>497</v>
      </c>
      <c r="E7" s="22" t="s">
        <v>55</v>
      </c>
      <c r="F7" s="22" t="s">
        <v>154</v>
      </c>
      <c r="G7" s="22"/>
      <c r="H7" s="108" t="s">
        <v>795</v>
      </c>
      <c r="I7" s="108">
        <v>8.46</v>
      </c>
      <c r="J7" s="108">
        <v>9.34</v>
      </c>
      <c r="K7" s="108">
        <v>9.5</v>
      </c>
      <c r="L7" s="108">
        <v>9.34</v>
      </c>
      <c r="M7" s="108">
        <v>9.6</v>
      </c>
      <c r="N7" s="197">
        <f aca="true" t="shared" si="0" ref="N7:N20">MAX(H7:J7,K7:M7)</f>
        <v>9.6</v>
      </c>
      <c r="O7" s="198" t="str">
        <f aca="true" t="shared" si="1" ref="O7:O21">IF(ISBLANK(N7),"",IF(N7&gt;=14,"KSM",IF(N7&gt;=12,"I A",IF(N7&gt;=10,"II A",IF(N7&gt;=8.5,"III A",IF(N7&gt;=7.2,"I JA",IF(N7&gt;=6.5,"II JA",IF(N7&gt;=6,"III JA"))))))))</f>
        <v>III A</v>
      </c>
      <c r="P7" s="21" t="s">
        <v>115</v>
      </c>
    </row>
    <row r="8" spans="1:16" ht="18" customHeight="1">
      <c r="A8" s="34">
        <v>2</v>
      </c>
      <c r="B8" s="19" t="s">
        <v>37</v>
      </c>
      <c r="C8" s="20" t="s">
        <v>255</v>
      </c>
      <c r="D8" s="105">
        <v>36285</v>
      </c>
      <c r="E8" s="22" t="s">
        <v>55</v>
      </c>
      <c r="F8" s="22" t="s">
        <v>154</v>
      </c>
      <c r="G8" s="22" t="s">
        <v>705</v>
      </c>
      <c r="H8" s="108">
        <v>9.43</v>
      </c>
      <c r="I8" s="108">
        <v>9.4</v>
      </c>
      <c r="J8" s="108">
        <v>8.91</v>
      </c>
      <c r="K8" s="108" t="s">
        <v>795</v>
      </c>
      <c r="L8" s="108">
        <v>9.45</v>
      </c>
      <c r="M8" s="108" t="s">
        <v>795</v>
      </c>
      <c r="N8" s="197">
        <f t="shared" si="0"/>
        <v>9.45</v>
      </c>
      <c r="O8" s="198" t="str">
        <f t="shared" si="1"/>
        <v>III A</v>
      </c>
      <c r="P8" s="21" t="s">
        <v>155</v>
      </c>
    </row>
    <row r="9" spans="1:16" ht="18" customHeight="1">
      <c r="A9" s="34">
        <v>3</v>
      </c>
      <c r="B9" s="19" t="s">
        <v>100</v>
      </c>
      <c r="C9" s="20" t="s">
        <v>101</v>
      </c>
      <c r="D9" s="105">
        <v>36288</v>
      </c>
      <c r="E9" s="22" t="s">
        <v>38</v>
      </c>
      <c r="F9" s="22" t="s">
        <v>229</v>
      </c>
      <c r="G9" s="22" t="s">
        <v>62</v>
      </c>
      <c r="H9" s="108">
        <v>8.7</v>
      </c>
      <c r="I9" s="108">
        <v>7.71</v>
      </c>
      <c r="J9" s="108">
        <v>8.47</v>
      </c>
      <c r="K9" s="108">
        <v>8.31</v>
      </c>
      <c r="L9" s="108">
        <v>8.16</v>
      </c>
      <c r="M9" s="108">
        <v>9.36</v>
      </c>
      <c r="N9" s="197">
        <f t="shared" si="0"/>
        <v>9.36</v>
      </c>
      <c r="O9" s="198" t="str">
        <f t="shared" si="1"/>
        <v>III A</v>
      </c>
      <c r="P9" s="21" t="s">
        <v>41</v>
      </c>
    </row>
    <row r="10" spans="1:16" ht="18" customHeight="1">
      <c r="A10" s="34">
        <v>4</v>
      </c>
      <c r="B10" s="19" t="s">
        <v>149</v>
      </c>
      <c r="C10" s="20" t="s">
        <v>673</v>
      </c>
      <c r="D10" s="105">
        <v>36377</v>
      </c>
      <c r="E10" s="22" t="s">
        <v>38</v>
      </c>
      <c r="F10" s="22" t="s">
        <v>229</v>
      </c>
      <c r="G10" s="22" t="s">
        <v>62</v>
      </c>
      <c r="H10" s="108">
        <v>8.21</v>
      </c>
      <c r="I10" s="108">
        <v>9.2</v>
      </c>
      <c r="J10" s="108">
        <v>8.41</v>
      </c>
      <c r="K10" s="108">
        <v>9.2</v>
      </c>
      <c r="L10" s="108">
        <v>8.44</v>
      </c>
      <c r="M10" s="108" t="s">
        <v>795</v>
      </c>
      <c r="N10" s="197">
        <f t="shared" si="0"/>
        <v>9.2</v>
      </c>
      <c r="O10" s="198" t="str">
        <f t="shared" si="1"/>
        <v>III A</v>
      </c>
      <c r="P10" s="21" t="s">
        <v>41</v>
      </c>
    </row>
    <row r="11" spans="1:16" ht="18" customHeight="1">
      <c r="A11" s="34">
        <v>5</v>
      </c>
      <c r="B11" s="19" t="s">
        <v>502</v>
      </c>
      <c r="C11" s="20" t="s">
        <v>256</v>
      </c>
      <c r="D11" s="105" t="s">
        <v>257</v>
      </c>
      <c r="E11" s="22" t="s">
        <v>55</v>
      </c>
      <c r="F11" s="22" t="s">
        <v>154</v>
      </c>
      <c r="G11" s="22"/>
      <c r="H11" s="108">
        <v>8.58</v>
      </c>
      <c r="I11" s="108">
        <v>5.57</v>
      </c>
      <c r="J11" s="108">
        <v>8.25</v>
      </c>
      <c r="K11" s="108">
        <v>8.85</v>
      </c>
      <c r="L11" s="108">
        <v>8.49</v>
      </c>
      <c r="M11" s="108">
        <v>9.18</v>
      </c>
      <c r="N11" s="197">
        <f t="shared" si="0"/>
        <v>9.18</v>
      </c>
      <c r="O11" s="198" t="str">
        <f t="shared" si="1"/>
        <v>III A</v>
      </c>
      <c r="P11" s="21" t="s">
        <v>115</v>
      </c>
    </row>
    <row r="12" spans="1:16" ht="18" customHeight="1">
      <c r="A12" s="34">
        <v>6</v>
      </c>
      <c r="B12" s="19" t="s">
        <v>37</v>
      </c>
      <c r="C12" s="20" t="s">
        <v>265</v>
      </c>
      <c r="D12" s="105">
        <v>36622</v>
      </c>
      <c r="E12" s="22" t="s">
        <v>38</v>
      </c>
      <c r="F12" s="22" t="s">
        <v>229</v>
      </c>
      <c r="G12" s="22"/>
      <c r="H12" s="108">
        <v>8.37</v>
      </c>
      <c r="I12" s="108">
        <v>8.16</v>
      </c>
      <c r="J12" s="108">
        <v>9.13</v>
      </c>
      <c r="K12" s="108">
        <v>8.58</v>
      </c>
      <c r="L12" s="108">
        <v>6.71</v>
      </c>
      <c r="M12" s="108">
        <v>8.5</v>
      </c>
      <c r="N12" s="197">
        <f t="shared" si="0"/>
        <v>9.13</v>
      </c>
      <c r="O12" s="198" t="str">
        <f t="shared" si="1"/>
        <v>III A</v>
      </c>
      <c r="P12" s="21" t="s">
        <v>40</v>
      </c>
    </row>
    <row r="13" spans="1:16" ht="18" customHeight="1">
      <c r="A13" s="34">
        <v>7</v>
      </c>
      <c r="B13" s="19" t="s">
        <v>46</v>
      </c>
      <c r="C13" s="20" t="s">
        <v>578</v>
      </c>
      <c r="D13" s="105">
        <v>37212</v>
      </c>
      <c r="E13" s="22" t="s">
        <v>15</v>
      </c>
      <c r="F13" s="22" t="s">
        <v>54</v>
      </c>
      <c r="G13" s="22" t="s">
        <v>74</v>
      </c>
      <c r="H13" s="108">
        <v>8.05</v>
      </c>
      <c r="I13" s="108">
        <v>8.53</v>
      </c>
      <c r="J13" s="108">
        <v>8.39</v>
      </c>
      <c r="K13" s="108">
        <v>8.72</v>
      </c>
      <c r="L13" s="108">
        <v>8.35</v>
      </c>
      <c r="M13" s="108">
        <v>8.65</v>
      </c>
      <c r="N13" s="197">
        <f t="shared" si="0"/>
        <v>8.72</v>
      </c>
      <c r="O13" s="198" t="str">
        <f t="shared" si="1"/>
        <v>III A</v>
      </c>
      <c r="P13" s="21" t="s">
        <v>50</v>
      </c>
    </row>
    <row r="14" spans="1:16" ht="18" customHeight="1">
      <c r="A14" s="34">
        <v>8</v>
      </c>
      <c r="B14" s="19" t="s">
        <v>51</v>
      </c>
      <c r="C14" s="20" t="s">
        <v>796</v>
      </c>
      <c r="D14" s="105">
        <v>36243</v>
      </c>
      <c r="E14" s="22" t="s">
        <v>38</v>
      </c>
      <c r="F14" s="22" t="s">
        <v>229</v>
      </c>
      <c r="G14" s="22"/>
      <c r="H14" s="108">
        <v>8.25</v>
      </c>
      <c r="I14" s="108">
        <v>8.45</v>
      </c>
      <c r="J14" s="108">
        <v>8.32</v>
      </c>
      <c r="K14" s="108">
        <v>8.13</v>
      </c>
      <c r="L14" s="108">
        <v>8.2</v>
      </c>
      <c r="M14" s="108">
        <v>8.4</v>
      </c>
      <c r="N14" s="197">
        <f t="shared" si="0"/>
        <v>8.45</v>
      </c>
      <c r="O14" s="198" t="str">
        <f t="shared" si="1"/>
        <v>I JA</v>
      </c>
      <c r="P14" s="21" t="s">
        <v>40</v>
      </c>
    </row>
    <row r="15" spans="1:16" ht="18" customHeight="1">
      <c r="A15" s="34">
        <v>9</v>
      </c>
      <c r="B15" s="19" t="s">
        <v>73</v>
      </c>
      <c r="C15" s="20" t="s">
        <v>96</v>
      </c>
      <c r="D15" s="105">
        <v>36775</v>
      </c>
      <c r="E15" s="22" t="s">
        <v>15</v>
      </c>
      <c r="F15" s="22" t="s">
        <v>54</v>
      </c>
      <c r="G15" s="22" t="s">
        <v>74</v>
      </c>
      <c r="H15" s="108">
        <v>7.36</v>
      </c>
      <c r="I15" s="108">
        <v>7.17</v>
      </c>
      <c r="J15" s="108">
        <v>6.72</v>
      </c>
      <c r="K15" s="108"/>
      <c r="L15" s="108"/>
      <c r="M15" s="108"/>
      <c r="N15" s="197">
        <f t="shared" si="0"/>
        <v>7.36</v>
      </c>
      <c r="O15" s="198" t="str">
        <f t="shared" si="1"/>
        <v>I JA</v>
      </c>
      <c r="P15" s="21" t="s">
        <v>50</v>
      </c>
    </row>
    <row r="16" spans="1:16" ht="18" customHeight="1">
      <c r="A16" s="34">
        <v>10</v>
      </c>
      <c r="B16" s="19" t="s">
        <v>37</v>
      </c>
      <c r="C16" s="20" t="s">
        <v>578</v>
      </c>
      <c r="D16" s="105">
        <v>36312</v>
      </c>
      <c r="E16" s="22" t="s">
        <v>15</v>
      </c>
      <c r="F16" s="22" t="s">
        <v>54</v>
      </c>
      <c r="G16" s="22" t="s">
        <v>74</v>
      </c>
      <c r="H16" s="108" t="s">
        <v>795</v>
      </c>
      <c r="I16" s="108">
        <v>7.32</v>
      </c>
      <c r="J16" s="108">
        <v>6.56</v>
      </c>
      <c r="K16" s="108"/>
      <c r="L16" s="108"/>
      <c r="M16" s="108"/>
      <c r="N16" s="197">
        <f t="shared" si="0"/>
        <v>7.32</v>
      </c>
      <c r="O16" s="198" t="str">
        <f t="shared" si="1"/>
        <v>I JA</v>
      </c>
      <c r="P16" s="21" t="s">
        <v>50</v>
      </c>
    </row>
    <row r="17" spans="1:16" ht="18" customHeight="1">
      <c r="A17" s="34">
        <v>11</v>
      </c>
      <c r="B17" s="19" t="s">
        <v>45</v>
      </c>
      <c r="C17" s="20" t="s">
        <v>178</v>
      </c>
      <c r="D17" s="105">
        <v>36200</v>
      </c>
      <c r="E17" s="22" t="s">
        <v>38</v>
      </c>
      <c r="F17" s="22" t="s">
        <v>229</v>
      </c>
      <c r="G17" s="22" t="s">
        <v>82</v>
      </c>
      <c r="H17" s="108">
        <v>7.07</v>
      </c>
      <c r="I17" s="108">
        <v>7.28</v>
      </c>
      <c r="J17" s="108">
        <v>7.13</v>
      </c>
      <c r="K17" s="108"/>
      <c r="L17" s="108"/>
      <c r="M17" s="108"/>
      <c r="N17" s="197">
        <f t="shared" si="0"/>
        <v>7.28</v>
      </c>
      <c r="O17" s="198" t="str">
        <f t="shared" si="1"/>
        <v>I JA</v>
      </c>
      <c r="P17" s="21" t="s">
        <v>39</v>
      </c>
    </row>
    <row r="18" spans="1:16" ht="18" customHeight="1">
      <c r="A18" s="34">
        <v>12</v>
      </c>
      <c r="B18" s="19" t="s">
        <v>37</v>
      </c>
      <c r="C18" s="20" t="s">
        <v>322</v>
      </c>
      <c r="D18" s="105">
        <v>36731</v>
      </c>
      <c r="E18" s="22" t="s">
        <v>15</v>
      </c>
      <c r="F18" s="22" t="s">
        <v>54</v>
      </c>
      <c r="G18" s="22" t="s">
        <v>74</v>
      </c>
      <c r="H18" s="108">
        <v>7.08</v>
      </c>
      <c r="I18" s="108">
        <v>6.75</v>
      </c>
      <c r="J18" s="108">
        <v>6.92</v>
      </c>
      <c r="K18" s="108"/>
      <c r="L18" s="108"/>
      <c r="M18" s="108"/>
      <c r="N18" s="197">
        <f t="shared" si="0"/>
        <v>7.08</v>
      </c>
      <c r="O18" s="198" t="str">
        <f t="shared" si="1"/>
        <v>II JA</v>
      </c>
      <c r="P18" s="21" t="s">
        <v>50</v>
      </c>
    </row>
    <row r="19" spans="1:16" ht="18" customHeight="1">
      <c r="A19" s="34">
        <v>13</v>
      </c>
      <c r="B19" s="19" t="s">
        <v>490</v>
      </c>
      <c r="C19" s="20" t="s">
        <v>491</v>
      </c>
      <c r="D19" s="105">
        <v>37055</v>
      </c>
      <c r="E19" s="22" t="s">
        <v>38</v>
      </c>
      <c r="F19" s="22" t="s">
        <v>229</v>
      </c>
      <c r="G19" s="22" t="s">
        <v>82</v>
      </c>
      <c r="H19" s="108">
        <v>6.47</v>
      </c>
      <c r="I19" s="108">
        <v>6.12</v>
      </c>
      <c r="J19" s="108" t="s">
        <v>795</v>
      </c>
      <c r="K19" s="108"/>
      <c r="L19" s="108"/>
      <c r="M19" s="108"/>
      <c r="N19" s="197">
        <f t="shared" si="0"/>
        <v>6.47</v>
      </c>
      <c r="O19" s="198" t="str">
        <f t="shared" si="1"/>
        <v>III JA</v>
      </c>
      <c r="P19" s="21" t="s">
        <v>56</v>
      </c>
    </row>
    <row r="20" spans="1:16" ht="18" customHeight="1">
      <c r="A20" s="34">
        <v>14</v>
      </c>
      <c r="B20" s="19" t="s">
        <v>486</v>
      </c>
      <c r="C20" s="20" t="s">
        <v>487</v>
      </c>
      <c r="D20" s="105">
        <v>36922</v>
      </c>
      <c r="E20" s="22" t="s">
        <v>38</v>
      </c>
      <c r="F20" s="22" t="s">
        <v>229</v>
      </c>
      <c r="G20" s="22" t="s">
        <v>82</v>
      </c>
      <c r="H20" s="108">
        <v>5.37</v>
      </c>
      <c r="I20" s="108">
        <v>5.77</v>
      </c>
      <c r="J20" s="108">
        <v>6.12</v>
      </c>
      <c r="K20" s="108"/>
      <c r="L20" s="108"/>
      <c r="M20" s="108"/>
      <c r="N20" s="197">
        <f t="shared" si="0"/>
        <v>6.12</v>
      </c>
      <c r="O20" s="198" t="str">
        <f t="shared" si="1"/>
        <v>III JA</v>
      </c>
      <c r="P20" s="21" t="s">
        <v>56</v>
      </c>
    </row>
    <row r="21" spans="1:16" ht="18" customHeight="1">
      <c r="A21" s="34"/>
      <c r="B21" s="19" t="s">
        <v>49</v>
      </c>
      <c r="C21" s="20" t="s">
        <v>667</v>
      </c>
      <c r="D21" s="105" t="s">
        <v>668</v>
      </c>
      <c r="E21" s="22" t="s">
        <v>38</v>
      </c>
      <c r="F21" s="22" t="s">
        <v>229</v>
      </c>
      <c r="G21" s="22"/>
      <c r="H21" s="108"/>
      <c r="I21" s="108"/>
      <c r="J21" s="108"/>
      <c r="K21" s="108"/>
      <c r="L21" s="108"/>
      <c r="M21" s="108"/>
      <c r="N21" s="197" t="s">
        <v>725</v>
      </c>
      <c r="O21" s="198" t="str">
        <f t="shared" si="1"/>
        <v>KSM</v>
      </c>
      <c r="P21" s="21" t="s">
        <v>670</v>
      </c>
    </row>
    <row r="22" spans="1:16" ht="18" customHeight="1">
      <c r="A22" s="76"/>
      <c r="B22" s="31"/>
      <c r="C22" s="32"/>
      <c r="D22" s="159"/>
      <c r="E22" s="29"/>
      <c r="F22" s="29"/>
      <c r="G22" s="29"/>
      <c r="H22" s="177"/>
      <c r="I22" s="177"/>
      <c r="J22" s="177"/>
      <c r="K22" s="177"/>
      <c r="L22" s="177"/>
      <c r="M22" s="177"/>
      <c r="N22" s="176"/>
      <c r="O22" s="76"/>
      <c r="P22" s="33"/>
    </row>
    <row r="23" spans="2:15" s="40" customFormat="1" ht="16.5" thickBot="1">
      <c r="B23" s="41" t="s">
        <v>387</v>
      </c>
      <c r="D23" s="42"/>
      <c r="E23" s="43"/>
      <c r="F23" s="43"/>
      <c r="G23" s="44"/>
      <c r="H23" s="94"/>
      <c r="I23" s="94"/>
      <c r="J23" s="94"/>
      <c r="K23" s="94"/>
      <c r="L23" s="94"/>
      <c r="M23" s="94"/>
      <c r="N23" s="161"/>
      <c r="O23" s="68"/>
    </row>
    <row r="24" spans="4:15" s="25" customFormat="1" ht="12" thickBot="1">
      <c r="D24" s="46"/>
      <c r="H24" s="237" t="s">
        <v>9</v>
      </c>
      <c r="I24" s="238"/>
      <c r="J24" s="238"/>
      <c r="K24" s="238"/>
      <c r="L24" s="238"/>
      <c r="M24" s="239"/>
      <c r="N24" s="173"/>
      <c r="O24" s="175"/>
    </row>
    <row r="25" spans="1:16" s="15" customFormat="1" ht="11.25" thickBot="1">
      <c r="A25" s="134" t="s">
        <v>740</v>
      </c>
      <c r="B25" s="12" t="s">
        <v>0</v>
      </c>
      <c r="C25" s="13" t="s">
        <v>1</v>
      </c>
      <c r="D25" s="14" t="s">
        <v>10</v>
      </c>
      <c r="E25" s="50" t="s">
        <v>2</v>
      </c>
      <c r="F25" s="72" t="s">
        <v>3</v>
      </c>
      <c r="G25" s="72" t="s">
        <v>88</v>
      </c>
      <c r="H25" s="96">
        <v>1</v>
      </c>
      <c r="I25" s="97">
        <v>2</v>
      </c>
      <c r="J25" s="97">
        <v>3</v>
      </c>
      <c r="K25" s="98">
        <v>4</v>
      </c>
      <c r="L25" s="97">
        <v>5</v>
      </c>
      <c r="M25" s="99">
        <v>6</v>
      </c>
      <c r="N25" s="174" t="s">
        <v>4</v>
      </c>
      <c r="O25" s="84" t="s">
        <v>65</v>
      </c>
      <c r="P25" s="51" t="s">
        <v>5</v>
      </c>
    </row>
    <row r="26" spans="1:16" ht="18" customHeight="1">
      <c r="A26" s="34">
        <v>1</v>
      </c>
      <c r="B26" s="19" t="s">
        <v>150</v>
      </c>
      <c r="C26" s="20" t="s">
        <v>803</v>
      </c>
      <c r="D26" s="105">
        <v>35598</v>
      </c>
      <c r="E26" s="22" t="s">
        <v>38</v>
      </c>
      <c r="F26" s="22" t="s">
        <v>229</v>
      </c>
      <c r="G26" s="22" t="s">
        <v>62</v>
      </c>
      <c r="H26" s="108">
        <v>11.04</v>
      </c>
      <c r="I26" s="108">
        <v>11.66</v>
      </c>
      <c r="J26" s="108">
        <v>11.47</v>
      </c>
      <c r="K26" s="108">
        <v>10.66</v>
      </c>
      <c r="L26" s="108">
        <v>10.62</v>
      </c>
      <c r="M26" s="108">
        <v>11.11</v>
      </c>
      <c r="N26" s="197">
        <f aca="true" t="shared" si="2" ref="N26:N35">MAX(H26:J26,K26:M26)</f>
        <v>11.66</v>
      </c>
      <c r="O26" s="198" t="str">
        <f aca="true" t="shared" si="3" ref="O26:O35">IF(ISBLANK(N26),"",IF(N26&gt;=14,"KSM",IF(N26&gt;=12,"I A",IF(N26&gt;=10,"II A",IF(N26&gt;=8.5,"III A",IF(N26&gt;=7.2,"I JA",IF(N26&gt;=6.5,"II JA",IF(N26&gt;=6,"III JA"))))))))</f>
        <v>II A</v>
      </c>
      <c r="P26" s="21" t="s">
        <v>41</v>
      </c>
    </row>
    <row r="27" spans="1:16" ht="18" customHeight="1">
      <c r="A27" s="34">
        <v>2</v>
      </c>
      <c r="B27" s="19" t="s">
        <v>797</v>
      </c>
      <c r="C27" s="20" t="s">
        <v>798</v>
      </c>
      <c r="D27" s="105">
        <v>35525</v>
      </c>
      <c r="E27" s="22" t="s">
        <v>38</v>
      </c>
      <c r="F27" s="22" t="s">
        <v>229</v>
      </c>
      <c r="G27" s="22" t="s">
        <v>82</v>
      </c>
      <c r="H27" s="108">
        <v>10.15</v>
      </c>
      <c r="I27" s="108">
        <v>10.28</v>
      </c>
      <c r="J27" s="108">
        <v>11.11</v>
      </c>
      <c r="K27" s="108">
        <v>11.43</v>
      </c>
      <c r="L27" s="108">
        <v>10.37</v>
      </c>
      <c r="M27" s="108">
        <v>10.62</v>
      </c>
      <c r="N27" s="197">
        <f t="shared" si="2"/>
        <v>11.43</v>
      </c>
      <c r="O27" s="198" t="str">
        <f t="shared" si="3"/>
        <v>II A</v>
      </c>
      <c r="P27" s="21" t="s">
        <v>799</v>
      </c>
    </row>
    <row r="28" spans="1:16" ht="18" customHeight="1">
      <c r="A28" s="34">
        <v>3</v>
      </c>
      <c r="B28" s="19" t="s">
        <v>120</v>
      </c>
      <c r="C28" s="20" t="s">
        <v>584</v>
      </c>
      <c r="D28" s="105">
        <v>35902</v>
      </c>
      <c r="E28" s="22" t="s">
        <v>274</v>
      </c>
      <c r="F28" s="22" t="s">
        <v>271</v>
      </c>
      <c r="G28" s="22"/>
      <c r="H28" s="108">
        <v>11.05</v>
      </c>
      <c r="I28" s="108">
        <v>10.9</v>
      </c>
      <c r="J28" s="108">
        <v>11.09</v>
      </c>
      <c r="K28" s="108">
        <v>11.42</v>
      </c>
      <c r="L28" s="108">
        <v>10.09</v>
      </c>
      <c r="M28" s="108">
        <v>9.75</v>
      </c>
      <c r="N28" s="197">
        <f t="shared" si="2"/>
        <v>11.42</v>
      </c>
      <c r="O28" s="198" t="str">
        <f t="shared" si="3"/>
        <v>II A</v>
      </c>
      <c r="P28" s="21" t="s">
        <v>272</v>
      </c>
    </row>
    <row r="29" spans="1:16" ht="18" customHeight="1">
      <c r="A29" s="34">
        <v>4</v>
      </c>
      <c r="B29" s="19" t="s">
        <v>163</v>
      </c>
      <c r="C29" s="20" t="s">
        <v>164</v>
      </c>
      <c r="D29" s="105">
        <v>35737</v>
      </c>
      <c r="E29" s="22" t="s">
        <v>15</v>
      </c>
      <c r="F29" s="22" t="s">
        <v>54</v>
      </c>
      <c r="G29" s="22" t="s">
        <v>312</v>
      </c>
      <c r="H29" s="108">
        <v>9.6</v>
      </c>
      <c r="I29" s="108" t="s">
        <v>795</v>
      </c>
      <c r="J29" s="108">
        <v>9.4</v>
      </c>
      <c r="K29" s="108">
        <v>9.1</v>
      </c>
      <c r="L29" s="108">
        <v>9.33</v>
      </c>
      <c r="M29" s="108">
        <v>9.42</v>
      </c>
      <c r="N29" s="197">
        <f t="shared" si="2"/>
        <v>9.6</v>
      </c>
      <c r="O29" s="198" t="str">
        <f t="shared" si="3"/>
        <v>III A</v>
      </c>
      <c r="P29" s="21" t="s">
        <v>107</v>
      </c>
    </row>
    <row r="30" spans="1:16" ht="18" customHeight="1">
      <c r="A30" s="34">
        <v>5</v>
      </c>
      <c r="B30" s="19" t="s">
        <v>25</v>
      </c>
      <c r="C30" s="20" t="s">
        <v>580</v>
      </c>
      <c r="D30" s="105">
        <v>35301</v>
      </c>
      <c r="E30" s="22" t="s">
        <v>15</v>
      </c>
      <c r="F30" s="22" t="s">
        <v>54</v>
      </c>
      <c r="G30" s="22" t="s">
        <v>74</v>
      </c>
      <c r="H30" s="108">
        <v>8.66</v>
      </c>
      <c r="I30" s="108" t="s">
        <v>795</v>
      </c>
      <c r="J30" s="108">
        <v>9.38</v>
      </c>
      <c r="K30" s="108"/>
      <c r="L30" s="108"/>
      <c r="M30" s="108"/>
      <c r="N30" s="197">
        <f t="shared" si="2"/>
        <v>9.38</v>
      </c>
      <c r="O30" s="198" t="str">
        <f t="shared" si="3"/>
        <v>III A</v>
      </c>
      <c r="P30" s="21" t="s">
        <v>50</v>
      </c>
    </row>
    <row r="31" spans="1:16" ht="18" customHeight="1">
      <c r="A31" s="34">
        <v>6</v>
      </c>
      <c r="B31" s="19" t="s">
        <v>579</v>
      </c>
      <c r="C31" s="20" t="s">
        <v>578</v>
      </c>
      <c r="D31" s="105">
        <v>35695</v>
      </c>
      <c r="E31" s="22" t="s">
        <v>15</v>
      </c>
      <c r="F31" s="22" t="s">
        <v>54</v>
      </c>
      <c r="G31" s="22" t="s">
        <v>74</v>
      </c>
      <c r="H31" s="108">
        <v>8.94</v>
      </c>
      <c r="I31" s="108">
        <v>8.19</v>
      </c>
      <c r="J31" s="108">
        <v>8.54</v>
      </c>
      <c r="K31" s="108">
        <v>8.4</v>
      </c>
      <c r="L31" s="108">
        <v>8.38</v>
      </c>
      <c r="M31" s="108">
        <v>8.55</v>
      </c>
      <c r="N31" s="197">
        <f t="shared" si="2"/>
        <v>8.94</v>
      </c>
      <c r="O31" s="198" t="str">
        <f t="shared" si="3"/>
        <v>III A</v>
      </c>
      <c r="P31" s="21" t="s">
        <v>50</v>
      </c>
    </row>
    <row r="32" spans="1:16" ht="18" customHeight="1">
      <c r="A32" s="34">
        <v>7</v>
      </c>
      <c r="B32" s="19" t="s">
        <v>25</v>
      </c>
      <c r="C32" s="20" t="s">
        <v>96</v>
      </c>
      <c r="D32" s="105">
        <v>35678</v>
      </c>
      <c r="E32" s="22" t="s">
        <v>38</v>
      </c>
      <c r="F32" s="22" t="s">
        <v>229</v>
      </c>
      <c r="G32" s="22"/>
      <c r="H32" s="108">
        <v>7.74</v>
      </c>
      <c r="I32" s="108">
        <v>8.04</v>
      </c>
      <c r="J32" s="108">
        <v>8.3</v>
      </c>
      <c r="K32" s="108">
        <v>7.55</v>
      </c>
      <c r="L32" s="108">
        <v>7.93</v>
      </c>
      <c r="M32" s="108">
        <v>8.25</v>
      </c>
      <c r="N32" s="197">
        <f t="shared" si="2"/>
        <v>8.3</v>
      </c>
      <c r="O32" s="198" t="str">
        <f t="shared" si="3"/>
        <v>I JA</v>
      </c>
      <c r="P32" s="21" t="s">
        <v>40</v>
      </c>
    </row>
    <row r="33" spans="1:16" ht="18" customHeight="1">
      <c r="A33" s="34">
        <v>8</v>
      </c>
      <c r="B33" s="19" t="s">
        <v>225</v>
      </c>
      <c r="C33" s="20" t="s">
        <v>223</v>
      </c>
      <c r="D33" s="105" t="s">
        <v>396</v>
      </c>
      <c r="E33" s="22" t="s">
        <v>217</v>
      </c>
      <c r="F33" s="22" t="s">
        <v>216</v>
      </c>
      <c r="G33" s="22"/>
      <c r="H33" s="108">
        <v>7.55</v>
      </c>
      <c r="I33" s="108">
        <v>7.9</v>
      </c>
      <c r="J33" s="108">
        <v>7.16</v>
      </c>
      <c r="K33" s="108">
        <v>7.71</v>
      </c>
      <c r="L33" s="108">
        <v>7.98</v>
      </c>
      <c r="M33" s="108">
        <v>7.98</v>
      </c>
      <c r="N33" s="197">
        <f t="shared" si="2"/>
        <v>7.98</v>
      </c>
      <c r="O33" s="198" t="str">
        <f t="shared" si="3"/>
        <v>I JA</v>
      </c>
      <c r="P33" s="21" t="s">
        <v>226</v>
      </c>
    </row>
    <row r="34" spans="1:16" ht="18" customHeight="1">
      <c r="A34" s="34">
        <v>9</v>
      </c>
      <c r="B34" s="19" t="s">
        <v>801</v>
      </c>
      <c r="C34" s="20" t="s">
        <v>802</v>
      </c>
      <c r="D34" s="105">
        <v>35431</v>
      </c>
      <c r="E34" s="22" t="s">
        <v>38</v>
      </c>
      <c r="F34" s="22" t="s">
        <v>229</v>
      </c>
      <c r="G34" s="22"/>
      <c r="H34" s="108">
        <v>7.54</v>
      </c>
      <c r="I34" s="108">
        <v>7.55</v>
      </c>
      <c r="J34" s="108">
        <v>7.4</v>
      </c>
      <c r="K34" s="108">
        <v>7.81</v>
      </c>
      <c r="L34" s="108">
        <v>7.37</v>
      </c>
      <c r="M34" s="108">
        <v>7.32</v>
      </c>
      <c r="N34" s="197">
        <f t="shared" si="2"/>
        <v>7.81</v>
      </c>
      <c r="O34" s="198" t="str">
        <f t="shared" si="3"/>
        <v>I JA</v>
      </c>
      <c r="P34" s="21" t="s">
        <v>157</v>
      </c>
    </row>
    <row r="35" spans="1:16" ht="18" customHeight="1">
      <c r="A35" s="34">
        <v>10</v>
      </c>
      <c r="B35" s="19" t="s">
        <v>51</v>
      </c>
      <c r="C35" s="20" t="s">
        <v>800</v>
      </c>
      <c r="D35" s="105">
        <v>35718</v>
      </c>
      <c r="E35" s="22" t="s">
        <v>38</v>
      </c>
      <c r="F35" s="22" t="s">
        <v>229</v>
      </c>
      <c r="G35" s="22"/>
      <c r="H35" s="108">
        <v>7.47</v>
      </c>
      <c r="I35" s="108">
        <v>6.99</v>
      </c>
      <c r="J35" s="108">
        <v>7.4</v>
      </c>
      <c r="K35" s="108"/>
      <c r="L35" s="108"/>
      <c r="M35" s="108"/>
      <c r="N35" s="197">
        <f t="shared" si="2"/>
        <v>7.47</v>
      </c>
      <c r="O35" s="198" t="str">
        <f t="shared" si="3"/>
        <v>I JA</v>
      </c>
      <c r="P35" s="21" t="s">
        <v>157</v>
      </c>
    </row>
    <row r="36" spans="1:16" ht="18" customHeight="1">
      <c r="A36" s="34"/>
      <c r="B36" s="19" t="s">
        <v>210</v>
      </c>
      <c r="C36" s="20" t="s">
        <v>116</v>
      </c>
      <c r="D36" s="105">
        <v>35816</v>
      </c>
      <c r="E36" s="22" t="s">
        <v>55</v>
      </c>
      <c r="F36" s="22" t="s">
        <v>154</v>
      </c>
      <c r="G36" s="22" t="s">
        <v>705</v>
      </c>
      <c r="H36" s="108"/>
      <c r="I36" s="108"/>
      <c r="J36" s="108"/>
      <c r="K36" s="108"/>
      <c r="L36" s="108"/>
      <c r="M36" s="108"/>
      <c r="N36" s="197" t="s">
        <v>725</v>
      </c>
      <c r="O36" s="198"/>
      <c r="P36" s="21" t="s">
        <v>155</v>
      </c>
    </row>
    <row r="37" spans="14:15" ht="12.75">
      <c r="N37" s="199"/>
      <c r="O37" s="200"/>
    </row>
  </sheetData>
  <sheetProtection/>
  <mergeCells count="2">
    <mergeCell ref="H5:M5"/>
    <mergeCell ref="H24:M24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5.421875" style="47" bestFit="1" customWidth="1"/>
    <col min="4" max="4" width="10.7109375" style="60" customWidth="1"/>
    <col min="5" max="5" width="15.00390625" style="61" customWidth="1"/>
    <col min="6" max="6" width="17.57421875" style="61" bestFit="1" customWidth="1"/>
    <col min="7" max="7" width="16.8515625" style="61" bestFit="1" customWidth="1"/>
    <col min="8" max="8" width="8.140625" style="56" customWidth="1"/>
    <col min="9" max="9" width="26.00390625" style="39" bestFit="1" customWidth="1"/>
    <col min="10" max="16384" width="9.140625" style="47" customWidth="1"/>
  </cols>
  <sheetData>
    <row r="1" spans="1:8" s="64" customFormat="1" ht="15.75">
      <c r="A1" s="3" t="s">
        <v>360</v>
      </c>
      <c r="C1" s="65"/>
      <c r="D1" s="79"/>
      <c r="E1" s="79"/>
      <c r="F1" s="79"/>
      <c r="G1" s="111"/>
      <c r="H1" s="68"/>
    </row>
    <row r="2" spans="1:11" s="64" customFormat="1" ht="15.75">
      <c r="A2" s="64" t="s">
        <v>359</v>
      </c>
      <c r="C2" s="65"/>
      <c r="D2" s="79"/>
      <c r="E2" s="79"/>
      <c r="F2" s="111"/>
      <c r="G2" s="111"/>
      <c r="H2" s="68"/>
      <c r="I2" s="68"/>
      <c r="J2" s="68"/>
      <c r="K2" s="113"/>
    </row>
    <row r="3" spans="1:9" s="39" customFormat="1" ht="12" customHeight="1">
      <c r="A3" s="47"/>
      <c r="B3" s="47"/>
      <c r="C3" s="52"/>
      <c r="D3" s="58"/>
      <c r="E3" s="53"/>
      <c r="F3" s="53"/>
      <c r="G3" s="53"/>
      <c r="H3" s="54"/>
      <c r="I3" s="59"/>
    </row>
    <row r="4" spans="2:9" s="63" customFormat="1" ht="15.75">
      <c r="B4" s="64" t="s">
        <v>724</v>
      </c>
      <c r="C4" s="64"/>
      <c r="D4" s="58"/>
      <c r="E4" s="120"/>
      <c r="F4" s="120"/>
      <c r="G4" s="61"/>
      <c r="H4" s="56"/>
      <c r="I4" s="39"/>
    </row>
    <row r="5" spans="2:6" ht="16.5" thickBot="1">
      <c r="B5" s="64">
        <v>1</v>
      </c>
      <c r="C5" s="64" t="s">
        <v>723</v>
      </c>
      <c r="D5" s="58"/>
      <c r="E5" s="120"/>
      <c r="F5" s="120"/>
    </row>
    <row r="6" spans="1:9" s="55" customFormat="1" ht="18" customHeight="1" thickBot="1">
      <c r="A6" s="115" t="s">
        <v>202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73" t="s">
        <v>6</v>
      </c>
      <c r="I6" s="74" t="s">
        <v>5</v>
      </c>
    </row>
    <row r="7" spans="1:9" ht="18" customHeight="1">
      <c r="A7" s="34">
        <v>1</v>
      </c>
      <c r="B7" s="19"/>
      <c r="C7" s="20"/>
      <c r="D7" s="105"/>
      <c r="E7" s="22"/>
      <c r="F7" s="22"/>
      <c r="G7" s="22"/>
      <c r="H7" s="110"/>
      <c r="I7" s="21"/>
    </row>
    <row r="8" spans="1:9" ht="18" customHeight="1">
      <c r="A8" s="34">
        <v>2</v>
      </c>
      <c r="B8" s="19" t="s">
        <v>462</v>
      </c>
      <c r="C8" s="20" t="s">
        <v>463</v>
      </c>
      <c r="D8" s="105" t="s">
        <v>464</v>
      </c>
      <c r="E8" s="22" t="s">
        <v>83</v>
      </c>
      <c r="F8" s="22" t="s">
        <v>84</v>
      </c>
      <c r="G8" s="22"/>
      <c r="H8" s="110" t="s">
        <v>725</v>
      </c>
      <c r="I8" s="21" t="s">
        <v>64</v>
      </c>
    </row>
    <row r="9" spans="1:9" ht="18" customHeight="1">
      <c r="A9" s="34">
        <v>3</v>
      </c>
      <c r="B9" s="19" t="s">
        <v>163</v>
      </c>
      <c r="C9" s="20" t="s">
        <v>494</v>
      </c>
      <c r="D9" s="105">
        <v>37139</v>
      </c>
      <c r="E9" s="22" t="s">
        <v>38</v>
      </c>
      <c r="F9" s="22" t="s">
        <v>229</v>
      </c>
      <c r="G9" s="22" t="s">
        <v>82</v>
      </c>
      <c r="H9" s="110" t="s">
        <v>725</v>
      </c>
      <c r="I9" s="21" t="s">
        <v>56</v>
      </c>
    </row>
    <row r="10" spans="1:9" ht="18" customHeight="1">
      <c r="A10" s="34">
        <v>4</v>
      </c>
      <c r="B10" s="19" t="s">
        <v>488</v>
      </c>
      <c r="C10" s="20" t="s">
        <v>489</v>
      </c>
      <c r="D10" s="105">
        <v>37018</v>
      </c>
      <c r="E10" s="22" t="s">
        <v>38</v>
      </c>
      <c r="F10" s="22" t="s">
        <v>229</v>
      </c>
      <c r="G10" s="22" t="s">
        <v>82</v>
      </c>
      <c r="H10" s="110">
        <v>9.34</v>
      </c>
      <c r="I10" s="21" t="s">
        <v>56</v>
      </c>
    </row>
    <row r="11" spans="1:9" ht="18" customHeight="1">
      <c r="A11" s="34">
        <v>5</v>
      </c>
      <c r="B11" s="19" t="s">
        <v>210</v>
      </c>
      <c r="C11" s="20" t="s">
        <v>712</v>
      </c>
      <c r="D11" s="105">
        <v>36996</v>
      </c>
      <c r="E11" s="22" t="s">
        <v>38</v>
      </c>
      <c r="F11" s="22" t="s">
        <v>229</v>
      </c>
      <c r="G11" s="22"/>
      <c r="H11" s="110">
        <v>8.77</v>
      </c>
      <c r="I11" s="21" t="s">
        <v>40</v>
      </c>
    </row>
    <row r="12" spans="1:9" ht="18" customHeight="1">
      <c r="A12" s="34">
        <v>6</v>
      </c>
      <c r="B12" s="19" t="s">
        <v>51</v>
      </c>
      <c r="C12" s="20" t="s">
        <v>717</v>
      </c>
      <c r="D12" s="105">
        <v>36933</v>
      </c>
      <c r="E12" s="22" t="s">
        <v>38</v>
      </c>
      <c r="F12" s="22" t="s">
        <v>229</v>
      </c>
      <c r="G12" s="22" t="s">
        <v>549</v>
      </c>
      <c r="H12" s="91">
        <v>8.5</v>
      </c>
      <c r="I12" s="21" t="s">
        <v>716</v>
      </c>
    </row>
    <row r="13" spans="2:6" ht="16.5" thickBot="1">
      <c r="B13" s="64">
        <v>2</v>
      </c>
      <c r="C13" s="64" t="s">
        <v>723</v>
      </c>
      <c r="D13" s="58"/>
      <c r="E13" s="120"/>
      <c r="F13" s="120"/>
    </row>
    <row r="14" spans="1:9" s="55" customFormat="1" ht="18" customHeight="1" thickBot="1">
      <c r="A14" s="115" t="s">
        <v>202</v>
      </c>
      <c r="B14" s="70" t="s">
        <v>0</v>
      </c>
      <c r="C14" s="71" t="s">
        <v>1</v>
      </c>
      <c r="D14" s="73" t="s">
        <v>10</v>
      </c>
      <c r="E14" s="72" t="s">
        <v>2</v>
      </c>
      <c r="F14" s="72" t="s">
        <v>3</v>
      </c>
      <c r="G14" s="72" t="s">
        <v>88</v>
      </c>
      <c r="H14" s="73" t="s">
        <v>6</v>
      </c>
      <c r="I14" s="74" t="s">
        <v>5</v>
      </c>
    </row>
    <row r="15" spans="1:9" ht="18" customHeight="1">
      <c r="A15" s="34">
        <v>1</v>
      </c>
      <c r="B15" s="19" t="s">
        <v>486</v>
      </c>
      <c r="C15" s="20" t="s">
        <v>487</v>
      </c>
      <c r="D15" s="105">
        <v>36922</v>
      </c>
      <c r="E15" s="22" t="s">
        <v>38</v>
      </c>
      <c r="F15" s="22" t="s">
        <v>229</v>
      </c>
      <c r="G15" s="22" t="s">
        <v>82</v>
      </c>
      <c r="H15" s="110">
        <v>10.57</v>
      </c>
      <c r="I15" s="21" t="s">
        <v>56</v>
      </c>
    </row>
    <row r="16" spans="1:9" ht="18" customHeight="1">
      <c r="A16" s="34">
        <v>2</v>
      </c>
      <c r="B16" s="19" t="s">
        <v>526</v>
      </c>
      <c r="C16" s="20" t="s">
        <v>534</v>
      </c>
      <c r="D16" s="105">
        <v>36881</v>
      </c>
      <c r="E16" s="22" t="s">
        <v>125</v>
      </c>
      <c r="F16" s="22" t="s">
        <v>215</v>
      </c>
      <c r="G16" s="22"/>
      <c r="H16" s="110">
        <v>9.65</v>
      </c>
      <c r="I16" s="21" t="s">
        <v>134</v>
      </c>
    </row>
    <row r="17" spans="1:9" ht="18" customHeight="1">
      <c r="A17" s="34">
        <v>3</v>
      </c>
      <c r="B17" s="19" t="s">
        <v>713</v>
      </c>
      <c r="C17" s="20" t="s">
        <v>843</v>
      </c>
      <c r="D17" s="105">
        <v>36783</v>
      </c>
      <c r="E17" s="22" t="s">
        <v>38</v>
      </c>
      <c r="F17" s="22" t="s">
        <v>229</v>
      </c>
      <c r="G17" s="22"/>
      <c r="H17" s="110">
        <v>9.43</v>
      </c>
      <c r="I17" s="21" t="s">
        <v>650</v>
      </c>
    </row>
    <row r="18" spans="1:9" ht="18" customHeight="1">
      <c r="A18" s="34">
        <v>4</v>
      </c>
      <c r="B18" s="19" t="s">
        <v>206</v>
      </c>
      <c r="C18" s="20" t="s">
        <v>647</v>
      </c>
      <c r="D18" s="105">
        <v>36774</v>
      </c>
      <c r="E18" s="22" t="s">
        <v>292</v>
      </c>
      <c r="F18" s="22" t="s">
        <v>294</v>
      </c>
      <c r="G18" s="22"/>
      <c r="H18" s="110">
        <v>9.31</v>
      </c>
      <c r="I18" s="21" t="s">
        <v>293</v>
      </c>
    </row>
    <row r="19" spans="1:9" ht="18" customHeight="1">
      <c r="A19" s="34">
        <v>5</v>
      </c>
      <c r="B19" s="19" t="s">
        <v>37</v>
      </c>
      <c r="C19" s="20" t="s">
        <v>652</v>
      </c>
      <c r="D19" s="105">
        <v>36756</v>
      </c>
      <c r="E19" s="22" t="s">
        <v>38</v>
      </c>
      <c r="F19" s="22" t="s">
        <v>229</v>
      </c>
      <c r="G19" s="22"/>
      <c r="H19" s="110" t="s">
        <v>726</v>
      </c>
      <c r="I19" s="21" t="s">
        <v>650</v>
      </c>
    </row>
    <row r="20" spans="1:9" ht="18" customHeight="1">
      <c r="A20" s="34">
        <v>6</v>
      </c>
      <c r="B20" s="19" t="s">
        <v>512</v>
      </c>
      <c r="C20" s="20" t="s">
        <v>513</v>
      </c>
      <c r="D20" s="105" t="s">
        <v>514</v>
      </c>
      <c r="E20" s="22" t="s">
        <v>55</v>
      </c>
      <c r="F20" s="22" t="s">
        <v>154</v>
      </c>
      <c r="G20" s="22" t="s">
        <v>507</v>
      </c>
      <c r="H20" s="110">
        <v>9.33</v>
      </c>
      <c r="I20" s="21" t="s">
        <v>115</v>
      </c>
    </row>
    <row r="21" spans="2:6" ht="16.5" thickBot="1">
      <c r="B21" s="64">
        <v>3</v>
      </c>
      <c r="C21" s="64" t="s">
        <v>723</v>
      </c>
      <c r="D21" s="58"/>
      <c r="E21" s="120"/>
      <c r="F21" s="120"/>
    </row>
    <row r="22" spans="1:9" s="55" customFormat="1" ht="18" customHeight="1" thickBot="1">
      <c r="A22" s="115" t="s">
        <v>202</v>
      </c>
      <c r="B22" s="70" t="s">
        <v>0</v>
      </c>
      <c r="C22" s="71" t="s">
        <v>1</v>
      </c>
      <c r="D22" s="73" t="s">
        <v>10</v>
      </c>
      <c r="E22" s="72" t="s">
        <v>2</v>
      </c>
      <c r="F22" s="72" t="s">
        <v>3</v>
      </c>
      <c r="G22" s="72" t="s">
        <v>88</v>
      </c>
      <c r="H22" s="73" t="s">
        <v>6</v>
      </c>
      <c r="I22" s="74" t="s">
        <v>5</v>
      </c>
    </row>
    <row r="23" spans="1:9" ht="18" customHeight="1">
      <c r="A23" s="34">
        <v>1</v>
      </c>
      <c r="B23" s="19" t="s">
        <v>210</v>
      </c>
      <c r="C23" s="20" t="s">
        <v>458</v>
      </c>
      <c r="D23" s="105" t="s">
        <v>459</v>
      </c>
      <c r="E23" s="22" t="s">
        <v>83</v>
      </c>
      <c r="F23" s="22" t="s">
        <v>84</v>
      </c>
      <c r="G23" s="22"/>
      <c r="H23" s="91" t="s">
        <v>726</v>
      </c>
      <c r="I23" s="21" t="s">
        <v>64</v>
      </c>
    </row>
    <row r="24" spans="1:9" ht="18" customHeight="1">
      <c r="A24" s="34">
        <v>2</v>
      </c>
      <c r="B24" s="19" t="s">
        <v>415</v>
      </c>
      <c r="C24" s="20" t="s">
        <v>429</v>
      </c>
      <c r="D24" s="105" t="s">
        <v>399</v>
      </c>
      <c r="E24" s="22" t="s">
        <v>217</v>
      </c>
      <c r="F24" s="22" t="s">
        <v>216</v>
      </c>
      <c r="G24" s="22"/>
      <c r="H24" s="91" t="s">
        <v>727</v>
      </c>
      <c r="I24" s="21" t="s">
        <v>218</v>
      </c>
    </row>
    <row r="25" spans="1:9" ht="18" customHeight="1">
      <c r="A25" s="34">
        <v>3</v>
      </c>
      <c r="B25" s="19" t="s">
        <v>350</v>
      </c>
      <c r="C25" s="20" t="s">
        <v>270</v>
      </c>
      <c r="D25" s="105" t="s">
        <v>351</v>
      </c>
      <c r="E25" s="22" t="s">
        <v>38</v>
      </c>
      <c r="F25" s="22" t="s">
        <v>229</v>
      </c>
      <c r="G25" s="22" t="s">
        <v>328</v>
      </c>
      <c r="H25" s="110" t="s">
        <v>725</v>
      </c>
      <c r="I25" s="21" t="s">
        <v>57</v>
      </c>
    </row>
    <row r="26" spans="1:9" ht="18" customHeight="1">
      <c r="A26" s="34">
        <v>4</v>
      </c>
      <c r="B26" s="19" t="s">
        <v>210</v>
      </c>
      <c r="C26" s="20" t="s">
        <v>515</v>
      </c>
      <c r="D26" s="105" t="s">
        <v>516</v>
      </c>
      <c r="E26" s="22" t="s">
        <v>55</v>
      </c>
      <c r="F26" s="22" t="s">
        <v>154</v>
      </c>
      <c r="G26" s="22" t="s">
        <v>507</v>
      </c>
      <c r="H26" s="110" t="s">
        <v>728</v>
      </c>
      <c r="I26" s="21" t="s">
        <v>115</v>
      </c>
    </row>
    <row r="27" spans="1:9" ht="18" customHeight="1">
      <c r="A27" s="34">
        <v>5</v>
      </c>
      <c r="B27" s="19" t="s">
        <v>533</v>
      </c>
      <c r="C27" s="20" t="s">
        <v>307</v>
      </c>
      <c r="D27" s="105">
        <v>36627</v>
      </c>
      <c r="E27" s="22" t="s">
        <v>125</v>
      </c>
      <c r="F27" s="22" t="s">
        <v>215</v>
      </c>
      <c r="G27" s="22"/>
      <c r="H27" s="110" t="s">
        <v>729</v>
      </c>
      <c r="I27" s="21" t="s">
        <v>134</v>
      </c>
    </row>
    <row r="28" spans="1:9" ht="18" customHeight="1">
      <c r="A28" s="34">
        <v>6</v>
      </c>
      <c r="B28" s="19" t="s">
        <v>51</v>
      </c>
      <c r="C28" s="20" t="s">
        <v>353</v>
      </c>
      <c r="D28" s="105" t="s">
        <v>257</v>
      </c>
      <c r="E28" s="22" t="s">
        <v>38</v>
      </c>
      <c r="F28" s="22" t="s">
        <v>229</v>
      </c>
      <c r="G28" s="22" t="s">
        <v>328</v>
      </c>
      <c r="H28" s="110" t="s">
        <v>725</v>
      </c>
      <c r="I28" s="21" t="s">
        <v>57</v>
      </c>
    </row>
    <row r="29" spans="1:9" ht="18" customHeight="1">
      <c r="A29" s="76"/>
      <c r="B29" s="31"/>
      <c r="C29" s="32"/>
      <c r="D29" s="159"/>
      <c r="E29" s="29"/>
      <c r="F29" s="29"/>
      <c r="G29" s="29"/>
      <c r="H29" s="209"/>
      <c r="I29" s="33"/>
    </row>
    <row r="30" spans="1:9" ht="18" customHeight="1">
      <c r="A30" s="76"/>
      <c r="B30" s="31"/>
      <c r="C30" s="32"/>
      <c r="D30" s="159"/>
      <c r="E30" s="29"/>
      <c r="F30" s="29"/>
      <c r="G30" s="29"/>
      <c r="H30" s="209"/>
      <c r="I30" s="33"/>
    </row>
    <row r="31" spans="1:9" ht="18" customHeight="1">
      <c r="A31" s="76"/>
      <c r="B31" s="31"/>
      <c r="C31" s="32"/>
      <c r="D31" s="159"/>
      <c r="E31" s="29"/>
      <c r="F31" s="29"/>
      <c r="G31" s="29"/>
      <c r="H31" s="209"/>
      <c r="I31" s="33"/>
    </row>
    <row r="32" spans="1:9" ht="18" customHeight="1">
      <c r="A32" s="76"/>
      <c r="B32" s="31"/>
      <c r="C32" s="32"/>
      <c r="D32" s="159"/>
      <c r="E32" s="29"/>
      <c r="F32" s="29"/>
      <c r="G32" s="29"/>
      <c r="H32" s="209"/>
      <c r="I32" s="33"/>
    </row>
    <row r="33" spans="2:6" ht="16.5" thickBot="1">
      <c r="B33" s="64">
        <v>4</v>
      </c>
      <c r="C33" s="64" t="s">
        <v>723</v>
      </c>
      <c r="D33" s="58"/>
      <c r="E33" s="120"/>
      <c r="F33" s="120"/>
    </row>
    <row r="34" spans="1:9" s="55" customFormat="1" ht="18" customHeight="1" thickBot="1">
      <c r="A34" s="115" t="s">
        <v>202</v>
      </c>
      <c r="B34" s="70" t="s">
        <v>0</v>
      </c>
      <c r="C34" s="71" t="s">
        <v>1</v>
      </c>
      <c r="D34" s="73" t="s">
        <v>10</v>
      </c>
      <c r="E34" s="72" t="s">
        <v>2</v>
      </c>
      <c r="F34" s="72" t="s">
        <v>3</v>
      </c>
      <c r="G34" s="72" t="s">
        <v>88</v>
      </c>
      <c r="H34" s="73" t="s">
        <v>6</v>
      </c>
      <c r="I34" s="74" t="s">
        <v>5</v>
      </c>
    </row>
    <row r="35" spans="1:9" ht="18" customHeight="1">
      <c r="A35" s="34">
        <v>1</v>
      </c>
      <c r="B35" s="19" t="s">
        <v>17</v>
      </c>
      <c r="C35" s="20" t="s">
        <v>460</v>
      </c>
      <c r="D35" s="105" t="s">
        <v>461</v>
      </c>
      <c r="E35" s="22" t="s">
        <v>83</v>
      </c>
      <c r="F35" s="22" t="s">
        <v>84</v>
      </c>
      <c r="G35" s="22"/>
      <c r="H35" s="110" t="s">
        <v>726</v>
      </c>
      <c r="I35" s="21" t="s">
        <v>64</v>
      </c>
    </row>
    <row r="36" spans="1:9" ht="18" customHeight="1">
      <c r="A36" s="34">
        <v>2</v>
      </c>
      <c r="B36" s="19" t="s">
        <v>447</v>
      </c>
      <c r="C36" s="20" t="s">
        <v>448</v>
      </c>
      <c r="D36" s="105" t="s">
        <v>449</v>
      </c>
      <c r="E36" s="22" t="s">
        <v>83</v>
      </c>
      <c r="F36" s="22" t="s">
        <v>84</v>
      </c>
      <c r="G36" s="22"/>
      <c r="H36" s="110" t="s">
        <v>730</v>
      </c>
      <c r="I36" s="21" t="s">
        <v>64</v>
      </c>
    </row>
    <row r="37" spans="1:9" ht="18" customHeight="1">
      <c r="A37" s="34">
        <v>3</v>
      </c>
      <c r="B37" s="19" t="s">
        <v>523</v>
      </c>
      <c r="C37" s="20" t="s">
        <v>177</v>
      </c>
      <c r="D37" s="105">
        <v>36574</v>
      </c>
      <c r="E37" s="22" t="s">
        <v>15</v>
      </c>
      <c r="F37" s="22" t="s">
        <v>54</v>
      </c>
      <c r="G37" s="22" t="s">
        <v>312</v>
      </c>
      <c r="H37" s="110" t="s">
        <v>731</v>
      </c>
      <c r="I37" s="21" t="s">
        <v>107</v>
      </c>
    </row>
    <row r="38" spans="1:9" ht="18" customHeight="1">
      <c r="A38" s="34">
        <v>4</v>
      </c>
      <c r="B38" s="19" t="s">
        <v>266</v>
      </c>
      <c r="C38" s="20" t="s">
        <v>267</v>
      </c>
      <c r="D38" s="105">
        <v>36574</v>
      </c>
      <c r="E38" s="22" t="s">
        <v>38</v>
      </c>
      <c r="F38" s="22" t="s">
        <v>229</v>
      </c>
      <c r="G38" s="22"/>
      <c r="H38" s="110" t="s">
        <v>725</v>
      </c>
      <c r="I38" s="21" t="s">
        <v>40</v>
      </c>
    </row>
    <row r="39" spans="1:9" ht="18" customHeight="1">
      <c r="A39" s="34">
        <v>5</v>
      </c>
      <c r="B39" s="19" t="s">
        <v>263</v>
      </c>
      <c r="C39" s="20" t="s">
        <v>599</v>
      </c>
      <c r="D39" s="105">
        <v>36545</v>
      </c>
      <c r="E39" s="22" t="s">
        <v>97</v>
      </c>
      <c r="F39" s="22" t="s">
        <v>98</v>
      </c>
      <c r="G39" s="22" t="s">
        <v>211</v>
      </c>
      <c r="H39" s="110" t="s">
        <v>732</v>
      </c>
      <c r="I39" s="21" t="s">
        <v>214</v>
      </c>
    </row>
    <row r="40" spans="1:9" ht="18" customHeight="1">
      <c r="A40" s="34">
        <v>6</v>
      </c>
      <c r="B40" s="19" t="s">
        <v>133</v>
      </c>
      <c r="C40" s="20" t="s">
        <v>551</v>
      </c>
      <c r="D40" s="105">
        <v>36539</v>
      </c>
      <c r="E40" s="22" t="s">
        <v>38</v>
      </c>
      <c r="F40" s="22" t="s">
        <v>229</v>
      </c>
      <c r="G40" s="22" t="s">
        <v>549</v>
      </c>
      <c r="H40" s="110" t="s">
        <v>733</v>
      </c>
      <c r="I40" s="21" t="s">
        <v>550</v>
      </c>
    </row>
    <row r="41" spans="2:6" ht="16.5" thickBot="1">
      <c r="B41" s="64">
        <v>5</v>
      </c>
      <c r="C41" s="64" t="s">
        <v>723</v>
      </c>
      <c r="D41" s="58"/>
      <c r="E41" s="120"/>
      <c r="F41" s="120"/>
    </row>
    <row r="42" spans="1:9" s="55" customFormat="1" ht="18" customHeight="1" thickBot="1">
      <c r="A42" s="115" t="s">
        <v>202</v>
      </c>
      <c r="B42" s="70" t="s">
        <v>0</v>
      </c>
      <c r="C42" s="71" t="s">
        <v>1</v>
      </c>
      <c r="D42" s="73" t="s">
        <v>10</v>
      </c>
      <c r="E42" s="72" t="s">
        <v>2</v>
      </c>
      <c r="F42" s="72" t="s">
        <v>3</v>
      </c>
      <c r="G42" s="72" t="s">
        <v>88</v>
      </c>
      <c r="H42" s="73" t="s">
        <v>6</v>
      </c>
      <c r="I42" s="74" t="s">
        <v>5</v>
      </c>
    </row>
    <row r="43" spans="1:9" ht="18" customHeight="1">
      <c r="A43" s="34">
        <v>1</v>
      </c>
      <c r="B43" s="19" t="s">
        <v>163</v>
      </c>
      <c r="C43" s="20" t="s">
        <v>653</v>
      </c>
      <c r="D43" s="105">
        <v>36408</v>
      </c>
      <c r="E43" s="22" t="s">
        <v>38</v>
      </c>
      <c r="F43" s="22" t="s">
        <v>229</v>
      </c>
      <c r="G43" s="22"/>
      <c r="H43" s="110" t="s">
        <v>734</v>
      </c>
      <c r="I43" s="21" t="s">
        <v>650</v>
      </c>
    </row>
    <row r="44" spans="1:9" ht="18" customHeight="1">
      <c r="A44" s="34">
        <v>2</v>
      </c>
      <c r="B44" s="19" t="s">
        <v>81</v>
      </c>
      <c r="C44" s="20" t="s">
        <v>661</v>
      </c>
      <c r="D44" s="105">
        <v>36344</v>
      </c>
      <c r="E44" s="22" t="s">
        <v>38</v>
      </c>
      <c r="F44" s="22" t="s">
        <v>229</v>
      </c>
      <c r="G44" s="22"/>
      <c r="H44" s="110" t="s">
        <v>735</v>
      </c>
      <c r="I44" s="21" t="s">
        <v>650</v>
      </c>
    </row>
    <row r="45" spans="1:9" ht="18" customHeight="1">
      <c r="A45" s="34">
        <v>3</v>
      </c>
      <c r="B45" s="19" t="s">
        <v>42</v>
      </c>
      <c r="C45" s="20" t="s">
        <v>453</v>
      </c>
      <c r="D45" s="105" t="s">
        <v>454</v>
      </c>
      <c r="E45" s="22" t="s">
        <v>83</v>
      </c>
      <c r="F45" s="22" t="s">
        <v>84</v>
      </c>
      <c r="G45" s="22"/>
      <c r="H45" s="91" t="s">
        <v>725</v>
      </c>
      <c r="I45" s="21" t="s">
        <v>64</v>
      </c>
    </row>
    <row r="46" spans="1:9" ht="18" customHeight="1">
      <c r="A46" s="34">
        <v>4</v>
      </c>
      <c r="B46" s="19" t="s">
        <v>73</v>
      </c>
      <c r="C46" s="20" t="s">
        <v>282</v>
      </c>
      <c r="D46" s="105" t="s">
        <v>283</v>
      </c>
      <c r="E46" s="22" t="s">
        <v>97</v>
      </c>
      <c r="F46" s="22" t="s">
        <v>98</v>
      </c>
      <c r="G46" s="22" t="s">
        <v>602</v>
      </c>
      <c r="H46" s="110" t="s">
        <v>736</v>
      </c>
      <c r="I46" s="21" t="s">
        <v>213</v>
      </c>
    </row>
    <row r="47" spans="1:9" ht="18" customHeight="1">
      <c r="A47" s="34">
        <v>5</v>
      </c>
      <c r="B47" s="19" t="s">
        <v>81</v>
      </c>
      <c r="C47" s="20" t="s">
        <v>241</v>
      </c>
      <c r="D47" s="105" t="s">
        <v>242</v>
      </c>
      <c r="E47" s="22" t="s">
        <v>83</v>
      </c>
      <c r="F47" s="22" t="s">
        <v>84</v>
      </c>
      <c r="G47" s="22"/>
      <c r="H47" s="110" t="s">
        <v>737</v>
      </c>
      <c r="I47" s="21" t="s">
        <v>64</v>
      </c>
    </row>
    <row r="48" spans="1:9" ht="18" customHeight="1">
      <c r="A48" s="34">
        <v>6</v>
      </c>
      <c r="B48" s="19" t="s">
        <v>537</v>
      </c>
      <c r="C48" s="20" t="s">
        <v>538</v>
      </c>
      <c r="D48" s="105">
        <v>36194</v>
      </c>
      <c r="E48" s="22" t="s">
        <v>125</v>
      </c>
      <c r="F48" s="22" t="s">
        <v>215</v>
      </c>
      <c r="G48" s="22"/>
      <c r="H48" s="91" t="s">
        <v>725</v>
      </c>
      <c r="I48" s="21" t="s">
        <v>134</v>
      </c>
    </row>
    <row r="71" spans="1:8" s="64" customFormat="1" ht="15.75">
      <c r="A71" s="3" t="s">
        <v>360</v>
      </c>
      <c r="C71" s="65"/>
      <c r="D71" s="79"/>
      <c r="E71" s="79"/>
      <c r="F71" s="79"/>
      <c r="G71" s="111"/>
      <c r="H71" s="68"/>
    </row>
    <row r="72" spans="1:11" s="64" customFormat="1" ht="15.75">
      <c r="A72" s="64" t="s">
        <v>359</v>
      </c>
      <c r="C72" s="65"/>
      <c r="D72" s="79"/>
      <c r="E72" s="79"/>
      <c r="F72" s="111"/>
      <c r="G72" s="111"/>
      <c r="H72" s="68"/>
      <c r="I72" s="68"/>
      <c r="J72" s="68"/>
      <c r="K72" s="113"/>
    </row>
    <row r="73" spans="1:9" s="39" customFormat="1" ht="12" customHeight="1">
      <c r="A73" s="47"/>
      <c r="B73" s="47"/>
      <c r="C73" s="52"/>
      <c r="D73" s="58"/>
      <c r="E73" s="53"/>
      <c r="F73" s="53"/>
      <c r="G73" s="53"/>
      <c r="H73" s="54"/>
      <c r="I73" s="59"/>
    </row>
    <row r="74" spans="2:9" s="63" customFormat="1" ht="15.75">
      <c r="B74" s="64" t="s">
        <v>738</v>
      </c>
      <c r="C74" s="64"/>
      <c r="D74" s="58"/>
      <c r="E74" s="120"/>
      <c r="F74" s="120"/>
      <c r="G74" s="61"/>
      <c r="H74" s="56"/>
      <c r="I74" s="39"/>
    </row>
    <row r="75" spans="2:6" ht="16.5" thickBot="1">
      <c r="B75" s="64">
        <v>1</v>
      </c>
      <c r="C75" s="64" t="s">
        <v>723</v>
      </c>
      <c r="D75" s="58"/>
      <c r="E75" s="120"/>
      <c r="F75" s="120"/>
    </row>
    <row r="76" spans="1:9" s="55" customFormat="1" ht="18" customHeight="1" thickBot="1">
      <c r="A76" s="115" t="s">
        <v>202</v>
      </c>
      <c r="B76" s="70" t="s">
        <v>0</v>
      </c>
      <c r="C76" s="71" t="s">
        <v>1</v>
      </c>
      <c r="D76" s="73" t="s">
        <v>10</v>
      </c>
      <c r="E76" s="72" t="s">
        <v>2</v>
      </c>
      <c r="F76" s="72" t="s">
        <v>3</v>
      </c>
      <c r="G76" s="72" t="s">
        <v>88</v>
      </c>
      <c r="H76" s="73" t="s">
        <v>6</v>
      </c>
      <c r="I76" s="74" t="s">
        <v>5</v>
      </c>
    </row>
    <row r="77" spans="1:9" ht="18" customHeight="1">
      <c r="A77" s="34">
        <v>1</v>
      </c>
      <c r="B77" s="19"/>
      <c r="C77" s="20"/>
      <c r="D77" s="105"/>
      <c r="E77" s="22"/>
      <c r="F77" s="22"/>
      <c r="G77" s="22"/>
      <c r="H77" s="109"/>
      <c r="I77" s="21"/>
    </row>
    <row r="78" spans="1:9" ht="18" customHeight="1">
      <c r="A78" s="34">
        <v>2</v>
      </c>
      <c r="B78" s="19" t="s">
        <v>23</v>
      </c>
      <c r="C78" s="20" t="s">
        <v>427</v>
      </c>
      <c r="D78" s="105" t="s">
        <v>397</v>
      </c>
      <c r="E78" s="22" t="s">
        <v>217</v>
      </c>
      <c r="F78" s="22" t="s">
        <v>216</v>
      </c>
      <c r="G78" s="22"/>
      <c r="H78" s="160">
        <v>9.72</v>
      </c>
      <c r="I78" s="21" t="s">
        <v>226</v>
      </c>
    </row>
    <row r="79" spans="1:9" ht="18" customHeight="1">
      <c r="A79" s="34">
        <v>3</v>
      </c>
      <c r="B79" s="19" t="s">
        <v>638</v>
      </c>
      <c r="C79" s="20" t="s">
        <v>639</v>
      </c>
      <c r="D79" s="105">
        <v>36074</v>
      </c>
      <c r="E79" s="22" t="s">
        <v>15</v>
      </c>
      <c r="F79" s="22" t="s">
        <v>54</v>
      </c>
      <c r="G79" s="22" t="s">
        <v>288</v>
      </c>
      <c r="H79" s="109">
        <v>10.06</v>
      </c>
      <c r="I79" s="21" t="s">
        <v>160</v>
      </c>
    </row>
    <row r="80" spans="1:9" ht="18" customHeight="1">
      <c r="A80" s="34">
        <v>4</v>
      </c>
      <c r="B80" s="19" t="s">
        <v>284</v>
      </c>
      <c r="C80" s="20" t="s">
        <v>285</v>
      </c>
      <c r="D80" s="105" t="s">
        <v>286</v>
      </c>
      <c r="E80" s="22" t="s">
        <v>97</v>
      </c>
      <c r="F80" s="22" t="s">
        <v>98</v>
      </c>
      <c r="G80" s="22" t="s">
        <v>628</v>
      </c>
      <c r="H80" s="109">
        <v>9.22</v>
      </c>
      <c r="I80" s="21" t="s">
        <v>213</v>
      </c>
    </row>
    <row r="81" spans="1:9" ht="18" customHeight="1">
      <c r="A81" s="34">
        <v>5</v>
      </c>
      <c r="B81" s="19" t="s">
        <v>238</v>
      </c>
      <c r="C81" s="20" t="s">
        <v>239</v>
      </c>
      <c r="D81" s="105" t="s">
        <v>240</v>
      </c>
      <c r="E81" s="22" t="s">
        <v>83</v>
      </c>
      <c r="F81" s="22" t="s">
        <v>84</v>
      </c>
      <c r="G81" s="22"/>
      <c r="H81" s="160">
        <v>8.5</v>
      </c>
      <c r="I81" s="21" t="s">
        <v>64</v>
      </c>
    </row>
    <row r="82" spans="1:9" ht="18" customHeight="1">
      <c r="A82" s="34">
        <v>6</v>
      </c>
      <c r="B82" s="19" t="s">
        <v>73</v>
      </c>
      <c r="C82" s="20" t="s">
        <v>76</v>
      </c>
      <c r="D82" s="105" t="s">
        <v>408</v>
      </c>
      <c r="E82" s="22" t="s">
        <v>217</v>
      </c>
      <c r="F82" s="22" t="s">
        <v>216</v>
      </c>
      <c r="G82" s="22"/>
      <c r="H82" s="109">
        <v>9.17</v>
      </c>
      <c r="I82" s="21" t="s">
        <v>218</v>
      </c>
    </row>
    <row r="83" spans="2:8" ht="16.5" thickBot="1">
      <c r="B83" s="64">
        <v>2</v>
      </c>
      <c r="C83" s="64" t="s">
        <v>723</v>
      </c>
      <c r="D83" s="58"/>
      <c r="E83" s="120"/>
      <c r="F83" s="120"/>
      <c r="H83" s="54"/>
    </row>
    <row r="84" spans="1:9" s="55" customFormat="1" ht="18" customHeight="1" thickBot="1">
      <c r="A84" s="115" t="s">
        <v>202</v>
      </c>
      <c r="B84" s="70" t="s">
        <v>0</v>
      </c>
      <c r="C84" s="71" t="s">
        <v>1</v>
      </c>
      <c r="D84" s="73" t="s">
        <v>10</v>
      </c>
      <c r="E84" s="72" t="s">
        <v>2</v>
      </c>
      <c r="F84" s="72" t="s">
        <v>3</v>
      </c>
      <c r="G84" s="72" t="s">
        <v>88</v>
      </c>
      <c r="H84" s="73" t="s">
        <v>6</v>
      </c>
      <c r="I84" s="74" t="s">
        <v>5</v>
      </c>
    </row>
    <row r="85" spans="1:9" ht="18" customHeight="1">
      <c r="A85" s="34">
        <v>1</v>
      </c>
      <c r="B85" s="19"/>
      <c r="C85" s="20"/>
      <c r="D85" s="105"/>
      <c r="E85" s="22"/>
      <c r="F85" s="22"/>
      <c r="G85" s="22"/>
      <c r="H85" s="109"/>
      <c r="I85" s="21"/>
    </row>
    <row r="86" spans="1:9" ht="18" customHeight="1">
      <c r="A86" s="34">
        <v>2</v>
      </c>
      <c r="B86" s="19" t="s">
        <v>37</v>
      </c>
      <c r="C86" s="20" t="s">
        <v>637</v>
      </c>
      <c r="D86" s="105">
        <v>35975</v>
      </c>
      <c r="E86" s="22" t="s">
        <v>15</v>
      </c>
      <c r="F86" s="22" t="s">
        <v>54</v>
      </c>
      <c r="G86" s="22" t="s">
        <v>288</v>
      </c>
      <c r="H86" s="109" t="s">
        <v>725</v>
      </c>
      <c r="I86" s="21" t="s">
        <v>160</v>
      </c>
    </row>
    <row r="87" spans="1:9" ht="18" customHeight="1">
      <c r="A87" s="34">
        <v>3</v>
      </c>
      <c r="B87" s="19" t="s">
        <v>92</v>
      </c>
      <c r="C87" s="20" t="s">
        <v>146</v>
      </c>
      <c r="D87" s="105">
        <v>35869</v>
      </c>
      <c r="E87" s="22" t="s">
        <v>38</v>
      </c>
      <c r="F87" s="22" t="s">
        <v>229</v>
      </c>
      <c r="G87" s="22" t="s">
        <v>549</v>
      </c>
      <c r="H87" s="109" t="s">
        <v>725</v>
      </c>
      <c r="I87" s="21" t="s">
        <v>550</v>
      </c>
    </row>
    <row r="88" spans="1:9" ht="18" customHeight="1">
      <c r="A88" s="34">
        <v>4</v>
      </c>
      <c r="B88" s="19" t="s">
        <v>238</v>
      </c>
      <c r="C88" s="20" t="s">
        <v>648</v>
      </c>
      <c r="D88" s="105">
        <v>35813</v>
      </c>
      <c r="E88" s="22" t="s">
        <v>292</v>
      </c>
      <c r="F88" s="22" t="s">
        <v>294</v>
      </c>
      <c r="G88" s="22"/>
      <c r="H88" s="109" t="s">
        <v>725</v>
      </c>
      <c r="I88" s="21" t="s">
        <v>293</v>
      </c>
    </row>
    <row r="89" spans="1:9" ht="18" customHeight="1">
      <c r="A89" s="34">
        <v>5</v>
      </c>
      <c r="B89" s="19" t="s">
        <v>33</v>
      </c>
      <c r="C89" s="20" t="s">
        <v>480</v>
      </c>
      <c r="D89" s="105">
        <v>35804</v>
      </c>
      <c r="E89" s="22" t="s">
        <v>38</v>
      </c>
      <c r="F89" s="22" t="s">
        <v>229</v>
      </c>
      <c r="G89" s="22" t="s">
        <v>82</v>
      </c>
      <c r="H89" s="109">
        <v>8.61</v>
      </c>
      <c r="I89" s="21" t="s">
        <v>68</v>
      </c>
    </row>
    <row r="90" spans="1:9" ht="18" customHeight="1">
      <c r="A90" s="34">
        <v>6</v>
      </c>
      <c r="B90" s="19" t="s">
        <v>413</v>
      </c>
      <c r="C90" s="20" t="s">
        <v>426</v>
      </c>
      <c r="D90" s="105" t="s">
        <v>395</v>
      </c>
      <c r="E90" s="22" t="s">
        <v>217</v>
      </c>
      <c r="F90" s="22" t="s">
        <v>216</v>
      </c>
      <c r="G90" s="22"/>
      <c r="H90" s="109">
        <v>9.49</v>
      </c>
      <c r="I90" s="21" t="s">
        <v>226</v>
      </c>
    </row>
    <row r="91" spans="2:8" ht="16.5" thickBot="1">
      <c r="B91" s="64">
        <v>3</v>
      </c>
      <c r="C91" s="64" t="s">
        <v>723</v>
      </c>
      <c r="D91" s="58"/>
      <c r="E91" s="120"/>
      <c r="F91" s="120"/>
      <c r="H91" s="54"/>
    </row>
    <row r="92" spans="1:9" s="55" customFormat="1" ht="18" customHeight="1" thickBot="1">
      <c r="A92" s="115" t="s">
        <v>202</v>
      </c>
      <c r="B92" s="70" t="s">
        <v>0</v>
      </c>
      <c r="C92" s="71" t="s">
        <v>1</v>
      </c>
      <c r="D92" s="73" t="s">
        <v>10</v>
      </c>
      <c r="E92" s="72" t="s">
        <v>2</v>
      </c>
      <c r="F92" s="72" t="s">
        <v>3</v>
      </c>
      <c r="G92" s="72" t="s">
        <v>88</v>
      </c>
      <c r="H92" s="73" t="s">
        <v>6</v>
      </c>
      <c r="I92" s="74" t="s">
        <v>5</v>
      </c>
    </row>
    <row r="93" spans="1:9" ht="18" customHeight="1">
      <c r="A93" s="34">
        <v>1</v>
      </c>
      <c r="B93" s="19" t="s">
        <v>176</v>
      </c>
      <c r="C93" s="20" t="s">
        <v>479</v>
      </c>
      <c r="D93" s="105">
        <v>35701</v>
      </c>
      <c r="E93" s="22" t="s">
        <v>38</v>
      </c>
      <c r="F93" s="22" t="s">
        <v>229</v>
      </c>
      <c r="G93" s="22" t="s">
        <v>82</v>
      </c>
      <c r="H93" s="109" t="s">
        <v>725</v>
      </c>
      <c r="I93" s="21" t="s">
        <v>39</v>
      </c>
    </row>
    <row r="94" spans="1:9" ht="18" customHeight="1">
      <c r="A94" s="34">
        <v>2</v>
      </c>
      <c r="B94" s="19" t="s">
        <v>526</v>
      </c>
      <c r="C94" s="20" t="s">
        <v>179</v>
      </c>
      <c r="D94" s="105">
        <v>35630</v>
      </c>
      <c r="E94" s="22" t="s">
        <v>15</v>
      </c>
      <c r="F94" s="22" t="s">
        <v>54</v>
      </c>
      <c r="G94" s="22" t="s">
        <v>312</v>
      </c>
      <c r="H94" s="109">
        <v>9.27</v>
      </c>
      <c r="I94" s="21" t="s">
        <v>107</v>
      </c>
    </row>
    <row r="95" spans="1:9" ht="18" customHeight="1">
      <c r="A95" s="34">
        <v>3</v>
      </c>
      <c r="B95" s="19" t="s">
        <v>194</v>
      </c>
      <c r="C95" s="20" t="s">
        <v>195</v>
      </c>
      <c r="D95" s="105" t="s">
        <v>629</v>
      </c>
      <c r="E95" s="22" t="s">
        <v>97</v>
      </c>
      <c r="F95" s="22" t="s">
        <v>98</v>
      </c>
      <c r="G95" s="22" t="s">
        <v>276</v>
      </c>
      <c r="H95" s="109">
        <v>9.18</v>
      </c>
      <c r="I95" s="21" t="s">
        <v>198</v>
      </c>
    </row>
    <row r="96" spans="1:9" ht="18" customHeight="1">
      <c r="A96" s="34">
        <v>4</v>
      </c>
      <c r="B96" s="19" t="s">
        <v>23</v>
      </c>
      <c r="C96" s="20" t="s">
        <v>126</v>
      </c>
      <c r="D96" s="105" t="s">
        <v>127</v>
      </c>
      <c r="E96" s="22" t="s">
        <v>83</v>
      </c>
      <c r="F96" s="22" t="s">
        <v>84</v>
      </c>
      <c r="G96" s="22"/>
      <c r="H96" s="109" t="s">
        <v>725</v>
      </c>
      <c r="I96" s="21" t="s">
        <v>64</v>
      </c>
    </row>
    <row r="97" spans="1:9" ht="18" customHeight="1">
      <c r="A97" s="34">
        <v>5</v>
      </c>
      <c r="B97" s="19" t="s">
        <v>17</v>
      </c>
      <c r="C97" s="20" t="s">
        <v>555</v>
      </c>
      <c r="D97" s="105" t="s">
        <v>556</v>
      </c>
      <c r="E97" s="22" t="s">
        <v>38</v>
      </c>
      <c r="F97" s="22" t="s">
        <v>229</v>
      </c>
      <c r="G97" s="22" t="s">
        <v>328</v>
      </c>
      <c r="H97" s="109">
        <v>8.28</v>
      </c>
      <c r="I97" s="21" t="s">
        <v>70</v>
      </c>
    </row>
    <row r="98" spans="1:9" ht="18" customHeight="1">
      <c r="A98" s="34">
        <v>6</v>
      </c>
      <c r="B98" s="19" t="s">
        <v>172</v>
      </c>
      <c r="C98" s="20" t="s">
        <v>173</v>
      </c>
      <c r="D98" s="105">
        <v>35260</v>
      </c>
      <c r="E98" s="22" t="s">
        <v>38</v>
      </c>
      <c r="F98" s="22" t="s">
        <v>229</v>
      </c>
      <c r="G98" s="22" t="s">
        <v>82</v>
      </c>
      <c r="H98" s="109" t="s">
        <v>725</v>
      </c>
      <c r="I98" s="21" t="s">
        <v>495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3" customWidth="1"/>
    <col min="2" max="2" width="10.421875" style="23" customWidth="1"/>
    <col min="3" max="3" width="14.421875" style="23" customWidth="1"/>
    <col min="4" max="4" width="10.7109375" style="46" customWidth="1"/>
    <col min="5" max="5" width="13.57421875" style="48" bestFit="1" customWidth="1"/>
    <col min="6" max="6" width="12.8515625" style="48" bestFit="1" customWidth="1"/>
    <col min="7" max="7" width="15.7109375" style="27" bestFit="1" customWidth="1"/>
    <col min="8" max="13" width="4.7109375" style="95" customWidth="1"/>
    <col min="14" max="14" width="8.140625" style="102" customWidth="1"/>
    <col min="15" max="15" width="5.28125" style="54" bestFit="1" customWidth="1"/>
    <col min="16" max="16" width="17.421875" style="25" bestFit="1" customWidth="1"/>
    <col min="17" max="16384" width="9.140625" style="23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5" s="25" customFormat="1" ht="12" customHeight="1">
      <c r="A3" s="23"/>
      <c r="B3" s="23"/>
      <c r="C3" s="24"/>
      <c r="D3" s="38"/>
      <c r="E3" s="35"/>
      <c r="F3" s="35"/>
      <c r="G3" s="27"/>
      <c r="H3" s="93"/>
      <c r="I3" s="93"/>
      <c r="J3" s="93"/>
      <c r="K3" s="93"/>
      <c r="L3" s="93"/>
      <c r="M3" s="93"/>
      <c r="N3" s="102"/>
      <c r="O3" s="54"/>
    </row>
    <row r="4" spans="2:15" s="40" customFormat="1" ht="16.5" thickBot="1">
      <c r="B4" s="41" t="s">
        <v>376</v>
      </c>
      <c r="D4" s="42"/>
      <c r="E4" s="43"/>
      <c r="F4" s="43"/>
      <c r="G4" s="44"/>
      <c r="H4" s="94"/>
      <c r="I4" s="94"/>
      <c r="J4" s="94"/>
      <c r="K4" s="94"/>
      <c r="L4" s="94"/>
      <c r="M4" s="94"/>
      <c r="N4" s="161"/>
      <c r="O4" s="68"/>
    </row>
    <row r="5" spans="5:15" ht="13.5" thickBot="1">
      <c r="E5" s="82"/>
      <c r="F5" s="82"/>
      <c r="G5" s="82"/>
      <c r="H5" s="237" t="s">
        <v>9</v>
      </c>
      <c r="I5" s="238"/>
      <c r="J5" s="238"/>
      <c r="K5" s="238"/>
      <c r="L5" s="238"/>
      <c r="M5" s="239"/>
      <c r="N5" s="162"/>
      <c r="O5" s="164"/>
    </row>
    <row r="6" spans="1:16" s="145" customFormat="1" ht="11.25" thickBot="1">
      <c r="A6" s="134" t="s">
        <v>740</v>
      </c>
      <c r="B6" s="135" t="s">
        <v>0</v>
      </c>
      <c r="C6" s="136" t="s">
        <v>1</v>
      </c>
      <c r="D6" s="137" t="s">
        <v>10</v>
      </c>
      <c r="E6" s="138" t="s">
        <v>2</v>
      </c>
      <c r="F6" s="139" t="s">
        <v>3</v>
      </c>
      <c r="G6" s="139" t="s">
        <v>88</v>
      </c>
      <c r="H6" s="140">
        <v>1</v>
      </c>
      <c r="I6" s="141">
        <v>2</v>
      </c>
      <c r="J6" s="141">
        <v>3</v>
      </c>
      <c r="K6" s="142">
        <v>4</v>
      </c>
      <c r="L6" s="141">
        <v>5</v>
      </c>
      <c r="M6" s="143">
        <v>6</v>
      </c>
      <c r="N6" s="163" t="s">
        <v>4</v>
      </c>
      <c r="O6" s="165" t="s">
        <v>65</v>
      </c>
      <c r="P6" s="144" t="s">
        <v>5</v>
      </c>
    </row>
    <row r="7" spans="1:17" s="148" customFormat="1" ht="18" customHeight="1">
      <c r="A7" s="146">
        <v>1</v>
      </c>
      <c r="B7" s="19" t="s">
        <v>417</v>
      </c>
      <c r="C7" s="20" t="s">
        <v>431</v>
      </c>
      <c r="D7" s="105" t="s">
        <v>402</v>
      </c>
      <c r="E7" s="22" t="s">
        <v>217</v>
      </c>
      <c r="F7" s="22" t="s">
        <v>216</v>
      </c>
      <c r="G7" s="22"/>
      <c r="H7" s="147">
        <v>13.98</v>
      </c>
      <c r="I7" s="147">
        <v>13.49</v>
      </c>
      <c r="J7" s="147" t="s">
        <v>795</v>
      </c>
      <c r="K7" s="147">
        <v>15.04</v>
      </c>
      <c r="L7" s="147" t="s">
        <v>795</v>
      </c>
      <c r="M7" s="147" t="s">
        <v>795</v>
      </c>
      <c r="N7" s="201">
        <f aca="true" t="shared" si="0" ref="N7:N21">MAX(H7:M7)</f>
        <v>15.04</v>
      </c>
      <c r="O7" s="202" t="str">
        <f aca="true" t="shared" si="1" ref="O7:O21">IF(ISBLANK(N7),"",IF(N7&lt;9.5,"",IF(N7&gt;=18.2,"KSM",IF(N7&gt;=16.5,"I A",IF(N7&gt;=14.4,"II A",IF(N7&gt;=12.3,"III A",IF(N7&gt;=10.7,"I JA",IF(N7&gt;=9.5,"II JA"))))))))</f>
        <v>II A</v>
      </c>
      <c r="P7" s="21" t="s">
        <v>218</v>
      </c>
      <c r="Q7" s="95"/>
    </row>
    <row r="8" spans="1:17" s="148" customFormat="1" ht="18" customHeight="1">
      <c r="A8" s="146">
        <v>2</v>
      </c>
      <c r="B8" s="19" t="s">
        <v>227</v>
      </c>
      <c r="C8" s="20" t="s">
        <v>228</v>
      </c>
      <c r="D8" s="105">
        <v>36526</v>
      </c>
      <c r="E8" s="22" t="s">
        <v>38</v>
      </c>
      <c r="F8" s="22" t="s">
        <v>229</v>
      </c>
      <c r="G8" s="22" t="s">
        <v>62</v>
      </c>
      <c r="H8" s="147">
        <v>14.33</v>
      </c>
      <c r="I8" s="147">
        <v>14.93</v>
      </c>
      <c r="J8" s="147" t="s">
        <v>795</v>
      </c>
      <c r="K8" s="147">
        <v>14.02</v>
      </c>
      <c r="L8" s="147">
        <v>14.92</v>
      </c>
      <c r="M8" s="147">
        <v>13.57</v>
      </c>
      <c r="N8" s="201">
        <f t="shared" si="0"/>
        <v>14.93</v>
      </c>
      <c r="O8" s="202" t="str">
        <f t="shared" si="1"/>
        <v>II A</v>
      </c>
      <c r="P8" s="21" t="s">
        <v>41</v>
      </c>
      <c r="Q8" s="95"/>
    </row>
    <row r="9" spans="1:17" s="148" customFormat="1" ht="18" customHeight="1">
      <c r="A9" s="146">
        <v>3</v>
      </c>
      <c r="B9" s="19" t="s">
        <v>196</v>
      </c>
      <c r="C9" s="20" t="s">
        <v>197</v>
      </c>
      <c r="D9" s="105" t="s">
        <v>607</v>
      </c>
      <c r="E9" s="22" t="s">
        <v>97</v>
      </c>
      <c r="F9" s="22" t="s">
        <v>98</v>
      </c>
      <c r="G9" s="22" t="s">
        <v>602</v>
      </c>
      <c r="H9" s="147">
        <v>12.22</v>
      </c>
      <c r="I9" s="147">
        <v>14.34</v>
      </c>
      <c r="J9" s="147">
        <v>13.22</v>
      </c>
      <c r="K9" s="147">
        <v>13.92</v>
      </c>
      <c r="L9" s="147">
        <v>13.26</v>
      </c>
      <c r="M9" s="147">
        <v>13.5</v>
      </c>
      <c r="N9" s="201">
        <f t="shared" si="0"/>
        <v>14.34</v>
      </c>
      <c r="O9" s="202" t="str">
        <f t="shared" si="1"/>
        <v>III A</v>
      </c>
      <c r="P9" s="21" t="s">
        <v>627</v>
      </c>
      <c r="Q9" s="95"/>
    </row>
    <row r="10" spans="1:17" s="148" customFormat="1" ht="18" customHeight="1">
      <c r="A10" s="146">
        <v>4</v>
      </c>
      <c r="B10" s="19" t="s">
        <v>29</v>
      </c>
      <c r="C10" s="20" t="s">
        <v>309</v>
      </c>
      <c r="D10" s="105">
        <v>36640</v>
      </c>
      <c r="E10" s="22" t="s">
        <v>38</v>
      </c>
      <c r="F10" s="22" t="s">
        <v>229</v>
      </c>
      <c r="G10" s="22"/>
      <c r="H10" s="147">
        <v>12.09</v>
      </c>
      <c r="I10" s="147">
        <v>12.95</v>
      </c>
      <c r="J10" s="147">
        <v>12.67</v>
      </c>
      <c r="K10" s="147">
        <v>13.6</v>
      </c>
      <c r="L10" s="147" t="s">
        <v>795</v>
      </c>
      <c r="M10" s="147" t="s">
        <v>795</v>
      </c>
      <c r="N10" s="201">
        <f t="shared" si="0"/>
        <v>13.6</v>
      </c>
      <c r="O10" s="202" t="str">
        <f t="shared" si="1"/>
        <v>III A</v>
      </c>
      <c r="P10" s="21" t="s">
        <v>157</v>
      </c>
      <c r="Q10" s="95"/>
    </row>
    <row r="11" spans="1:17" s="148" customFormat="1" ht="18" customHeight="1">
      <c r="A11" s="146">
        <v>5</v>
      </c>
      <c r="B11" s="19" t="s">
        <v>193</v>
      </c>
      <c r="C11" s="20" t="s">
        <v>203</v>
      </c>
      <c r="D11" s="105">
        <v>36572</v>
      </c>
      <c r="E11" s="22" t="s">
        <v>15</v>
      </c>
      <c r="F11" s="22" t="s">
        <v>54</v>
      </c>
      <c r="G11" s="22" t="s">
        <v>74</v>
      </c>
      <c r="H11" s="147" t="s">
        <v>795</v>
      </c>
      <c r="I11" s="147">
        <v>12.53</v>
      </c>
      <c r="J11" s="147">
        <v>12.08</v>
      </c>
      <c r="K11" s="147">
        <v>13.16</v>
      </c>
      <c r="L11" s="147">
        <v>12.78</v>
      </c>
      <c r="M11" s="147">
        <v>13.4</v>
      </c>
      <c r="N11" s="201">
        <f t="shared" si="0"/>
        <v>13.4</v>
      </c>
      <c r="O11" s="202" t="str">
        <f t="shared" si="1"/>
        <v>III A</v>
      </c>
      <c r="P11" s="21" t="s">
        <v>50</v>
      </c>
      <c r="Q11" s="95"/>
    </row>
    <row r="12" spans="1:17" s="148" customFormat="1" ht="18" customHeight="1">
      <c r="A12" s="146">
        <v>6</v>
      </c>
      <c r="B12" s="19" t="s">
        <v>117</v>
      </c>
      <c r="C12" s="20" t="s">
        <v>205</v>
      </c>
      <c r="D12" s="105">
        <v>36314</v>
      </c>
      <c r="E12" s="22" t="s">
        <v>38</v>
      </c>
      <c r="F12" s="22" t="s">
        <v>229</v>
      </c>
      <c r="G12" s="22"/>
      <c r="H12" s="147">
        <v>12.46</v>
      </c>
      <c r="I12" s="147">
        <v>12.8</v>
      </c>
      <c r="J12" s="147">
        <v>13.05</v>
      </c>
      <c r="K12" s="147">
        <v>12.75</v>
      </c>
      <c r="L12" s="147" t="s">
        <v>795</v>
      </c>
      <c r="M12" s="147">
        <v>13.25</v>
      </c>
      <c r="N12" s="201">
        <f t="shared" si="0"/>
        <v>13.25</v>
      </c>
      <c r="O12" s="202" t="str">
        <f t="shared" si="1"/>
        <v>III A</v>
      </c>
      <c r="P12" s="21" t="s">
        <v>40</v>
      </c>
      <c r="Q12" s="95"/>
    </row>
    <row r="13" spans="1:17" s="148" customFormat="1" ht="18" customHeight="1">
      <c r="A13" s="146">
        <v>7</v>
      </c>
      <c r="B13" s="19" t="s">
        <v>208</v>
      </c>
      <c r="C13" s="20" t="s">
        <v>505</v>
      </c>
      <c r="D13" s="105" t="s">
        <v>506</v>
      </c>
      <c r="E13" s="22" t="s">
        <v>55</v>
      </c>
      <c r="F13" s="22" t="s">
        <v>154</v>
      </c>
      <c r="G13" s="22" t="s">
        <v>507</v>
      </c>
      <c r="H13" s="147">
        <v>12.36</v>
      </c>
      <c r="I13" s="147">
        <v>11.04</v>
      </c>
      <c r="J13" s="147">
        <v>13.2</v>
      </c>
      <c r="K13" s="147">
        <v>12.61</v>
      </c>
      <c r="L13" s="147">
        <v>11.78</v>
      </c>
      <c r="M13" s="147" t="s">
        <v>795</v>
      </c>
      <c r="N13" s="201">
        <f t="shared" si="0"/>
        <v>13.2</v>
      </c>
      <c r="O13" s="202" t="str">
        <f t="shared" si="1"/>
        <v>III A</v>
      </c>
      <c r="P13" s="21" t="s">
        <v>115</v>
      </c>
      <c r="Q13" s="95"/>
    </row>
    <row r="14" spans="1:17" s="148" customFormat="1" ht="18" customHeight="1">
      <c r="A14" s="146">
        <v>8</v>
      </c>
      <c r="B14" s="19" t="s">
        <v>230</v>
      </c>
      <c r="C14" s="20" t="s">
        <v>167</v>
      </c>
      <c r="D14" s="105">
        <v>36526</v>
      </c>
      <c r="E14" s="22" t="s">
        <v>38</v>
      </c>
      <c r="F14" s="22" t="s">
        <v>229</v>
      </c>
      <c r="G14" s="22" t="s">
        <v>62</v>
      </c>
      <c r="H14" s="147">
        <v>11.87</v>
      </c>
      <c r="I14" s="147">
        <v>10.45</v>
      </c>
      <c r="J14" s="147">
        <v>11.4</v>
      </c>
      <c r="K14" s="147">
        <v>11.73</v>
      </c>
      <c r="L14" s="147">
        <v>12.42</v>
      </c>
      <c r="M14" s="147">
        <v>12.51</v>
      </c>
      <c r="N14" s="201">
        <f t="shared" si="0"/>
        <v>12.51</v>
      </c>
      <c r="O14" s="202" t="str">
        <f t="shared" si="1"/>
        <v>III A</v>
      </c>
      <c r="P14" s="21" t="s">
        <v>688</v>
      </c>
      <c r="Q14" s="95"/>
    </row>
    <row r="15" spans="1:17" s="148" customFormat="1" ht="18" customHeight="1">
      <c r="A15" s="146">
        <v>9</v>
      </c>
      <c r="B15" s="19" t="s">
        <v>19</v>
      </c>
      <c r="C15" s="20" t="s">
        <v>582</v>
      </c>
      <c r="D15" s="105" t="s">
        <v>595</v>
      </c>
      <c r="E15" s="22" t="s">
        <v>274</v>
      </c>
      <c r="F15" s="22" t="s">
        <v>271</v>
      </c>
      <c r="G15" s="22"/>
      <c r="H15" s="147">
        <v>11.45</v>
      </c>
      <c r="I15" s="147">
        <v>10.76</v>
      </c>
      <c r="J15" s="147">
        <v>11.57</v>
      </c>
      <c r="K15" s="147"/>
      <c r="L15" s="147"/>
      <c r="M15" s="147"/>
      <c r="N15" s="201">
        <f t="shared" si="0"/>
        <v>11.57</v>
      </c>
      <c r="O15" s="202" t="str">
        <f t="shared" si="1"/>
        <v>I JA</v>
      </c>
      <c r="P15" s="21" t="s">
        <v>272</v>
      </c>
      <c r="Q15" s="95"/>
    </row>
    <row r="16" spans="1:17" s="148" customFormat="1" ht="18" customHeight="1">
      <c r="A16" s="146">
        <v>10</v>
      </c>
      <c r="B16" s="19" t="s">
        <v>416</v>
      </c>
      <c r="C16" s="20" t="s">
        <v>430</v>
      </c>
      <c r="D16" s="105" t="s">
        <v>400</v>
      </c>
      <c r="E16" s="22" t="s">
        <v>217</v>
      </c>
      <c r="F16" s="22" t="s">
        <v>216</v>
      </c>
      <c r="G16" s="22"/>
      <c r="H16" s="147">
        <v>10.13</v>
      </c>
      <c r="I16" s="147">
        <v>10.93</v>
      </c>
      <c r="J16" s="147">
        <v>11.03</v>
      </c>
      <c r="K16" s="147"/>
      <c r="L16" s="147"/>
      <c r="M16" s="147"/>
      <c r="N16" s="201">
        <f t="shared" si="0"/>
        <v>11.03</v>
      </c>
      <c r="O16" s="202" t="str">
        <f t="shared" si="1"/>
        <v>I JA</v>
      </c>
      <c r="P16" s="21" t="s">
        <v>218</v>
      </c>
      <c r="Q16" s="95"/>
    </row>
    <row r="17" spans="1:17" s="148" customFormat="1" ht="18" customHeight="1">
      <c r="A17" s="146">
        <v>11</v>
      </c>
      <c r="B17" s="19" t="s">
        <v>75</v>
      </c>
      <c r="C17" s="20" t="s">
        <v>310</v>
      </c>
      <c r="D17" s="105">
        <v>36238</v>
      </c>
      <c r="E17" s="22" t="s">
        <v>38</v>
      </c>
      <c r="F17" s="22" t="s">
        <v>229</v>
      </c>
      <c r="G17" s="22"/>
      <c r="H17" s="147">
        <v>10.64</v>
      </c>
      <c r="I17" s="147" t="s">
        <v>795</v>
      </c>
      <c r="J17" s="147">
        <v>10</v>
      </c>
      <c r="K17" s="147"/>
      <c r="L17" s="147"/>
      <c r="M17" s="147"/>
      <c r="N17" s="201">
        <f t="shared" si="0"/>
        <v>10.64</v>
      </c>
      <c r="O17" s="202" t="str">
        <f t="shared" si="1"/>
        <v>II JA</v>
      </c>
      <c r="P17" s="21" t="s">
        <v>157</v>
      </c>
      <c r="Q17" s="95"/>
    </row>
    <row r="18" spans="1:17" s="148" customFormat="1" ht="18" customHeight="1">
      <c r="A18" s="146">
        <v>12</v>
      </c>
      <c r="B18" s="19" t="s">
        <v>574</v>
      </c>
      <c r="C18" s="20" t="s">
        <v>575</v>
      </c>
      <c r="D18" s="105">
        <v>36925</v>
      </c>
      <c r="E18" s="22" t="s">
        <v>15</v>
      </c>
      <c r="F18" s="22" t="s">
        <v>54</v>
      </c>
      <c r="G18" s="22" t="s">
        <v>74</v>
      </c>
      <c r="H18" s="147" t="s">
        <v>795</v>
      </c>
      <c r="I18" s="147">
        <v>8.02</v>
      </c>
      <c r="J18" s="147">
        <v>9.67</v>
      </c>
      <c r="K18" s="147"/>
      <c r="L18" s="147"/>
      <c r="M18" s="147"/>
      <c r="N18" s="201">
        <f t="shared" si="0"/>
        <v>9.67</v>
      </c>
      <c r="O18" s="202" t="str">
        <f t="shared" si="1"/>
        <v>II JA</v>
      </c>
      <c r="P18" s="21" t="s">
        <v>50</v>
      </c>
      <c r="Q18" s="95"/>
    </row>
    <row r="19" spans="1:17" s="148" customFormat="1" ht="18" customHeight="1">
      <c r="A19" s="146">
        <v>13</v>
      </c>
      <c r="B19" s="19" t="s">
        <v>72</v>
      </c>
      <c r="C19" s="20" t="s">
        <v>569</v>
      </c>
      <c r="D19" s="105">
        <v>37120</v>
      </c>
      <c r="E19" s="22" t="s">
        <v>38</v>
      </c>
      <c r="F19" s="22" t="s">
        <v>229</v>
      </c>
      <c r="G19" s="22"/>
      <c r="H19" s="147">
        <v>9.25</v>
      </c>
      <c r="I19" s="147">
        <v>9.28</v>
      </c>
      <c r="J19" s="147">
        <v>9.52</v>
      </c>
      <c r="K19" s="147"/>
      <c r="L19" s="147"/>
      <c r="M19" s="147"/>
      <c r="N19" s="201">
        <f t="shared" si="0"/>
        <v>9.52</v>
      </c>
      <c r="O19" s="202" t="str">
        <f t="shared" si="1"/>
        <v>II JA</v>
      </c>
      <c r="P19" s="21" t="s">
        <v>157</v>
      </c>
      <c r="Q19" s="95"/>
    </row>
    <row r="20" spans="1:17" s="148" customFormat="1" ht="18" customHeight="1">
      <c r="A20" s="146">
        <v>14</v>
      </c>
      <c r="B20" s="19" t="s">
        <v>32</v>
      </c>
      <c r="C20" s="20" t="s">
        <v>624</v>
      </c>
      <c r="D20" s="105" t="s">
        <v>625</v>
      </c>
      <c r="E20" s="22" t="s">
        <v>97</v>
      </c>
      <c r="F20" s="22" t="s">
        <v>98</v>
      </c>
      <c r="G20" s="22" t="s">
        <v>276</v>
      </c>
      <c r="H20" s="147">
        <v>9.27</v>
      </c>
      <c r="I20" s="147">
        <v>9.15</v>
      </c>
      <c r="J20" s="147" t="s">
        <v>795</v>
      </c>
      <c r="K20" s="147"/>
      <c r="L20" s="147"/>
      <c r="M20" s="147"/>
      <c r="N20" s="201">
        <f t="shared" si="0"/>
        <v>9.27</v>
      </c>
      <c r="O20" s="202">
        <f t="shared" si="1"/>
      </c>
      <c r="P20" s="21" t="s">
        <v>198</v>
      </c>
      <c r="Q20" s="95"/>
    </row>
    <row r="21" spans="1:17" s="148" customFormat="1" ht="18" customHeight="1">
      <c r="A21" s="146">
        <v>15</v>
      </c>
      <c r="B21" s="19" t="s">
        <v>570</v>
      </c>
      <c r="C21" s="20" t="s">
        <v>571</v>
      </c>
      <c r="D21" s="105">
        <v>36999</v>
      </c>
      <c r="E21" s="22" t="s">
        <v>15</v>
      </c>
      <c r="F21" s="22" t="s">
        <v>54</v>
      </c>
      <c r="G21" s="22" t="s">
        <v>74</v>
      </c>
      <c r="H21" s="147">
        <v>9.27</v>
      </c>
      <c r="I21" s="147" t="s">
        <v>795</v>
      </c>
      <c r="J21" s="147">
        <v>9</v>
      </c>
      <c r="K21" s="147"/>
      <c r="L21" s="147"/>
      <c r="M21" s="147"/>
      <c r="N21" s="201">
        <f t="shared" si="0"/>
        <v>9.27</v>
      </c>
      <c r="O21" s="202">
        <f t="shared" si="1"/>
      </c>
      <c r="P21" s="21" t="s">
        <v>50</v>
      </c>
      <c r="Q21" s="95"/>
    </row>
    <row r="22" spans="1:17" s="148" customFormat="1" ht="18" customHeight="1">
      <c r="A22" s="146"/>
      <c r="B22" s="19" t="s">
        <v>585</v>
      </c>
      <c r="C22" s="20" t="s">
        <v>669</v>
      </c>
      <c r="D22" s="105">
        <v>37045</v>
      </c>
      <c r="E22" s="22" t="s">
        <v>38</v>
      </c>
      <c r="F22" s="22" t="s">
        <v>229</v>
      </c>
      <c r="G22" s="22"/>
      <c r="H22" s="147"/>
      <c r="I22" s="147"/>
      <c r="J22" s="147"/>
      <c r="K22" s="147"/>
      <c r="L22" s="147"/>
      <c r="M22" s="147"/>
      <c r="N22" s="201" t="s">
        <v>725</v>
      </c>
      <c r="O22" s="202"/>
      <c r="P22" s="21" t="s">
        <v>670</v>
      </c>
      <c r="Q22" s="95"/>
    </row>
    <row r="23" spans="1:17" s="148" customFormat="1" ht="18" customHeight="1">
      <c r="A23" s="146"/>
      <c r="B23" s="19" t="s">
        <v>201</v>
      </c>
      <c r="C23" s="20" t="s">
        <v>581</v>
      </c>
      <c r="D23" s="105">
        <v>37035</v>
      </c>
      <c r="E23" s="22" t="s">
        <v>38</v>
      </c>
      <c r="F23" s="22" t="s">
        <v>229</v>
      </c>
      <c r="G23" s="22"/>
      <c r="H23" s="147"/>
      <c r="I23" s="147"/>
      <c r="J23" s="147"/>
      <c r="K23" s="147"/>
      <c r="L23" s="147"/>
      <c r="M23" s="147"/>
      <c r="N23" s="201" t="s">
        <v>725</v>
      </c>
      <c r="O23" s="202"/>
      <c r="P23" s="21" t="s">
        <v>157</v>
      </c>
      <c r="Q23" s="95"/>
    </row>
    <row r="24" spans="1:17" s="148" customFormat="1" ht="18" customHeight="1">
      <c r="A24" s="146"/>
      <c r="B24" s="19" t="s">
        <v>319</v>
      </c>
      <c r="C24" s="20" t="s">
        <v>467</v>
      </c>
      <c r="D24" s="105" t="s">
        <v>468</v>
      </c>
      <c r="E24" s="22" t="s">
        <v>83</v>
      </c>
      <c r="F24" s="22" t="s">
        <v>84</v>
      </c>
      <c r="G24" s="22"/>
      <c r="H24" s="147"/>
      <c r="I24" s="147"/>
      <c r="J24" s="147"/>
      <c r="K24" s="147"/>
      <c r="L24" s="147"/>
      <c r="M24" s="147"/>
      <c r="N24" s="201" t="s">
        <v>725</v>
      </c>
      <c r="O24" s="202"/>
      <c r="P24" s="21" t="s">
        <v>61</v>
      </c>
      <c r="Q24" s="95"/>
    </row>
    <row r="36" spans="1:10" s="64" customFormat="1" ht="15.75">
      <c r="A36" s="3" t="s">
        <v>360</v>
      </c>
      <c r="C36" s="65"/>
      <c r="D36" s="79"/>
      <c r="E36" s="79"/>
      <c r="F36" s="79"/>
      <c r="G36" s="111"/>
      <c r="H36" s="68"/>
      <c r="I36" s="112"/>
      <c r="J36" s="112"/>
    </row>
    <row r="37" spans="1:13" s="64" customFormat="1" ht="15.75">
      <c r="A37" s="64" t="s">
        <v>359</v>
      </c>
      <c r="C37" s="65"/>
      <c r="D37" s="79"/>
      <c r="E37" s="79"/>
      <c r="F37" s="111"/>
      <c r="G37" s="111"/>
      <c r="H37" s="68"/>
      <c r="I37" s="67"/>
      <c r="J37" s="67"/>
      <c r="K37" s="68"/>
      <c r="L37" s="68"/>
      <c r="M37" s="113"/>
    </row>
    <row r="38" spans="1:15" s="25" customFormat="1" ht="12" customHeight="1">
      <c r="A38" s="23"/>
      <c r="B38" s="23"/>
      <c r="C38" s="24"/>
      <c r="D38" s="38"/>
      <c r="E38" s="35"/>
      <c r="F38" s="35"/>
      <c r="G38" s="27"/>
      <c r="H38" s="93"/>
      <c r="I38" s="93"/>
      <c r="J38" s="93"/>
      <c r="K38" s="93"/>
      <c r="L38" s="93"/>
      <c r="M38" s="93"/>
      <c r="N38" s="102"/>
      <c r="O38" s="54"/>
    </row>
    <row r="39" spans="2:15" s="40" customFormat="1" ht="15.75" customHeight="1" thickBot="1">
      <c r="B39" s="41" t="s">
        <v>388</v>
      </c>
      <c r="D39" s="42"/>
      <c r="E39" s="43"/>
      <c r="F39" s="43"/>
      <c r="G39" s="44"/>
      <c r="H39" s="94"/>
      <c r="I39" s="94"/>
      <c r="J39" s="94"/>
      <c r="K39" s="94"/>
      <c r="L39" s="94"/>
      <c r="M39" s="94"/>
      <c r="N39" s="161"/>
      <c r="O39" s="68"/>
    </row>
    <row r="40" spans="5:15" ht="13.5" thickBot="1">
      <c r="E40" s="82"/>
      <c r="F40" s="82"/>
      <c r="G40" s="82"/>
      <c r="H40" s="237" t="s">
        <v>9</v>
      </c>
      <c r="I40" s="238"/>
      <c r="J40" s="238"/>
      <c r="K40" s="238"/>
      <c r="L40" s="238"/>
      <c r="M40" s="239"/>
      <c r="N40" s="162"/>
      <c r="O40" s="164"/>
    </row>
    <row r="41" spans="1:16" s="145" customFormat="1" ht="11.25" thickBot="1">
      <c r="A41" s="134" t="s">
        <v>740</v>
      </c>
      <c r="B41" s="135" t="s">
        <v>0</v>
      </c>
      <c r="C41" s="136" t="s">
        <v>1</v>
      </c>
      <c r="D41" s="137" t="s">
        <v>10</v>
      </c>
      <c r="E41" s="138" t="s">
        <v>2</v>
      </c>
      <c r="F41" s="139" t="s">
        <v>3</v>
      </c>
      <c r="G41" s="139" t="s">
        <v>88</v>
      </c>
      <c r="H41" s="140">
        <v>1</v>
      </c>
      <c r="I41" s="141">
        <v>2</v>
      </c>
      <c r="J41" s="141">
        <v>3</v>
      </c>
      <c r="K41" s="142">
        <v>4</v>
      </c>
      <c r="L41" s="141">
        <v>5</v>
      </c>
      <c r="M41" s="143">
        <v>6</v>
      </c>
      <c r="N41" s="163" t="s">
        <v>4</v>
      </c>
      <c r="O41" s="165" t="s">
        <v>65</v>
      </c>
      <c r="P41" s="144" t="s">
        <v>5</v>
      </c>
    </row>
    <row r="42" spans="1:17" s="148" customFormat="1" ht="18" customHeight="1">
      <c r="A42" s="146">
        <v>1</v>
      </c>
      <c r="B42" s="19" t="s">
        <v>47</v>
      </c>
      <c r="C42" s="20" t="s">
        <v>106</v>
      </c>
      <c r="D42" s="105">
        <v>35548</v>
      </c>
      <c r="E42" s="22" t="s">
        <v>15</v>
      </c>
      <c r="F42" s="22" t="s">
        <v>54</v>
      </c>
      <c r="G42" s="22" t="s">
        <v>74</v>
      </c>
      <c r="H42" s="147">
        <v>15.22</v>
      </c>
      <c r="I42" s="147" t="s">
        <v>795</v>
      </c>
      <c r="J42" s="147">
        <v>15.6</v>
      </c>
      <c r="K42" s="147">
        <v>15.23</v>
      </c>
      <c r="L42" s="147">
        <v>15.27</v>
      </c>
      <c r="M42" s="147" t="s">
        <v>795</v>
      </c>
      <c r="N42" s="201">
        <f aca="true" t="shared" si="2" ref="N42:N47">MAX(H42:M42)</f>
        <v>15.6</v>
      </c>
      <c r="O42" s="202" t="str">
        <f aca="true" t="shared" si="3" ref="O42:O49">IF(ISBLANK(N42),"",IF(N42&lt;9.5,"",IF(N42&gt;=18.2,"KSM",IF(N42&gt;=16.5,"I A",IF(N42&gt;=14.4,"II A",IF(N42&gt;=12.3,"III A",IF(N42&gt;=10.7,"I JA",IF(N42&gt;=9.5,"II JA"))))))))</f>
        <v>II A</v>
      </c>
      <c r="P42" s="21" t="s">
        <v>50</v>
      </c>
      <c r="Q42" s="95"/>
    </row>
    <row r="43" spans="1:17" s="148" customFormat="1" ht="18" customHeight="1">
      <c r="A43" s="146">
        <v>2</v>
      </c>
      <c r="B43" s="19" t="s">
        <v>189</v>
      </c>
      <c r="C43" s="20" t="s">
        <v>275</v>
      </c>
      <c r="D43" s="105" t="s">
        <v>633</v>
      </c>
      <c r="E43" s="22" t="s">
        <v>97</v>
      </c>
      <c r="F43" s="22" t="s">
        <v>98</v>
      </c>
      <c r="G43" s="22" t="s">
        <v>276</v>
      </c>
      <c r="H43" s="147">
        <v>11.7</v>
      </c>
      <c r="I43" s="147">
        <v>12.36</v>
      </c>
      <c r="J43" s="147">
        <v>8.92</v>
      </c>
      <c r="K43" s="147">
        <v>12.82</v>
      </c>
      <c r="L43" s="147">
        <v>11.51</v>
      </c>
      <c r="M43" s="147">
        <v>12.81</v>
      </c>
      <c r="N43" s="201">
        <f t="shared" si="2"/>
        <v>12.82</v>
      </c>
      <c r="O43" s="202" t="str">
        <f t="shared" si="3"/>
        <v>III A</v>
      </c>
      <c r="P43" s="21" t="s">
        <v>198</v>
      </c>
      <c r="Q43" s="95"/>
    </row>
    <row r="44" spans="1:17" s="148" customFormat="1" ht="18" customHeight="1">
      <c r="A44" s="146">
        <v>3</v>
      </c>
      <c r="B44" s="19" t="s">
        <v>35</v>
      </c>
      <c r="C44" s="20" t="s">
        <v>289</v>
      </c>
      <c r="D44" s="105">
        <v>35802</v>
      </c>
      <c r="E44" s="22" t="s">
        <v>15</v>
      </c>
      <c r="F44" s="22" t="s">
        <v>54</v>
      </c>
      <c r="G44" s="22" t="s">
        <v>288</v>
      </c>
      <c r="H44" s="147">
        <v>11.6</v>
      </c>
      <c r="I44" s="147">
        <v>11.65</v>
      </c>
      <c r="J44" s="147">
        <v>12.18</v>
      </c>
      <c r="K44" s="147">
        <v>12.12</v>
      </c>
      <c r="L44" s="147">
        <v>11.85</v>
      </c>
      <c r="M44" s="147" t="s">
        <v>795</v>
      </c>
      <c r="N44" s="201">
        <f t="shared" si="2"/>
        <v>12.18</v>
      </c>
      <c r="O44" s="202" t="str">
        <f t="shared" si="3"/>
        <v>I JA</v>
      </c>
      <c r="P44" s="21" t="s">
        <v>160</v>
      </c>
      <c r="Q44" s="95"/>
    </row>
    <row r="45" spans="1:17" s="148" customFormat="1" ht="18" customHeight="1">
      <c r="A45" s="146">
        <v>4</v>
      </c>
      <c r="B45" s="19" t="s">
        <v>22</v>
      </c>
      <c r="C45" s="20" t="s">
        <v>159</v>
      </c>
      <c r="D45" s="105">
        <v>36122</v>
      </c>
      <c r="E45" s="22" t="s">
        <v>38</v>
      </c>
      <c r="F45" s="22" t="s">
        <v>229</v>
      </c>
      <c r="G45" s="22"/>
      <c r="H45" s="147">
        <v>10.95</v>
      </c>
      <c r="I45" s="147">
        <v>11.55</v>
      </c>
      <c r="J45" s="147" t="s">
        <v>795</v>
      </c>
      <c r="K45" s="147">
        <v>10.86</v>
      </c>
      <c r="L45" s="147">
        <v>11.83</v>
      </c>
      <c r="M45" s="147">
        <v>11.27</v>
      </c>
      <c r="N45" s="201">
        <f t="shared" si="2"/>
        <v>11.83</v>
      </c>
      <c r="O45" s="202" t="str">
        <f t="shared" si="3"/>
        <v>I JA</v>
      </c>
      <c r="P45" s="21" t="s">
        <v>157</v>
      </c>
      <c r="Q45" s="95"/>
    </row>
    <row r="46" spans="1:17" s="148" customFormat="1" ht="18" customHeight="1">
      <c r="A46" s="146">
        <v>5</v>
      </c>
      <c r="B46" s="19" t="s">
        <v>324</v>
      </c>
      <c r="C46" s="20" t="s">
        <v>325</v>
      </c>
      <c r="D46" s="105">
        <v>35637</v>
      </c>
      <c r="E46" s="22" t="s">
        <v>15</v>
      </c>
      <c r="F46" s="22" t="s">
        <v>54</v>
      </c>
      <c r="G46" s="22" t="s">
        <v>74</v>
      </c>
      <c r="H46" s="147">
        <v>10.47</v>
      </c>
      <c r="I46" s="147">
        <v>10.03</v>
      </c>
      <c r="J46" s="147">
        <v>9.01</v>
      </c>
      <c r="K46" s="147">
        <v>11.31</v>
      </c>
      <c r="L46" s="147">
        <v>10.81</v>
      </c>
      <c r="M46" s="147">
        <v>10.25</v>
      </c>
      <c r="N46" s="201">
        <f t="shared" si="2"/>
        <v>11.31</v>
      </c>
      <c r="O46" s="202" t="str">
        <f t="shared" si="3"/>
        <v>I JA</v>
      </c>
      <c r="P46" s="21" t="s">
        <v>50</v>
      </c>
      <c r="Q46" s="95"/>
    </row>
    <row r="47" spans="1:17" s="148" customFormat="1" ht="18" customHeight="1">
      <c r="A47" s="146">
        <v>6</v>
      </c>
      <c r="B47" s="19" t="s">
        <v>31</v>
      </c>
      <c r="C47" s="20" t="s">
        <v>739</v>
      </c>
      <c r="D47" s="105">
        <v>36146</v>
      </c>
      <c r="E47" s="22" t="s">
        <v>97</v>
      </c>
      <c r="F47" s="22" t="s">
        <v>98</v>
      </c>
      <c r="G47" s="22" t="s">
        <v>276</v>
      </c>
      <c r="H47" s="147" t="s">
        <v>795</v>
      </c>
      <c r="I47" s="147" t="s">
        <v>795</v>
      </c>
      <c r="J47" s="147" t="s">
        <v>795</v>
      </c>
      <c r="K47" s="147">
        <v>9.78</v>
      </c>
      <c r="L47" s="147" t="s">
        <v>795</v>
      </c>
      <c r="M47" s="147">
        <v>10.19</v>
      </c>
      <c r="N47" s="201">
        <f t="shared" si="2"/>
        <v>10.19</v>
      </c>
      <c r="O47" s="202" t="str">
        <f t="shared" si="3"/>
        <v>II JA</v>
      </c>
      <c r="P47" s="21" t="s">
        <v>198</v>
      </c>
      <c r="Q47" s="95"/>
    </row>
    <row r="48" spans="1:17" s="148" customFormat="1" ht="18" customHeight="1">
      <c r="A48" s="146"/>
      <c r="B48" s="19" t="s">
        <v>414</v>
      </c>
      <c r="C48" s="20" t="s">
        <v>428</v>
      </c>
      <c r="D48" s="105" t="s">
        <v>398</v>
      </c>
      <c r="E48" s="22" t="s">
        <v>217</v>
      </c>
      <c r="F48" s="22" t="s">
        <v>216</v>
      </c>
      <c r="G48" s="22"/>
      <c r="H48" s="147" t="s">
        <v>795</v>
      </c>
      <c r="I48" s="147" t="s">
        <v>804</v>
      </c>
      <c r="J48" s="147" t="s">
        <v>804</v>
      </c>
      <c r="K48" s="147" t="s">
        <v>804</v>
      </c>
      <c r="L48" s="147"/>
      <c r="M48" s="147"/>
      <c r="N48" s="201" t="s">
        <v>805</v>
      </c>
      <c r="O48" s="202" t="str">
        <f t="shared" si="3"/>
        <v>KSM</v>
      </c>
      <c r="P48" s="21" t="s">
        <v>226</v>
      </c>
      <c r="Q48" s="95"/>
    </row>
    <row r="49" spans="1:17" s="148" customFormat="1" ht="18" customHeight="1">
      <c r="A49" s="146"/>
      <c r="B49" s="19" t="s">
        <v>104</v>
      </c>
      <c r="C49" s="20" t="s">
        <v>199</v>
      </c>
      <c r="D49" s="105" t="s">
        <v>634</v>
      </c>
      <c r="E49" s="22" t="s">
        <v>97</v>
      </c>
      <c r="F49" s="22" t="s">
        <v>98</v>
      </c>
      <c r="G49" s="22" t="s">
        <v>276</v>
      </c>
      <c r="H49" s="147" t="s">
        <v>795</v>
      </c>
      <c r="I49" s="147" t="s">
        <v>795</v>
      </c>
      <c r="J49" s="147" t="s">
        <v>795</v>
      </c>
      <c r="K49" s="147" t="s">
        <v>795</v>
      </c>
      <c r="L49" s="147" t="s">
        <v>795</v>
      </c>
      <c r="M49" s="147" t="s">
        <v>795</v>
      </c>
      <c r="N49" s="201" t="s">
        <v>805</v>
      </c>
      <c r="O49" s="202" t="str">
        <f t="shared" si="3"/>
        <v>KSM</v>
      </c>
      <c r="P49" s="21" t="s">
        <v>198</v>
      </c>
      <c r="Q49" s="95"/>
    </row>
    <row r="50" spans="1:17" s="148" customFormat="1" ht="18" customHeight="1">
      <c r="A50" s="146"/>
      <c r="B50" s="19" t="s">
        <v>14</v>
      </c>
      <c r="C50" s="20" t="s">
        <v>158</v>
      </c>
      <c r="D50" s="105">
        <v>36004</v>
      </c>
      <c r="E50" s="22" t="s">
        <v>38</v>
      </c>
      <c r="F50" s="22" t="s">
        <v>229</v>
      </c>
      <c r="G50" s="22"/>
      <c r="H50" s="147"/>
      <c r="I50" s="147"/>
      <c r="J50" s="147"/>
      <c r="K50" s="147"/>
      <c r="L50" s="147"/>
      <c r="M50" s="147"/>
      <c r="N50" s="201" t="s">
        <v>725</v>
      </c>
      <c r="O50" s="202"/>
      <c r="P50" s="21" t="s">
        <v>157</v>
      </c>
      <c r="Q50" s="95"/>
    </row>
    <row r="51" spans="1:17" s="148" customFormat="1" ht="18" customHeight="1">
      <c r="A51" s="146"/>
      <c r="B51" s="19" t="s">
        <v>18</v>
      </c>
      <c r="C51" s="20" t="s">
        <v>481</v>
      </c>
      <c r="D51" s="105">
        <v>35898</v>
      </c>
      <c r="E51" s="22" t="s">
        <v>38</v>
      </c>
      <c r="F51" s="22" t="s">
        <v>229</v>
      </c>
      <c r="G51" s="22" t="s">
        <v>82</v>
      </c>
      <c r="H51" s="147"/>
      <c r="I51" s="147"/>
      <c r="J51" s="147"/>
      <c r="K51" s="147"/>
      <c r="L51" s="147"/>
      <c r="M51" s="147"/>
      <c r="N51" s="201" t="s">
        <v>725</v>
      </c>
      <c r="O51" s="202"/>
      <c r="P51" s="21" t="s">
        <v>68</v>
      </c>
      <c r="Q51" s="95"/>
    </row>
    <row r="52" spans="1:17" s="148" customFormat="1" ht="18" customHeight="1">
      <c r="A52" s="146"/>
      <c r="B52" s="19" t="s">
        <v>36</v>
      </c>
      <c r="C52" s="20" t="s">
        <v>704</v>
      </c>
      <c r="D52" s="105">
        <v>35479</v>
      </c>
      <c r="E52" s="22" t="s">
        <v>55</v>
      </c>
      <c r="F52" s="22" t="s">
        <v>154</v>
      </c>
      <c r="G52" s="22" t="s">
        <v>705</v>
      </c>
      <c r="H52" s="147"/>
      <c r="I52" s="147"/>
      <c r="J52" s="147"/>
      <c r="K52" s="147"/>
      <c r="L52" s="147"/>
      <c r="M52" s="147"/>
      <c r="N52" s="201" t="s">
        <v>725</v>
      </c>
      <c r="O52" s="202"/>
      <c r="P52" s="21" t="s">
        <v>155</v>
      </c>
      <c r="Q52" s="95"/>
    </row>
  </sheetData>
  <sheetProtection/>
  <mergeCells count="2">
    <mergeCell ref="H5:M5"/>
    <mergeCell ref="H40:M40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5.421875" style="47" bestFit="1" customWidth="1"/>
    <col min="4" max="4" width="10.7109375" style="60" customWidth="1"/>
    <col min="5" max="5" width="15.00390625" style="61" customWidth="1"/>
    <col min="6" max="6" width="17.57421875" style="61" bestFit="1" customWidth="1"/>
    <col min="7" max="7" width="16.8515625" style="61" bestFit="1" customWidth="1"/>
    <col min="8" max="8" width="8.140625" style="56" customWidth="1"/>
    <col min="9" max="9" width="7.57421875" style="54" customWidth="1"/>
    <col min="10" max="10" width="6.421875" style="54" bestFit="1" customWidth="1"/>
    <col min="11" max="11" width="26.00390625" style="39" bestFit="1" customWidth="1"/>
    <col min="12" max="16384" width="9.140625" style="47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1" s="39" customFormat="1" ht="12" customHeight="1">
      <c r="A3" s="47"/>
      <c r="B3" s="47"/>
      <c r="C3" s="52"/>
      <c r="D3" s="58"/>
      <c r="E3" s="53"/>
      <c r="F3" s="53"/>
      <c r="G3" s="53"/>
      <c r="H3" s="54"/>
      <c r="I3" s="54"/>
      <c r="J3" s="54"/>
      <c r="K3" s="59"/>
    </row>
    <row r="4" spans="2:11" s="63" customFormat="1" ht="15.75">
      <c r="B4" s="64" t="s">
        <v>724</v>
      </c>
      <c r="C4" s="64"/>
      <c r="D4" s="58"/>
      <c r="E4" s="120"/>
      <c r="F4" s="120"/>
      <c r="G4" s="61"/>
      <c r="H4" s="56"/>
      <c r="I4" s="54"/>
      <c r="J4" s="54"/>
      <c r="K4" s="39"/>
    </row>
    <row r="5" spans="2:6" ht="16.5" thickBot="1">
      <c r="B5" s="64"/>
      <c r="C5" s="64"/>
      <c r="D5" s="58"/>
      <c r="E5" s="120"/>
      <c r="F5" s="120"/>
    </row>
    <row r="6" spans="1:11" s="55" customFormat="1" ht="18" customHeight="1" thickBot="1">
      <c r="A6" s="115" t="s">
        <v>740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73" t="s">
        <v>6</v>
      </c>
      <c r="I6" s="73" t="s">
        <v>7</v>
      </c>
      <c r="J6" s="84" t="s">
        <v>65</v>
      </c>
      <c r="K6" s="74" t="s">
        <v>5</v>
      </c>
    </row>
    <row r="7" spans="1:11" ht="18" customHeight="1">
      <c r="A7" s="34">
        <v>1</v>
      </c>
      <c r="B7" s="19" t="s">
        <v>81</v>
      </c>
      <c r="C7" s="20" t="s">
        <v>241</v>
      </c>
      <c r="D7" s="105" t="s">
        <v>242</v>
      </c>
      <c r="E7" s="22" t="s">
        <v>83</v>
      </c>
      <c r="F7" s="22" t="s">
        <v>84</v>
      </c>
      <c r="G7" s="22"/>
      <c r="H7" s="110">
        <v>8.24</v>
      </c>
      <c r="I7" s="191">
        <v>8.24</v>
      </c>
      <c r="J7" s="28" t="str">
        <f aca="true" t="shared" si="0" ref="J7:J18">IF(ISBLANK(H7),"",IF(H7&lt;=8.44,"II A",IF(H7&lt;=9.04,"III A",IF(H7&lt;=9.64,"I JA",IF(H7&lt;=10.04,"II JA",IF(H7&lt;=10.34,"III JA"))))))</f>
        <v>II A</v>
      </c>
      <c r="K7" s="21" t="s">
        <v>64</v>
      </c>
    </row>
    <row r="8" spans="1:11" ht="18" customHeight="1">
      <c r="A8" s="34">
        <v>2</v>
      </c>
      <c r="B8" s="19" t="s">
        <v>51</v>
      </c>
      <c r="C8" s="20" t="s">
        <v>717</v>
      </c>
      <c r="D8" s="105">
        <v>36933</v>
      </c>
      <c r="E8" s="22" t="s">
        <v>38</v>
      </c>
      <c r="F8" s="22" t="s">
        <v>229</v>
      </c>
      <c r="G8" s="22" t="s">
        <v>549</v>
      </c>
      <c r="H8" s="91">
        <v>8.5</v>
      </c>
      <c r="I8" s="191">
        <v>8.59</v>
      </c>
      <c r="J8" s="28" t="str">
        <f t="shared" si="0"/>
        <v>III A</v>
      </c>
      <c r="K8" s="21" t="s">
        <v>716</v>
      </c>
    </row>
    <row r="9" spans="1:11" ht="18" customHeight="1">
      <c r="A9" s="34">
        <v>3</v>
      </c>
      <c r="B9" s="19" t="s">
        <v>210</v>
      </c>
      <c r="C9" s="20" t="s">
        <v>712</v>
      </c>
      <c r="D9" s="105">
        <v>36996</v>
      </c>
      <c r="E9" s="22" t="s">
        <v>38</v>
      </c>
      <c r="F9" s="22" t="s">
        <v>229</v>
      </c>
      <c r="G9" s="22"/>
      <c r="H9" s="28">
        <v>8.77</v>
      </c>
      <c r="I9" s="160">
        <v>8.72</v>
      </c>
      <c r="J9" s="28" t="str">
        <f t="shared" si="0"/>
        <v>III A</v>
      </c>
      <c r="K9" s="21" t="s">
        <v>40</v>
      </c>
    </row>
    <row r="10" spans="1:11" ht="18" customHeight="1">
      <c r="A10" s="34">
        <v>4</v>
      </c>
      <c r="B10" s="19" t="s">
        <v>447</v>
      </c>
      <c r="C10" s="20" t="s">
        <v>448</v>
      </c>
      <c r="D10" s="105" t="s">
        <v>449</v>
      </c>
      <c r="E10" s="22" t="s">
        <v>83</v>
      </c>
      <c r="F10" s="22" t="s">
        <v>84</v>
      </c>
      <c r="G10" s="22"/>
      <c r="H10" s="110">
        <v>8.83</v>
      </c>
      <c r="I10" s="191">
        <v>8.85</v>
      </c>
      <c r="J10" s="28" t="str">
        <f t="shared" si="0"/>
        <v>III A</v>
      </c>
      <c r="K10" s="21" t="s">
        <v>64</v>
      </c>
    </row>
    <row r="11" spans="1:11" ht="18" customHeight="1">
      <c r="A11" s="34">
        <v>5</v>
      </c>
      <c r="B11" s="19" t="s">
        <v>415</v>
      </c>
      <c r="C11" s="20" t="s">
        <v>429</v>
      </c>
      <c r="D11" s="105" t="s">
        <v>399</v>
      </c>
      <c r="E11" s="22" t="s">
        <v>217</v>
      </c>
      <c r="F11" s="22" t="s">
        <v>216</v>
      </c>
      <c r="G11" s="22"/>
      <c r="H11" s="91">
        <v>9</v>
      </c>
      <c r="I11" s="191">
        <v>9</v>
      </c>
      <c r="J11" s="28" t="str">
        <f t="shared" si="0"/>
        <v>III A</v>
      </c>
      <c r="K11" s="21" t="s">
        <v>218</v>
      </c>
    </row>
    <row r="12" spans="1:11" ht="18" customHeight="1">
      <c r="A12" s="34">
        <v>6</v>
      </c>
      <c r="B12" s="19" t="s">
        <v>523</v>
      </c>
      <c r="C12" s="20" t="s">
        <v>177</v>
      </c>
      <c r="D12" s="105">
        <v>36574</v>
      </c>
      <c r="E12" s="22" t="s">
        <v>15</v>
      </c>
      <c r="F12" s="22" t="s">
        <v>54</v>
      </c>
      <c r="G12" s="22" t="s">
        <v>312</v>
      </c>
      <c r="H12" s="110">
        <v>9.01</v>
      </c>
      <c r="I12" s="191">
        <v>9.12</v>
      </c>
      <c r="J12" s="28" t="str">
        <f t="shared" si="0"/>
        <v>III A</v>
      </c>
      <c r="K12" s="21" t="s">
        <v>107</v>
      </c>
    </row>
    <row r="13" spans="1:11" ht="18" customHeight="1">
      <c r="A13" s="34">
        <v>7</v>
      </c>
      <c r="B13" s="19" t="s">
        <v>73</v>
      </c>
      <c r="C13" s="20" t="s">
        <v>282</v>
      </c>
      <c r="D13" s="105" t="s">
        <v>283</v>
      </c>
      <c r="E13" s="22" t="s">
        <v>97</v>
      </c>
      <c r="F13" s="22" t="s">
        <v>98</v>
      </c>
      <c r="G13" s="22" t="s">
        <v>602</v>
      </c>
      <c r="H13" s="110">
        <v>9.08</v>
      </c>
      <c r="I13" s="160"/>
      <c r="J13" s="28" t="str">
        <f t="shared" si="0"/>
        <v>I JA</v>
      </c>
      <c r="K13" s="21" t="s">
        <v>213</v>
      </c>
    </row>
    <row r="14" spans="1:11" ht="18" customHeight="1">
      <c r="A14" s="34">
        <v>8</v>
      </c>
      <c r="B14" s="19" t="s">
        <v>133</v>
      </c>
      <c r="C14" s="20" t="s">
        <v>551</v>
      </c>
      <c r="D14" s="105">
        <v>36539</v>
      </c>
      <c r="E14" s="22" t="s">
        <v>38</v>
      </c>
      <c r="F14" s="22" t="s">
        <v>229</v>
      </c>
      <c r="G14" s="22" t="s">
        <v>549</v>
      </c>
      <c r="H14" s="110">
        <v>9.18</v>
      </c>
      <c r="I14" s="160"/>
      <c r="J14" s="28" t="str">
        <f t="shared" si="0"/>
        <v>I JA</v>
      </c>
      <c r="K14" s="21" t="s">
        <v>550</v>
      </c>
    </row>
    <row r="15" spans="1:11" ht="18" customHeight="1">
      <c r="A15" s="34">
        <v>9</v>
      </c>
      <c r="B15" s="19" t="s">
        <v>263</v>
      </c>
      <c r="C15" s="20" t="s">
        <v>599</v>
      </c>
      <c r="D15" s="105">
        <v>36545</v>
      </c>
      <c r="E15" s="22" t="s">
        <v>97</v>
      </c>
      <c r="F15" s="22" t="s">
        <v>98</v>
      </c>
      <c r="G15" s="22" t="s">
        <v>211</v>
      </c>
      <c r="H15" s="110">
        <v>9.27</v>
      </c>
      <c r="I15" s="160"/>
      <c r="J15" s="28" t="str">
        <f t="shared" si="0"/>
        <v>I JA</v>
      </c>
      <c r="K15" s="21" t="s">
        <v>214</v>
      </c>
    </row>
    <row r="16" spans="1:11" ht="18" customHeight="1">
      <c r="A16" s="34">
        <v>10</v>
      </c>
      <c r="B16" s="19" t="s">
        <v>206</v>
      </c>
      <c r="C16" s="20" t="s">
        <v>647</v>
      </c>
      <c r="D16" s="105">
        <v>36774</v>
      </c>
      <c r="E16" s="22" t="s">
        <v>292</v>
      </c>
      <c r="F16" s="22" t="s">
        <v>294</v>
      </c>
      <c r="G16" s="22"/>
      <c r="H16" s="110">
        <v>9.31</v>
      </c>
      <c r="I16" s="160"/>
      <c r="J16" s="28" t="str">
        <f t="shared" si="0"/>
        <v>I JA</v>
      </c>
      <c r="K16" s="21" t="s">
        <v>293</v>
      </c>
    </row>
    <row r="17" spans="1:11" ht="18" customHeight="1">
      <c r="A17" s="34">
        <v>11</v>
      </c>
      <c r="B17" s="19" t="s">
        <v>512</v>
      </c>
      <c r="C17" s="20" t="s">
        <v>513</v>
      </c>
      <c r="D17" s="105" t="s">
        <v>514</v>
      </c>
      <c r="E17" s="22" t="s">
        <v>55</v>
      </c>
      <c r="F17" s="22" t="s">
        <v>154</v>
      </c>
      <c r="G17" s="22" t="s">
        <v>507</v>
      </c>
      <c r="H17" s="110">
        <v>9.33</v>
      </c>
      <c r="I17" s="160"/>
      <c r="J17" s="28" t="str">
        <f t="shared" si="0"/>
        <v>I JA</v>
      </c>
      <c r="K17" s="21" t="s">
        <v>115</v>
      </c>
    </row>
    <row r="18" spans="1:11" ht="18" customHeight="1">
      <c r="A18" s="34">
        <v>12</v>
      </c>
      <c r="B18" s="19" t="s">
        <v>488</v>
      </c>
      <c r="C18" s="20" t="s">
        <v>489</v>
      </c>
      <c r="D18" s="105">
        <v>37018</v>
      </c>
      <c r="E18" s="22" t="s">
        <v>38</v>
      </c>
      <c r="F18" s="22" t="s">
        <v>229</v>
      </c>
      <c r="G18" s="22" t="s">
        <v>82</v>
      </c>
      <c r="H18" s="110">
        <v>9.34</v>
      </c>
      <c r="I18" s="160"/>
      <c r="J18" s="28" t="str">
        <f t="shared" si="0"/>
        <v>I JA</v>
      </c>
      <c r="K18" s="21" t="s">
        <v>56</v>
      </c>
    </row>
    <row r="19" spans="1:11" ht="18" customHeight="1">
      <c r="A19" s="34">
        <v>13</v>
      </c>
      <c r="B19" s="19" t="s">
        <v>163</v>
      </c>
      <c r="C19" s="20" t="s">
        <v>653</v>
      </c>
      <c r="D19" s="105">
        <v>36408</v>
      </c>
      <c r="E19" s="22" t="s">
        <v>38</v>
      </c>
      <c r="F19" s="22" t="s">
        <v>229</v>
      </c>
      <c r="G19" s="22"/>
      <c r="H19" s="110">
        <v>9.42</v>
      </c>
      <c r="I19" s="160"/>
      <c r="J19" s="28" t="str">
        <f>IF(ISBLANK(H19),"",IF(H19&lt;=8.44,"II A",IF(H19&lt;=9.04,"III A",IF(H19&lt;=9.64,"I JA",IF(H19&lt;=10.04,"II JA",IF(H19&lt;=10.34,"III JA"))))))</f>
        <v>I JA</v>
      </c>
      <c r="K19" s="21" t="s">
        <v>650</v>
      </c>
    </row>
    <row r="20" spans="1:11" ht="18" customHeight="1">
      <c r="A20" s="34">
        <v>14</v>
      </c>
      <c r="B20" s="19" t="s">
        <v>713</v>
      </c>
      <c r="C20" s="20" t="s">
        <v>843</v>
      </c>
      <c r="D20" s="105">
        <v>36783</v>
      </c>
      <c r="E20" s="22" t="s">
        <v>38</v>
      </c>
      <c r="F20" s="22" t="s">
        <v>229</v>
      </c>
      <c r="G20" s="22"/>
      <c r="H20" s="110">
        <v>9.43</v>
      </c>
      <c r="I20" s="160"/>
      <c r="J20" s="28" t="str">
        <f>IF(ISBLANK(H20),"",IF(H20&lt;=8.44,"II A",IF(H20&lt;=9.04,"III A",IF(H20&lt;=9.64,"I JA",IF(H20&lt;=10.04,"II JA",IF(H20&lt;=10.34,"III JA"))))))</f>
        <v>I JA</v>
      </c>
      <c r="K20" s="21" t="s">
        <v>650</v>
      </c>
    </row>
    <row r="21" spans="1:11" ht="18" customHeight="1">
      <c r="A21" s="34">
        <v>15</v>
      </c>
      <c r="B21" s="19" t="s">
        <v>526</v>
      </c>
      <c r="C21" s="20" t="s">
        <v>534</v>
      </c>
      <c r="D21" s="105">
        <v>36881</v>
      </c>
      <c r="E21" s="22" t="s">
        <v>125</v>
      </c>
      <c r="F21" s="22" t="s">
        <v>215</v>
      </c>
      <c r="G21" s="22"/>
      <c r="H21" s="110">
        <v>9.65</v>
      </c>
      <c r="I21" s="160"/>
      <c r="J21" s="28" t="str">
        <f>IF(ISBLANK(H21),"",IF(H21&lt;=8.44,"II A",IF(H21&lt;=9.04,"III A",IF(H21&lt;=9.64,"I JA",IF(H21&lt;=10.04,"II JA",IF(H21&lt;=10.34,"III JA"))))))</f>
        <v>II JA</v>
      </c>
      <c r="K21" s="21" t="s">
        <v>134</v>
      </c>
    </row>
    <row r="22" spans="1:11" ht="18" customHeight="1">
      <c r="A22" s="34">
        <v>16</v>
      </c>
      <c r="B22" s="19" t="s">
        <v>81</v>
      </c>
      <c r="C22" s="20" t="s">
        <v>661</v>
      </c>
      <c r="D22" s="105">
        <v>36344</v>
      </c>
      <c r="E22" s="22" t="s">
        <v>38</v>
      </c>
      <c r="F22" s="22" t="s">
        <v>229</v>
      </c>
      <c r="G22" s="22"/>
      <c r="H22" s="110">
        <v>9.69</v>
      </c>
      <c r="I22" s="160"/>
      <c r="J22" s="28"/>
      <c r="K22" s="21" t="s">
        <v>650</v>
      </c>
    </row>
    <row r="23" spans="1:11" ht="18" customHeight="1">
      <c r="A23" s="34">
        <v>17</v>
      </c>
      <c r="B23" s="19" t="s">
        <v>210</v>
      </c>
      <c r="C23" s="20" t="s">
        <v>515</v>
      </c>
      <c r="D23" s="105" t="s">
        <v>516</v>
      </c>
      <c r="E23" s="22" t="s">
        <v>55</v>
      </c>
      <c r="F23" s="22" t="s">
        <v>154</v>
      </c>
      <c r="G23" s="22" t="s">
        <v>507</v>
      </c>
      <c r="H23" s="110">
        <v>10.07</v>
      </c>
      <c r="I23" s="160"/>
      <c r="J23" s="28"/>
      <c r="K23" s="21" t="s">
        <v>115</v>
      </c>
    </row>
    <row r="24" spans="1:11" ht="18" customHeight="1">
      <c r="A24" s="34">
        <v>18</v>
      </c>
      <c r="B24" s="19" t="s">
        <v>533</v>
      </c>
      <c r="C24" s="20" t="s">
        <v>307</v>
      </c>
      <c r="D24" s="105">
        <v>36627</v>
      </c>
      <c r="E24" s="22" t="s">
        <v>125</v>
      </c>
      <c r="F24" s="22" t="s">
        <v>215</v>
      </c>
      <c r="G24" s="22"/>
      <c r="H24" s="110">
        <v>10.23</v>
      </c>
      <c r="I24" s="160"/>
      <c r="J24" s="28"/>
      <c r="K24" s="21" t="s">
        <v>134</v>
      </c>
    </row>
    <row r="25" spans="1:11" ht="18" customHeight="1">
      <c r="A25" s="34">
        <v>19</v>
      </c>
      <c r="B25" s="19" t="s">
        <v>486</v>
      </c>
      <c r="C25" s="20" t="s">
        <v>487</v>
      </c>
      <c r="D25" s="105">
        <v>36922</v>
      </c>
      <c r="E25" s="22" t="s">
        <v>38</v>
      </c>
      <c r="F25" s="22" t="s">
        <v>229</v>
      </c>
      <c r="G25" s="22" t="s">
        <v>82</v>
      </c>
      <c r="H25" s="110">
        <v>10.57</v>
      </c>
      <c r="I25" s="160"/>
      <c r="J25" s="28"/>
      <c r="K25" s="21" t="s">
        <v>56</v>
      </c>
    </row>
    <row r="26" spans="1:11" ht="18" customHeight="1">
      <c r="A26" s="34"/>
      <c r="B26" s="19" t="s">
        <v>37</v>
      </c>
      <c r="C26" s="20" t="s">
        <v>652</v>
      </c>
      <c r="D26" s="105">
        <v>36756</v>
      </c>
      <c r="E26" s="22" t="s">
        <v>38</v>
      </c>
      <c r="F26" s="22" t="s">
        <v>229</v>
      </c>
      <c r="G26" s="22"/>
      <c r="H26" s="110" t="s">
        <v>726</v>
      </c>
      <c r="I26" s="160"/>
      <c r="J26" s="28"/>
      <c r="K26" s="21" t="s">
        <v>650</v>
      </c>
    </row>
    <row r="27" spans="1:11" ht="18" customHeight="1">
      <c r="A27" s="34"/>
      <c r="B27" s="19" t="s">
        <v>210</v>
      </c>
      <c r="C27" s="20" t="s">
        <v>458</v>
      </c>
      <c r="D27" s="105" t="s">
        <v>459</v>
      </c>
      <c r="E27" s="22" t="s">
        <v>83</v>
      </c>
      <c r="F27" s="22" t="s">
        <v>84</v>
      </c>
      <c r="G27" s="22"/>
      <c r="H27" s="91" t="s">
        <v>726</v>
      </c>
      <c r="I27" s="160"/>
      <c r="J27" s="28"/>
      <c r="K27" s="21" t="s">
        <v>64</v>
      </c>
    </row>
    <row r="28" spans="1:11" ht="18" customHeight="1">
      <c r="A28" s="34"/>
      <c r="B28" s="19" t="s">
        <v>17</v>
      </c>
      <c r="C28" s="20" t="s">
        <v>460</v>
      </c>
      <c r="D28" s="105" t="s">
        <v>461</v>
      </c>
      <c r="E28" s="22" t="s">
        <v>83</v>
      </c>
      <c r="F28" s="22" t="s">
        <v>84</v>
      </c>
      <c r="G28" s="22"/>
      <c r="H28" s="110" t="s">
        <v>726</v>
      </c>
      <c r="I28" s="160"/>
      <c r="J28" s="28"/>
      <c r="K28" s="21" t="s">
        <v>64</v>
      </c>
    </row>
    <row r="29" spans="1:11" ht="18" customHeight="1">
      <c r="A29" s="34"/>
      <c r="B29" s="19" t="s">
        <v>462</v>
      </c>
      <c r="C29" s="20" t="s">
        <v>463</v>
      </c>
      <c r="D29" s="105" t="s">
        <v>464</v>
      </c>
      <c r="E29" s="22" t="s">
        <v>83</v>
      </c>
      <c r="F29" s="22" t="s">
        <v>84</v>
      </c>
      <c r="G29" s="22"/>
      <c r="H29" s="110" t="s">
        <v>725</v>
      </c>
      <c r="I29" s="160"/>
      <c r="J29" s="28"/>
      <c r="K29" s="21" t="s">
        <v>64</v>
      </c>
    </row>
    <row r="30" spans="1:11" ht="18" customHeight="1">
      <c r="A30" s="34"/>
      <c r="B30" s="19" t="s">
        <v>266</v>
      </c>
      <c r="C30" s="20" t="s">
        <v>267</v>
      </c>
      <c r="D30" s="105">
        <v>36574</v>
      </c>
      <c r="E30" s="22" t="s">
        <v>38</v>
      </c>
      <c r="F30" s="22" t="s">
        <v>229</v>
      </c>
      <c r="G30" s="22"/>
      <c r="H30" s="110" t="s">
        <v>725</v>
      </c>
      <c r="I30" s="160"/>
      <c r="J30" s="28"/>
      <c r="K30" s="21" t="s">
        <v>40</v>
      </c>
    </row>
    <row r="31" spans="1:11" ht="18" customHeight="1">
      <c r="A31" s="34"/>
      <c r="B31" s="19" t="s">
        <v>537</v>
      </c>
      <c r="C31" s="20" t="s">
        <v>538</v>
      </c>
      <c r="D31" s="105">
        <v>36194</v>
      </c>
      <c r="E31" s="22" t="s">
        <v>125</v>
      </c>
      <c r="F31" s="22" t="s">
        <v>215</v>
      </c>
      <c r="G31" s="22"/>
      <c r="H31" s="91" t="s">
        <v>725</v>
      </c>
      <c r="I31" s="160"/>
      <c r="J31" s="28"/>
      <c r="K31" s="21" t="s">
        <v>134</v>
      </c>
    </row>
    <row r="34" spans="1:10" s="64" customFormat="1" ht="15.75">
      <c r="A34" s="3" t="s">
        <v>360</v>
      </c>
      <c r="C34" s="65"/>
      <c r="D34" s="79"/>
      <c r="E34" s="79"/>
      <c r="F34" s="79"/>
      <c r="G34" s="111"/>
      <c r="H34" s="68"/>
      <c r="I34" s="112"/>
      <c r="J34" s="112"/>
    </row>
    <row r="35" spans="1:13" s="64" customFormat="1" ht="15.75">
      <c r="A35" s="64" t="s">
        <v>359</v>
      </c>
      <c r="C35" s="65"/>
      <c r="D35" s="79"/>
      <c r="E35" s="79"/>
      <c r="F35" s="111"/>
      <c r="G35" s="111"/>
      <c r="H35" s="68"/>
      <c r="I35" s="67"/>
      <c r="J35" s="67"/>
      <c r="K35" s="68"/>
      <c r="L35" s="68"/>
      <c r="M35" s="113"/>
    </row>
    <row r="36" spans="1:11" s="39" customFormat="1" ht="12" customHeight="1">
      <c r="A36" s="47"/>
      <c r="B36" s="47"/>
      <c r="C36" s="52"/>
      <c r="D36" s="58"/>
      <c r="E36" s="53"/>
      <c r="F36" s="53"/>
      <c r="G36" s="53"/>
      <c r="H36" s="54"/>
      <c r="I36" s="54"/>
      <c r="J36" s="54"/>
      <c r="K36" s="59"/>
    </row>
    <row r="37" spans="2:11" s="63" customFormat="1" ht="15.75">
      <c r="B37" s="64" t="s">
        <v>738</v>
      </c>
      <c r="C37" s="64"/>
      <c r="D37" s="58"/>
      <c r="E37" s="120"/>
      <c r="F37" s="120"/>
      <c r="G37" s="61"/>
      <c r="H37" s="56"/>
      <c r="I37" s="54"/>
      <c r="J37" s="54"/>
      <c r="K37" s="39"/>
    </row>
    <row r="38" spans="2:6" ht="16.5" thickBot="1">
      <c r="B38" s="64"/>
      <c r="C38" s="64"/>
      <c r="D38" s="58"/>
      <c r="E38" s="120"/>
      <c r="F38" s="120"/>
    </row>
    <row r="39" spans="1:11" s="55" customFormat="1" ht="18" customHeight="1" thickBot="1">
      <c r="A39" s="115" t="s">
        <v>740</v>
      </c>
      <c r="B39" s="70" t="s">
        <v>0</v>
      </c>
      <c r="C39" s="71" t="s">
        <v>1</v>
      </c>
      <c r="D39" s="73" t="s">
        <v>10</v>
      </c>
      <c r="E39" s="72" t="s">
        <v>2</v>
      </c>
      <c r="F39" s="72" t="s">
        <v>3</v>
      </c>
      <c r="G39" s="72" t="s">
        <v>88</v>
      </c>
      <c r="H39" s="73" t="s">
        <v>6</v>
      </c>
      <c r="I39" s="73" t="s">
        <v>7</v>
      </c>
      <c r="J39" s="84" t="s">
        <v>65</v>
      </c>
      <c r="K39" s="74" t="s">
        <v>5</v>
      </c>
    </row>
    <row r="40" spans="1:11" ht="18" customHeight="1">
      <c r="A40" s="34">
        <v>1</v>
      </c>
      <c r="B40" s="19" t="s">
        <v>17</v>
      </c>
      <c r="C40" s="20" t="s">
        <v>555</v>
      </c>
      <c r="D40" s="105" t="s">
        <v>556</v>
      </c>
      <c r="E40" s="22" t="s">
        <v>38</v>
      </c>
      <c r="F40" s="22" t="s">
        <v>229</v>
      </c>
      <c r="G40" s="22" t="s">
        <v>328</v>
      </c>
      <c r="H40" s="28">
        <v>8.28</v>
      </c>
      <c r="I40" s="160">
        <v>8.18</v>
      </c>
      <c r="J40" s="28" t="str">
        <f aca="true" t="shared" si="1" ref="J40:J55">IF(ISBLANK(H40),"",IF(H40&lt;=8.44,"II A",IF(H40&lt;=9.04,"III A",IF(H40&lt;=9.64,"I JA",IF(H40&lt;=10.04,"II JA",IF(H40&lt;=10.34,"III JA"))))))</f>
        <v>II A</v>
      </c>
      <c r="K40" s="21" t="s">
        <v>70</v>
      </c>
    </row>
    <row r="41" spans="1:11" ht="18" customHeight="1">
      <c r="A41" s="34">
        <v>2</v>
      </c>
      <c r="B41" s="19" t="s">
        <v>238</v>
      </c>
      <c r="C41" s="20" t="s">
        <v>239</v>
      </c>
      <c r="D41" s="105" t="s">
        <v>240</v>
      </c>
      <c r="E41" s="22" t="s">
        <v>83</v>
      </c>
      <c r="F41" s="22" t="s">
        <v>84</v>
      </c>
      <c r="G41" s="22"/>
      <c r="H41" s="191">
        <v>8.5</v>
      </c>
      <c r="I41" s="160">
        <v>8.32</v>
      </c>
      <c r="J41" s="28" t="str">
        <f t="shared" si="1"/>
        <v>III A</v>
      </c>
      <c r="K41" s="21" t="s">
        <v>64</v>
      </c>
    </row>
    <row r="42" spans="1:11" ht="18" customHeight="1">
      <c r="A42" s="34">
        <v>3</v>
      </c>
      <c r="B42" s="19" t="s">
        <v>33</v>
      </c>
      <c r="C42" s="20" t="s">
        <v>480</v>
      </c>
      <c r="D42" s="105">
        <v>35804</v>
      </c>
      <c r="E42" s="22" t="s">
        <v>38</v>
      </c>
      <c r="F42" s="22" t="s">
        <v>229</v>
      </c>
      <c r="G42" s="22" t="s">
        <v>82</v>
      </c>
      <c r="H42" s="28">
        <v>8.61</v>
      </c>
      <c r="I42" s="160">
        <v>8.48</v>
      </c>
      <c r="J42" s="28" t="str">
        <f t="shared" si="1"/>
        <v>III A</v>
      </c>
      <c r="K42" s="21" t="s">
        <v>68</v>
      </c>
    </row>
    <row r="43" spans="1:11" ht="18" customHeight="1">
      <c r="A43" s="34">
        <v>4</v>
      </c>
      <c r="B43" s="19" t="s">
        <v>284</v>
      </c>
      <c r="C43" s="20" t="s">
        <v>285</v>
      </c>
      <c r="D43" s="105" t="s">
        <v>286</v>
      </c>
      <c r="E43" s="22" t="s">
        <v>97</v>
      </c>
      <c r="F43" s="22" t="s">
        <v>98</v>
      </c>
      <c r="G43" s="22" t="s">
        <v>628</v>
      </c>
      <c r="H43" s="28">
        <v>9.22</v>
      </c>
      <c r="I43" s="160">
        <v>9.21</v>
      </c>
      <c r="J43" s="28" t="str">
        <f t="shared" si="1"/>
        <v>I JA</v>
      </c>
      <c r="K43" s="21" t="s">
        <v>213</v>
      </c>
    </row>
    <row r="44" spans="1:11" ht="18" customHeight="1">
      <c r="A44" s="34">
        <v>5</v>
      </c>
      <c r="B44" s="19" t="s">
        <v>194</v>
      </c>
      <c r="C44" s="20" t="s">
        <v>195</v>
      </c>
      <c r="D44" s="105" t="s">
        <v>629</v>
      </c>
      <c r="E44" s="22" t="s">
        <v>97</v>
      </c>
      <c r="F44" s="22" t="s">
        <v>98</v>
      </c>
      <c r="G44" s="22" t="s">
        <v>276</v>
      </c>
      <c r="H44" s="110">
        <v>9.18</v>
      </c>
      <c r="I44" s="191">
        <v>9.37</v>
      </c>
      <c r="J44" s="28" t="str">
        <f t="shared" si="1"/>
        <v>I JA</v>
      </c>
      <c r="K44" s="21" t="s">
        <v>198</v>
      </c>
    </row>
    <row r="45" spans="1:11" ht="18" customHeight="1">
      <c r="A45" s="34">
        <v>6</v>
      </c>
      <c r="B45" s="19" t="s">
        <v>73</v>
      </c>
      <c r="C45" s="20" t="s">
        <v>76</v>
      </c>
      <c r="D45" s="105" t="s">
        <v>408</v>
      </c>
      <c r="E45" s="22" t="s">
        <v>217</v>
      </c>
      <c r="F45" s="22" t="s">
        <v>216</v>
      </c>
      <c r="G45" s="22"/>
      <c r="H45" s="110">
        <v>9.17</v>
      </c>
      <c r="I45" s="181" t="s">
        <v>725</v>
      </c>
      <c r="J45" s="28" t="str">
        <f t="shared" si="1"/>
        <v>I JA</v>
      </c>
      <c r="K45" s="21" t="s">
        <v>218</v>
      </c>
    </row>
    <row r="46" spans="1:11" ht="18" customHeight="1">
      <c r="A46" s="34">
        <v>7</v>
      </c>
      <c r="B46" s="19" t="s">
        <v>526</v>
      </c>
      <c r="C46" s="20" t="s">
        <v>179</v>
      </c>
      <c r="D46" s="105">
        <v>35630</v>
      </c>
      <c r="E46" s="22" t="s">
        <v>15</v>
      </c>
      <c r="F46" s="22" t="s">
        <v>54</v>
      </c>
      <c r="G46" s="22" t="s">
        <v>312</v>
      </c>
      <c r="H46" s="110">
        <v>9.27</v>
      </c>
      <c r="I46" s="160"/>
      <c r="J46" s="28" t="str">
        <f t="shared" si="1"/>
        <v>I JA</v>
      </c>
      <c r="K46" s="21" t="s">
        <v>107</v>
      </c>
    </row>
    <row r="47" spans="1:11" ht="18" customHeight="1">
      <c r="A47" s="34">
        <v>8</v>
      </c>
      <c r="B47" s="19" t="s">
        <v>413</v>
      </c>
      <c r="C47" s="20" t="s">
        <v>426</v>
      </c>
      <c r="D47" s="105" t="s">
        <v>395</v>
      </c>
      <c r="E47" s="22" t="s">
        <v>217</v>
      </c>
      <c r="F47" s="22" t="s">
        <v>216</v>
      </c>
      <c r="G47" s="22"/>
      <c r="H47" s="110">
        <v>9.49</v>
      </c>
      <c r="I47" s="160"/>
      <c r="J47" s="28" t="str">
        <f t="shared" si="1"/>
        <v>I JA</v>
      </c>
      <c r="K47" s="21" t="s">
        <v>226</v>
      </c>
    </row>
    <row r="48" spans="1:11" ht="18" customHeight="1">
      <c r="A48" s="34">
        <v>9</v>
      </c>
      <c r="B48" s="19" t="s">
        <v>23</v>
      </c>
      <c r="C48" s="20" t="s">
        <v>427</v>
      </c>
      <c r="D48" s="105" t="s">
        <v>397</v>
      </c>
      <c r="E48" s="22" t="s">
        <v>217</v>
      </c>
      <c r="F48" s="22" t="s">
        <v>216</v>
      </c>
      <c r="G48" s="22"/>
      <c r="H48" s="91">
        <v>9.72</v>
      </c>
      <c r="I48" s="181"/>
      <c r="J48" s="28" t="str">
        <f t="shared" si="1"/>
        <v>II JA</v>
      </c>
      <c r="K48" s="21" t="s">
        <v>226</v>
      </c>
    </row>
    <row r="49" spans="1:11" ht="18" customHeight="1">
      <c r="A49" s="34">
        <v>10</v>
      </c>
      <c r="B49" s="19" t="s">
        <v>638</v>
      </c>
      <c r="C49" s="20" t="s">
        <v>639</v>
      </c>
      <c r="D49" s="105">
        <v>36074</v>
      </c>
      <c r="E49" s="22" t="s">
        <v>15</v>
      </c>
      <c r="F49" s="22" t="s">
        <v>54</v>
      </c>
      <c r="G49" s="22" t="s">
        <v>288</v>
      </c>
      <c r="H49" s="110">
        <v>10.06</v>
      </c>
      <c r="I49" s="160"/>
      <c r="J49" s="28" t="str">
        <f t="shared" si="1"/>
        <v>III JA</v>
      </c>
      <c r="K49" s="21" t="s">
        <v>160</v>
      </c>
    </row>
    <row r="50" spans="1:11" ht="18" customHeight="1">
      <c r="A50" s="34"/>
      <c r="B50" s="19" t="s">
        <v>37</v>
      </c>
      <c r="C50" s="20" t="s">
        <v>637</v>
      </c>
      <c r="D50" s="105">
        <v>35975</v>
      </c>
      <c r="E50" s="22" t="s">
        <v>15</v>
      </c>
      <c r="F50" s="22" t="s">
        <v>54</v>
      </c>
      <c r="G50" s="22" t="s">
        <v>288</v>
      </c>
      <c r="H50" s="110" t="s">
        <v>725</v>
      </c>
      <c r="I50" s="160"/>
      <c r="J50" s="28" t="b">
        <f t="shared" si="1"/>
        <v>0</v>
      </c>
      <c r="K50" s="21" t="s">
        <v>160</v>
      </c>
    </row>
    <row r="51" spans="1:11" ht="18" customHeight="1">
      <c r="A51" s="34"/>
      <c r="B51" s="19" t="s">
        <v>92</v>
      </c>
      <c r="C51" s="20" t="s">
        <v>146</v>
      </c>
      <c r="D51" s="105">
        <v>35869</v>
      </c>
      <c r="E51" s="22" t="s">
        <v>38</v>
      </c>
      <c r="F51" s="22" t="s">
        <v>229</v>
      </c>
      <c r="G51" s="22" t="s">
        <v>549</v>
      </c>
      <c r="H51" s="110" t="s">
        <v>725</v>
      </c>
      <c r="I51" s="160"/>
      <c r="J51" s="28" t="b">
        <f t="shared" si="1"/>
        <v>0</v>
      </c>
      <c r="K51" s="21" t="s">
        <v>550</v>
      </c>
    </row>
    <row r="52" spans="1:11" ht="18" customHeight="1">
      <c r="A52" s="34"/>
      <c r="B52" s="19" t="s">
        <v>238</v>
      </c>
      <c r="C52" s="20" t="s">
        <v>648</v>
      </c>
      <c r="D52" s="105">
        <v>35813</v>
      </c>
      <c r="E52" s="22" t="s">
        <v>292</v>
      </c>
      <c r="F52" s="22" t="s">
        <v>294</v>
      </c>
      <c r="G52" s="22"/>
      <c r="H52" s="110" t="s">
        <v>725</v>
      </c>
      <c r="I52" s="160"/>
      <c r="J52" s="28" t="b">
        <f t="shared" si="1"/>
        <v>0</v>
      </c>
      <c r="K52" s="21" t="s">
        <v>293</v>
      </c>
    </row>
    <row r="53" spans="1:11" ht="18" customHeight="1">
      <c r="A53" s="34"/>
      <c r="B53" s="19" t="s">
        <v>176</v>
      </c>
      <c r="C53" s="20" t="s">
        <v>479</v>
      </c>
      <c r="D53" s="105">
        <v>35701</v>
      </c>
      <c r="E53" s="22" t="s">
        <v>38</v>
      </c>
      <c r="F53" s="22" t="s">
        <v>229</v>
      </c>
      <c r="G53" s="22" t="s">
        <v>82</v>
      </c>
      <c r="H53" s="110" t="s">
        <v>725</v>
      </c>
      <c r="I53" s="160"/>
      <c r="J53" s="28" t="b">
        <f t="shared" si="1"/>
        <v>0</v>
      </c>
      <c r="K53" s="21" t="s">
        <v>39</v>
      </c>
    </row>
    <row r="54" spans="1:11" ht="18" customHeight="1">
      <c r="A54" s="34"/>
      <c r="B54" s="19" t="s">
        <v>23</v>
      </c>
      <c r="C54" s="20" t="s">
        <v>126</v>
      </c>
      <c r="D54" s="105" t="s">
        <v>127</v>
      </c>
      <c r="E54" s="22" t="s">
        <v>83</v>
      </c>
      <c r="F54" s="22" t="s">
        <v>84</v>
      </c>
      <c r="G54" s="22"/>
      <c r="H54" s="110" t="s">
        <v>725</v>
      </c>
      <c r="I54" s="160"/>
      <c r="J54" s="28" t="b">
        <f t="shared" si="1"/>
        <v>0</v>
      </c>
      <c r="K54" s="21" t="s">
        <v>64</v>
      </c>
    </row>
    <row r="55" spans="1:11" ht="18" customHeight="1">
      <c r="A55" s="34"/>
      <c r="B55" s="19" t="s">
        <v>172</v>
      </c>
      <c r="C55" s="20" t="s">
        <v>173</v>
      </c>
      <c r="D55" s="105">
        <v>35260</v>
      </c>
      <c r="E55" s="22" t="s">
        <v>38</v>
      </c>
      <c r="F55" s="22" t="s">
        <v>229</v>
      </c>
      <c r="G55" s="22" t="s">
        <v>82</v>
      </c>
      <c r="H55" s="110" t="s">
        <v>725</v>
      </c>
      <c r="I55" s="160"/>
      <c r="J55" s="28" t="b">
        <f t="shared" si="1"/>
        <v>0</v>
      </c>
      <c r="K55" s="21" t="s">
        <v>495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5.421875" style="47" bestFit="1" customWidth="1"/>
    <col min="4" max="4" width="10.7109375" style="60" customWidth="1"/>
    <col min="5" max="5" width="15.00390625" style="61" customWidth="1"/>
    <col min="6" max="6" width="17.57421875" style="61" bestFit="1" customWidth="1"/>
    <col min="7" max="7" width="16.8515625" style="61" bestFit="1" customWidth="1"/>
    <col min="8" max="8" width="8.140625" style="54" customWidth="1"/>
    <col min="9" max="9" width="26.7109375" style="39" customWidth="1"/>
    <col min="10" max="16384" width="9.140625" style="62" customWidth="1"/>
  </cols>
  <sheetData>
    <row r="1" spans="1:8" s="64" customFormat="1" ht="15.75">
      <c r="A1" s="3" t="s">
        <v>360</v>
      </c>
      <c r="C1" s="65"/>
      <c r="D1" s="79"/>
      <c r="E1" s="79"/>
      <c r="F1" s="79"/>
      <c r="G1" s="111"/>
      <c r="H1" s="68"/>
    </row>
    <row r="2" spans="1:11" s="64" customFormat="1" ht="15.75">
      <c r="A2" s="64" t="s">
        <v>359</v>
      </c>
      <c r="C2" s="65"/>
      <c r="D2" s="79"/>
      <c r="E2" s="79"/>
      <c r="F2" s="111"/>
      <c r="G2" s="111"/>
      <c r="H2" s="68"/>
      <c r="I2" s="68"/>
      <c r="J2" s="68"/>
      <c r="K2" s="113"/>
    </row>
    <row r="3" ht="12.75">
      <c r="B3" s="52"/>
    </row>
    <row r="4" spans="1:9" s="69" customFormat="1" ht="15.75">
      <c r="A4" s="63"/>
      <c r="B4" s="64" t="s">
        <v>365</v>
      </c>
      <c r="C4" s="64"/>
      <c r="D4" s="65"/>
      <c r="E4" s="65"/>
      <c r="F4" s="65"/>
      <c r="G4" s="66"/>
      <c r="H4" s="68"/>
      <c r="I4" s="63"/>
    </row>
    <row r="5" spans="1:9" s="69" customFormat="1" ht="16.5" thickBot="1">
      <c r="A5" s="63"/>
      <c r="B5" s="64">
        <v>1</v>
      </c>
      <c r="C5" s="64" t="s">
        <v>723</v>
      </c>
      <c r="D5" s="65"/>
      <c r="E5" s="65"/>
      <c r="F5" s="65"/>
      <c r="G5" s="66"/>
      <c r="H5" s="68"/>
      <c r="I5" s="63"/>
    </row>
    <row r="6" spans="1:9" s="75" customFormat="1" ht="18" customHeight="1" thickBot="1">
      <c r="A6" s="115" t="s">
        <v>202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73" t="s">
        <v>6</v>
      </c>
      <c r="I6" s="74" t="s">
        <v>5</v>
      </c>
    </row>
    <row r="7" spans="1:9" ht="18" customHeight="1">
      <c r="A7" s="34">
        <v>1</v>
      </c>
      <c r="B7" s="19"/>
      <c r="C7" s="20"/>
      <c r="D7" s="105"/>
      <c r="E7" s="22"/>
      <c r="F7" s="22"/>
      <c r="G7" s="22"/>
      <c r="H7" s="194"/>
      <c r="I7" s="21"/>
    </row>
    <row r="8" spans="1:9" ht="18" customHeight="1">
      <c r="A8" s="34">
        <v>2</v>
      </c>
      <c r="B8" s="19" t="s">
        <v>196</v>
      </c>
      <c r="C8" s="20" t="s">
        <v>268</v>
      </c>
      <c r="D8" s="105">
        <v>37178</v>
      </c>
      <c r="E8" s="22" t="s">
        <v>38</v>
      </c>
      <c r="F8" s="22" t="s">
        <v>229</v>
      </c>
      <c r="G8" s="22" t="s">
        <v>549</v>
      </c>
      <c r="H8" s="194" t="s">
        <v>741</v>
      </c>
      <c r="I8" s="21" t="s">
        <v>69</v>
      </c>
    </row>
    <row r="9" spans="1:9" ht="18" customHeight="1">
      <c r="A9" s="34">
        <v>3</v>
      </c>
      <c r="B9" s="19" t="s">
        <v>611</v>
      </c>
      <c r="C9" s="20" t="s">
        <v>612</v>
      </c>
      <c r="D9" s="105" t="s">
        <v>613</v>
      </c>
      <c r="E9" s="22" t="s">
        <v>97</v>
      </c>
      <c r="F9" s="22" t="s">
        <v>98</v>
      </c>
      <c r="G9" s="22" t="s">
        <v>276</v>
      </c>
      <c r="H9" s="194" t="s">
        <v>732</v>
      </c>
      <c r="I9" s="21" t="s">
        <v>198</v>
      </c>
    </row>
    <row r="10" spans="1:9" ht="18" customHeight="1">
      <c r="A10" s="34">
        <v>4</v>
      </c>
      <c r="B10" s="19" t="s">
        <v>156</v>
      </c>
      <c r="C10" s="20" t="s">
        <v>445</v>
      </c>
      <c r="D10" s="105" t="s">
        <v>446</v>
      </c>
      <c r="E10" s="22" t="s">
        <v>83</v>
      </c>
      <c r="F10" s="22" t="s">
        <v>84</v>
      </c>
      <c r="G10" s="22"/>
      <c r="H10" s="194" t="s">
        <v>742</v>
      </c>
      <c r="I10" s="21" t="s">
        <v>64</v>
      </c>
    </row>
    <row r="11" spans="1:9" ht="18" customHeight="1">
      <c r="A11" s="34">
        <v>5</v>
      </c>
      <c r="B11" s="19" t="s">
        <v>570</v>
      </c>
      <c r="C11" s="20" t="s">
        <v>571</v>
      </c>
      <c r="D11" s="105">
        <v>36999</v>
      </c>
      <c r="E11" s="22" t="s">
        <v>15</v>
      </c>
      <c r="F11" s="22" t="s">
        <v>54</v>
      </c>
      <c r="G11" s="22" t="s">
        <v>74</v>
      </c>
      <c r="H11" s="194" t="s">
        <v>743</v>
      </c>
      <c r="I11" s="21" t="s">
        <v>50</v>
      </c>
    </row>
    <row r="12" spans="1:9" ht="18" customHeight="1">
      <c r="A12" s="34">
        <v>6</v>
      </c>
      <c r="B12" s="19" t="s">
        <v>30</v>
      </c>
      <c r="C12" s="20" t="s">
        <v>616</v>
      </c>
      <c r="D12" s="105" t="s">
        <v>617</v>
      </c>
      <c r="E12" s="22" t="s">
        <v>97</v>
      </c>
      <c r="F12" s="22" t="s">
        <v>98</v>
      </c>
      <c r="G12" s="22" t="s">
        <v>276</v>
      </c>
      <c r="H12" s="194" t="s">
        <v>744</v>
      </c>
      <c r="I12" s="21" t="s">
        <v>198</v>
      </c>
    </row>
    <row r="13" spans="1:9" s="69" customFormat="1" ht="16.5" thickBot="1">
      <c r="A13" s="63"/>
      <c r="B13" s="64">
        <v>2</v>
      </c>
      <c r="C13" s="64" t="s">
        <v>723</v>
      </c>
      <c r="D13" s="65"/>
      <c r="E13" s="65"/>
      <c r="F13" s="65"/>
      <c r="G13" s="66"/>
      <c r="H13" s="68"/>
      <c r="I13" s="63"/>
    </row>
    <row r="14" spans="1:9" s="75" customFormat="1" ht="18" customHeight="1" thickBot="1">
      <c r="A14" s="115" t="s">
        <v>202</v>
      </c>
      <c r="B14" s="70" t="s">
        <v>0</v>
      </c>
      <c r="C14" s="71" t="s">
        <v>1</v>
      </c>
      <c r="D14" s="73" t="s">
        <v>10</v>
      </c>
      <c r="E14" s="72" t="s">
        <v>2</v>
      </c>
      <c r="F14" s="72" t="s">
        <v>3</v>
      </c>
      <c r="G14" s="72" t="s">
        <v>88</v>
      </c>
      <c r="H14" s="73" t="s">
        <v>6</v>
      </c>
      <c r="I14" s="74" t="s">
        <v>5</v>
      </c>
    </row>
    <row r="15" spans="1:9" ht="18" customHeight="1">
      <c r="A15" s="34">
        <v>1</v>
      </c>
      <c r="B15" s="19"/>
      <c r="C15" s="20"/>
      <c r="D15" s="105"/>
      <c r="E15" s="22"/>
      <c r="F15" s="22"/>
      <c r="G15" s="22"/>
      <c r="H15" s="194"/>
      <c r="I15" s="21"/>
    </row>
    <row r="16" spans="1:9" ht="18" customHeight="1">
      <c r="A16" s="34">
        <v>2</v>
      </c>
      <c r="B16" s="19" t="s">
        <v>30</v>
      </c>
      <c r="C16" s="20" t="s">
        <v>621</v>
      </c>
      <c r="D16" s="105" t="s">
        <v>622</v>
      </c>
      <c r="E16" s="22" t="s">
        <v>97</v>
      </c>
      <c r="F16" s="22" t="s">
        <v>98</v>
      </c>
      <c r="G16" s="22" t="s">
        <v>276</v>
      </c>
      <c r="H16" s="194" t="s">
        <v>745</v>
      </c>
      <c r="I16" s="21" t="s">
        <v>198</v>
      </c>
    </row>
    <row r="17" spans="1:9" ht="18" customHeight="1">
      <c r="A17" s="34">
        <v>3</v>
      </c>
      <c r="B17" s="19" t="s">
        <v>161</v>
      </c>
      <c r="C17" s="20" t="s">
        <v>614</v>
      </c>
      <c r="D17" s="105" t="s">
        <v>615</v>
      </c>
      <c r="E17" s="22" t="s">
        <v>97</v>
      </c>
      <c r="F17" s="22" t="s">
        <v>98</v>
      </c>
      <c r="G17" s="22" t="s">
        <v>276</v>
      </c>
      <c r="H17" s="194" t="s">
        <v>746</v>
      </c>
      <c r="I17" s="21" t="s">
        <v>198</v>
      </c>
    </row>
    <row r="18" spans="1:9" ht="18" customHeight="1">
      <c r="A18" s="34">
        <v>4</v>
      </c>
      <c r="B18" s="19" t="s">
        <v>147</v>
      </c>
      <c r="C18" s="20" t="s">
        <v>465</v>
      </c>
      <c r="D18" s="105" t="s">
        <v>466</v>
      </c>
      <c r="E18" s="22" t="s">
        <v>83</v>
      </c>
      <c r="F18" s="22" t="s">
        <v>84</v>
      </c>
      <c r="G18" s="22"/>
      <c r="H18" s="109" t="s">
        <v>747</v>
      </c>
      <c r="I18" s="21" t="s">
        <v>64</v>
      </c>
    </row>
    <row r="19" spans="1:9" ht="18" customHeight="1">
      <c r="A19" s="34">
        <v>5</v>
      </c>
      <c r="B19" s="19" t="s">
        <v>357</v>
      </c>
      <c r="C19" s="20" t="s">
        <v>609</v>
      </c>
      <c r="D19" s="105" t="s">
        <v>610</v>
      </c>
      <c r="E19" s="22" t="s">
        <v>97</v>
      </c>
      <c r="F19" s="22" t="s">
        <v>98</v>
      </c>
      <c r="G19" s="22" t="s">
        <v>276</v>
      </c>
      <c r="H19" s="194" t="s">
        <v>748</v>
      </c>
      <c r="I19" s="21" t="s">
        <v>198</v>
      </c>
    </row>
    <row r="20" spans="1:9" ht="18" customHeight="1">
      <c r="A20" s="34">
        <v>6</v>
      </c>
      <c r="B20" s="19" t="s">
        <v>93</v>
      </c>
      <c r="C20" s="20" t="s">
        <v>422</v>
      </c>
      <c r="D20" s="105" t="s">
        <v>391</v>
      </c>
      <c r="E20" s="22" t="s">
        <v>217</v>
      </c>
      <c r="F20" s="22" t="s">
        <v>216</v>
      </c>
      <c r="G20" s="22"/>
      <c r="H20" s="160" t="s">
        <v>749</v>
      </c>
      <c r="I20" s="21" t="s">
        <v>226</v>
      </c>
    </row>
    <row r="21" spans="1:9" s="69" customFormat="1" ht="16.5" thickBot="1">
      <c r="A21" s="63"/>
      <c r="B21" s="64">
        <v>3</v>
      </c>
      <c r="C21" s="64" t="s">
        <v>723</v>
      </c>
      <c r="D21" s="65"/>
      <c r="E21" s="65"/>
      <c r="F21" s="65"/>
      <c r="G21" s="66"/>
      <c r="H21" s="68"/>
      <c r="I21" s="63"/>
    </row>
    <row r="22" spans="1:9" s="75" customFormat="1" ht="18" customHeight="1" thickBot="1">
      <c r="A22" s="115" t="s">
        <v>202</v>
      </c>
      <c r="B22" s="70" t="s">
        <v>0</v>
      </c>
      <c r="C22" s="71" t="s">
        <v>1</v>
      </c>
      <c r="D22" s="73" t="s">
        <v>10</v>
      </c>
      <c r="E22" s="72" t="s">
        <v>2</v>
      </c>
      <c r="F22" s="72" t="s">
        <v>3</v>
      </c>
      <c r="G22" s="72" t="s">
        <v>88</v>
      </c>
      <c r="H22" s="73" t="s">
        <v>6</v>
      </c>
      <c r="I22" s="74" t="s">
        <v>5</v>
      </c>
    </row>
    <row r="23" spans="1:9" ht="18" customHeight="1">
      <c r="A23" s="34">
        <v>1</v>
      </c>
      <c r="B23" s="19" t="s">
        <v>142</v>
      </c>
      <c r="C23" s="20" t="s">
        <v>425</v>
      </c>
      <c r="D23" s="105" t="s">
        <v>394</v>
      </c>
      <c r="E23" s="22" t="s">
        <v>217</v>
      </c>
      <c r="F23" s="22" t="s">
        <v>216</v>
      </c>
      <c r="G23" s="22"/>
      <c r="H23" s="188" t="s">
        <v>750</v>
      </c>
      <c r="I23" s="21" t="s">
        <v>226</v>
      </c>
    </row>
    <row r="24" spans="1:9" ht="18" customHeight="1">
      <c r="A24" s="34">
        <v>2</v>
      </c>
      <c r="B24" s="19" t="s">
        <v>161</v>
      </c>
      <c r="C24" s="20" t="s">
        <v>71</v>
      </c>
      <c r="D24" s="105">
        <v>36689</v>
      </c>
      <c r="E24" s="22" t="s">
        <v>15</v>
      </c>
      <c r="F24" s="22" t="s">
        <v>54</v>
      </c>
      <c r="G24" s="22" t="s">
        <v>74</v>
      </c>
      <c r="H24" s="188" t="s">
        <v>751</v>
      </c>
      <c r="I24" s="21" t="s">
        <v>50</v>
      </c>
    </row>
    <row r="25" spans="1:9" ht="18" customHeight="1">
      <c r="A25" s="34">
        <v>3</v>
      </c>
      <c r="B25" s="19" t="s">
        <v>412</v>
      </c>
      <c r="C25" s="20" t="s">
        <v>423</v>
      </c>
      <c r="D25" s="105" t="s">
        <v>392</v>
      </c>
      <c r="E25" s="22" t="s">
        <v>217</v>
      </c>
      <c r="F25" s="22" t="s">
        <v>216</v>
      </c>
      <c r="G25" s="22"/>
      <c r="H25" s="188" t="s">
        <v>752</v>
      </c>
      <c r="I25" s="21" t="s">
        <v>226</v>
      </c>
    </row>
    <row r="26" spans="1:9" ht="18" customHeight="1">
      <c r="A26" s="34">
        <v>4</v>
      </c>
      <c r="B26" s="19" t="s">
        <v>196</v>
      </c>
      <c r="C26" s="20" t="s">
        <v>140</v>
      </c>
      <c r="D26" s="105">
        <v>36645</v>
      </c>
      <c r="E26" s="22" t="s">
        <v>38</v>
      </c>
      <c r="F26" s="22" t="s">
        <v>229</v>
      </c>
      <c r="G26" s="22"/>
      <c r="H26" s="188" t="s">
        <v>753</v>
      </c>
      <c r="I26" s="21" t="s">
        <v>670</v>
      </c>
    </row>
    <row r="27" spans="1:9" ht="18" customHeight="1">
      <c r="A27" s="34">
        <v>5</v>
      </c>
      <c r="B27" s="19" t="s">
        <v>165</v>
      </c>
      <c r="C27" s="20" t="s">
        <v>323</v>
      </c>
      <c r="D27" s="105">
        <v>36613</v>
      </c>
      <c r="E27" s="22" t="s">
        <v>15</v>
      </c>
      <c r="F27" s="22" t="s">
        <v>54</v>
      </c>
      <c r="G27" s="22" t="s">
        <v>74</v>
      </c>
      <c r="H27" s="188" t="s">
        <v>727</v>
      </c>
      <c r="I27" s="21" t="s">
        <v>50</v>
      </c>
    </row>
    <row r="28" spans="1:9" ht="18" customHeight="1">
      <c r="A28" s="34">
        <v>6</v>
      </c>
      <c r="B28" s="19" t="s">
        <v>455</v>
      </c>
      <c r="C28" s="20" t="s">
        <v>456</v>
      </c>
      <c r="D28" s="105" t="s">
        <v>457</v>
      </c>
      <c r="E28" s="22" t="s">
        <v>83</v>
      </c>
      <c r="F28" s="22" t="s">
        <v>84</v>
      </c>
      <c r="G28" s="22"/>
      <c r="H28" s="188" t="s">
        <v>754</v>
      </c>
      <c r="I28" s="21" t="s">
        <v>64</v>
      </c>
    </row>
    <row r="29" spans="1:9" ht="18" customHeight="1">
      <c r="A29" s="76"/>
      <c r="B29" s="31"/>
      <c r="C29" s="32"/>
      <c r="D29" s="159"/>
      <c r="E29" s="29"/>
      <c r="F29" s="29"/>
      <c r="G29" s="29"/>
      <c r="H29" s="212"/>
      <c r="I29" s="33"/>
    </row>
    <row r="30" spans="1:9" ht="18" customHeight="1">
      <c r="A30" s="76"/>
      <c r="B30" s="31"/>
      <c r="C30" s="32"/>
      <c r="D30" s="159"/>
      <c r="E30" s="29"/>
      <c r="F30" s="29"/>
      <c r="G30" s="29"/>
      <c r="H30" s="212"/>
      <c r="I30" s="33"/>
    </row>
    <row r="31" spans="1:9" ht="18" customHeight="1">
      <c r="A31" s="76"/>
      <c r="B31" s="31"/>
      <c r="C31" s="32"/>
      <c r="D31" s="159"/>
      <c r="E31" s="29"/>
      <c r="F31" s="29"/>
      <c r="G31" s="29"/>
      <c r="H31" s="212"/>
      <c r="I31" s="33"/>
    </row>
    <row r="32" spans="1:9" ht="18" customHeight="1">
      <c r="A32" s="76"/>
      <c r="B32" s="31"/>
      <c r="C32" s="32"/>
      <c r="D32" s="159"/>
      <c r="E32" s="29"/>
      <c r="F32" s="29"/>
      <c r="G32" s="29"/>
      <c r="H32" s="212"/>
      <c r="I32" s="33"/>
    </row>
    <row r="33" spans="1:9" ht="18" customHeight="1">
      <c r="A33" s="76"/>
      <c r="B33" s="31"/>
      <c r="C33" s="32"/>
      <c r="D33" s="159"/>
      <c r="E33" s="29"/>
      <c r="F33" s="29"/>
      <c r="G33" s="29"/>
      <c r="H33" s="212"/>
      <c r="I33" s="33"/>
    </row>
    <row r="34" spans="1:9" s="69" customFormat="1" ht="16.5" thickBot="1">
      <c r="A34" s="63"/>
      <c r="B34" s="64">
        <v>4</v>
      </c>
      <c r="C34" s="64" t="s">
        <v>723</v>
      </c>
      <c r="D34" s="65"/>
      <c r="E34" s="65"/>
      <c r="F34" s="65"/>
      <c r="G34" s="66"/>
      <c r="H34" s="68"/>
      <c r="I34" s="63"/>
    </row>
    <row r="35" spans="1:9" s="75" customFormat="1" ht="18" customHeight="1" thickBot="1">
      <c r="A35" s="115" t="s">
        <v>202</v>
      </c>
      <c r="B35" s="70" t="s">
        <v>0</v>
      </c>
      <c r="C35" s="71" t="s">
        <v>1</v>
      </c>
      <c r="D35" s="73" t="s">
        <v>10</v>
      </c>
      <c r="E35" s="72" t="s">
        <v>2</v>
      </c>
      <c r="F35" s="72" t="s">
        <v>3</v>
      </c>
      <c r="G35" s="72" t="s">
        <v>88</v>
      </c>
      <c r="H35" s="73" t="s">
        <v>6</v>
      </c>
      <c r="I35" s="74" t="s">
        <v>5</v>
      </c>
    </row>
    <row r="36" spans="1:9" ht="18" customHeight="1">
      <c r="A36" s="34">
        <v>1</v>
      </c>
      <c r="B36" s="19" t="s">
        <v>224</v>
      </c>
      <c r="C36" s="20" t="s">
        <v>721</v>
      </c>
      <c r="D36" s="105">
        <v>36591</v>
      </c>
      <c r="E36" s="22" t="s">
        <v>292</v>
      </c>
      <c r="F36" s="22" t="s">
        <v>294</v>
      </c>
      <c r="G36" s="22"/>
      <c r="H36" s="188" t="s">
        <v>725</v>
      </c>
      <c r="I36" s="21" t="s">
        <v>293</v>
      </c>
    </row>
    <row r="37" spans="1:9" ht="18" customHeight="1">
      <c r="A37" s="34">
        <v>2</v>
      </c>
      <c r="B37" s="19" t="s">
        <v>659</v>
      </c>
      <c r="C37" s="20" t="s">
        <v>660</v>
      </c>
      <c r="D37" s="105">
        <v>36581</v>
      </c>
      <c r="E37" s="22" t="s">
        <v>38</v>
      </c>
      <c r="F37" s="22" t="s">
        <v>229</v>
      </c>
      <c r="G37" s="22"/>
      <c r="H37" s="188" t="s">
        <v>755</v>
      </c>
      <c r="I37" s="21" t="s">
        <v>650</v>
      </c>
    </row>
    <row r="38" spans="1:9" ht="18" customHeight="1">
      <c r="A38" s="34">
        <v>3</v>
      </c>
      <c r="B38" s="19" t="s">
        <v>654</v>
      </c>
      <c r="C38" s="20" t="s">
        <v>655</v>
      </c>
      <c r="D38" s="105">
        <v>36559</v>
      </c>
      <c r="E38" s="22" t="s">
        <v>38</v>
      </c>
      <c r="F38" s="22" t="s">
        <v>229</v>
      </c>
      <c r="G38" s="22"/>
      <c r="H38" s="188" t="s">
        <v>756</v>
      </c>
      <c r="I38" s="21" t="s">
        <v>650</v>
      </c>
    </row>
    <row r="39" spans="1:9" ht="18" customHeight="1">
      <c r="A39" s="34">
        <v>4</v>
      </c>
      <c r="B39" s="19" t="s">
        <v>93</v>
      </c>
      <c r="C39" s="20" t="s">
        <v>623</v>
      </c>
      <c r="D39" s="105">
        <v>36552</v>
      </c>
      <c r="E39" s="22" t="s">
        <v>97</v>
      </c>
      <c r="F39" s="22" t="s">
        <v>98</v>
      </c>
      <c r="G39" s="22" t="s">
        <v>276</v>
      </c>
      <c r="H39" s="188" t="s">
        <v>757</v>
      </c>
      <c r="I39" s="21" t="s">
        <v>198</v>
      </c>
    </row>
    <row r="40" spans="1:9" ht="18" customHeight="1">
      <c r="A40" s="34">
        <v>5</v>
      </c>
      <c r="B40" s="19" t="s">
        <v>75</v>
      </c>
      <c r="C40" s="20" t="s">
        <v>619</v>
      </c>
      <c r="D40" s="105" t="s">
        <v>620</v>
      </c>
      <c r="E40" s="22" t="s">
        <v>97</v>
      </c>
      <c r="F40" s="22" t="s">
        <v>98</v>
      </c>
      <c r="G40" s="22" t="s">
        <v>276</v>
      </c>
      <c r="H40" s="188" t="s">
        <v>748</v>
      </c>
      <c r="I40" s="21" t="s">
        <v>198</v>
      </c>
    </row>
    <row r="41" spans="1:9" ht="18" customHeight="1">
      <c r="A41" s="34">
        <v>6</v>
      </c>
      <c r="B41" s="19" t="s">
        <v>112</v>
      </c>
      <c r="C41" s="20" t="s">
        <v>184</v>
      </c>
      <c r="D41" s="105">
        <v>36527</v>
      </c>
      <c r="E41" s="22" t="s">
        <v>38</v>
      </c>
      <c r="F41" s="22" t="s">
        <v>229</v>
      </c>
      <c r="G41" s="22"/>
      <c r="H41" s="188" t="s">
        <v>758</v>
      </c>
      <c r="I41" s="21" t="s">
        <v>157</v>
      </c>
    </row>
    <row r="42" spans="1:9" s="69" customFormat="1" ht="16.5" thickBot="1">
      <c r="A42" s="63"/>
      <c r="B42" s="64">
        <v>5</v>
      </c>
      <c r="C42" s="64" t="s">
        <v>723</v>
      </c>
      <c r="D42" s="65"/>
      <c r="E42" s="65"/>
      <c r="F42" s="65"/>
      <c r="G42" s="66"/>
      <c r="H42" s="68"/>
      <c r="I42" s="63"/>
    </row>
    <row r="43" spans="1:9" s="75" customFormat="1" ht="18" customHeight="1" thickBot="1">
      <c r="A43" s="115" t="s">
        <v>202</v>
      </c>
      <c r="B43" s="70" t="s">
        <v>0</v>
      </c>
      <c r="C43" s="71" t="s">
        <v>1</v>
      </c>
      <c r="D43" s="73" t="s">
        <v>10</v>
      </c>
      <c r="E43" s="72" t="s">
        <v>2</v>
      </c>
      <c r="F43" s="72" t="s">
        <v>3</v>
      </c>
      <c r="G43" s="72" t="s">
        <v>88</v>
      </c>
      <c r="H43" s="73" t="s">
        <v>6</v>
      </c>
      <c r="I43" s="74" t="s">
        <v>5</v>
      </c>
    </row>
    <row r="44" spans="1:9" ht="18" customHeight="1">
      <c r="A44" s="34">
        <v>1</v>
      </c>
      <c r="B44" s="19" t="s">
        <v>338</v>
      </c>
      <c r="C44" s="20" t="s">
        <v>559</v>
      </c>
      <c r="D44" s="105" t="s">
        <v>560</v>
      </c>
      <c r="E44" s="22" t="s">
        <v>38</v>
      </c>
      <c r="F44" s="22" t="s">
        <v>229</v>
      </c>
      <c r="G44" s="22" t="s">
        <v>328</v>
      </c>
      <c r="H44" s="188" t="s">
        <v>725</v>
      </c>
      <c r="I44" s="21" t="s">
        <v>57</v>
      </c>
    </row>
    <row r="45" spans="1:9" ht="18" customHeight="1">
      <c r="A45" s="34">
        <v>2</v>
      </c>
      <c r="B45" s="19" t="s">
        <v>161</v>
      </c>
      <c r="C45" s="20" t="s">
        <v>162</v>
      </c>
      <c r="D45" s="105">
        <v>36469</v>
      </c>
      <c r="E45" s="22" t="s">
        <v>15</v>
      </c>
      <c r="F45" s="22" t="s">
        <v>54</v>
      </c>
      <c r="G45" s="22" t="s">
        <v>288</v>
      </c>
      <c r="H45" s="188" t="s">
        <v>759</v>
      </c>
      <c r="I45" s="21" t="s">
        <v>160</v>
      </c>
    </row>
    <row r="46" spans="1:9" ht="18" customHeight="1">
      <c r="A46" s="34">
        <v>3</v>
      </c>
      <c r="B46" s="19" t="s">
        <v>329</v>
      </c>
      <c r="C46" s="20" t="s">
        <v>552</v>
      </c>
      <c r="D46" s="105" t="s">
        <v>330</v>
      </c>
      <c r="E46" s="22" t="s">
        <v>38</v>
      </c>
      <c r="F46" s="22" t="s">
        <v>229</v>
      </c>
      <c r="G46" s="22" t="s">
        <v>328</v>
      </c>
      <c r="H46" s="210" t="s">
        <v>760</v>
      </c>
      <c r="I46" s="21" t="s">
        <v>70</v>
      </c>
    </row>
    <row r="47" spans="1:9" ht="18" customHeight="1">
      <c r="A47" s="34">
        <v>4</v>
      </c>
      <c r="B47" s="19" t="s">
        <v>201</v>
      </c>
      <c r="C47" s="20" t="s">
        <v>135</v>
      </c>
      <c r="D47" s="105" t="s">
        <v>558</v>
      </c>
      <c r="E47" s="22" t="s">
        <v>38</v>
      </c>
      <c r="F47" s="22" t="s">
        <v>229</v>
      </c>
      <c r="G47" s="22" t="s">
        <v>328</v>
      </c>
      <c r="H47" s="188" t="s">
        <v>761</v>
      </c>
      <c r="I47" s="21" t="s">
        <v>70</v>
      </c>
    </row>
    <row r="48" spans="1:9" ht="18" customHeight="1">
      <c r="A48" s="34">
        <v>5</v>
      </c>
      <c r="B48" s="19" t="s">
        <v>26</v>
      </c>
      <c r="C48" s="20" t="s">
        <v>308</v>
      </c>
      <c r="D48" s="105">
        <v>36389</v>
      </c>
      <c r="E48" s="22" t="s">
        <v>38</v>
      </c>
      <c r="F48" s="22" t="s">
        <v>229</v>
      </c>
      <c r="G48" s="22" t="s">
        <v>549</v>
      </c>
      <c r="H48" s="211" t="s">
        <v>762</v>
      </c>
      <c r="I48" s="21" t="s">
        <v>550</v>
      </c>
    </row>
    <row r="49" spans="1:9" ht="18" customHeight="1">
      <c r="A49" s="34">
        <v>6</v>
      </c>
      <c r="B49" s="19" t="s">
        <v>319</v>
      </c>
      <c r="C49" s="20" t="s">
        <v>467</v>
      </c>
      <c r="D49" s="105" t="s">
        <v>468</v>
      </c>
      <c r="E49" s="22" t="s">
        <v>83</v>
      </c>
      <c r="F49" s="22" t="s">
        <v>84</v>
      </c>
      <c r="G49" s="22"/>
      <c r="H49" s="211" t="s">
        <v>726</v>
      </c>
      <c r="I49" s="21" t="s">
        <v>61</v>
      </c>
    </row>
    <row r="50" spans="1:9" s="69" customFormat="1" ht="16.5" thickBot="1">
      <c r="A50" s="63"/>
      <c r="B50" s="64">
        <v>6</v>
      </c>
      <c r="C50" s="64" t="s">
        <v>723</v>
      </c>
      <c r="D50" s="65"/>
      <c r="E50" s="65"/>
      <c r="F50" s="65"/>
      <c r="G50" s="66"/>
      <c r="H50" s="68"/>
      <c r="I50" s="63"/>
    </row>
    <row r="51" spans="1:9" s="75" customFormat="1" ht="18" customHeight="1" thickBot="1">
      <c r="A51" s="115" t="s">
        <v>202</v>
      </c>
      <c r="B51" s="70" t="s">
        <v>0</v>
      </c>
      <c r="C51" s="71" t="s">
        <v>1</v>
      </c>
      <c r="D51" s="73" t="s">
        <v>10</v>
      </c>
      <c r="E51" s="72" t="s">
        <v>2</v>
      </c>
      <c r="F51" s="72" t="s">
        <v>3</v>
      </c>
      <c r="G51" s="72" t="s">
        <v>88</v>
      </c>
      <c r="H51" s="73" t="s">
        <v>6</v>
      </c>
      <c r="I51" s="74" t="s">
        <v>5</v>
      </c>
    </row>
    <row r="52" spans="1:9" ht="18" customHeight="1">
      <c r="A52" s="34">
        <v>1</v>
      </c>
      <c r="B52" s="19" t="s">
        <v>136</v>
      </c>
      <c r="C52" s="20" t="s">
        <v>715</v>
      </c>
      <c r="D52" s="105">
        <v>36351</v>
      </c>
      <c r="E52" s="22" t="s">
        <v>55</v>
      </c>
      <c r="F52" s="22" t="s">
        <v>154</v>
      </c>
      <c r="G52" s="22"/>
      <c r="H52" s="189" t="s">
        <v>763</v>
      </c>
      <c r="I52" s="21" t="s">
        <v>115</v>
      </c>
    </row>
    <row r="53" spans="1:9" ht="18" customHeight="1">
      <c r="A53" s="34">
        <v>2</v>
      </c>
      <c r="B53" s="19" t="s">
        <v>24</v>
      </c>
      <c r="C53" s="20" t="s">
        <v>287</v>
      </c>
      <c r="D53" s="105" t="s">
        <v>608</v>
      </c>
      <c r="E53" s="22" t="s">
        <v>97</v>
      </c>
      <c r="F53" s="22" t="s">
        <v>98</v>
      </c>
      <c r="G53" s="22" t="s">
        <v>276</v>
      </c>
      <c r="H53" s="188" t="s">
        <v>741</v>
      </c>
      <c r="I53" s="21" t="s">
        <v>198</v>
      </c>
    </row>
    <row r="54" spans="1:9" ht="18" customHeight="1">
      <c r="A54" s="34">
        <v>3</v>
      </c>
      <c r="B54" s="19" t="s">
        <v>47</v>
      </c>
      <c r="C54" s="20" t="s">
        <v>500</v>
      </c>
      <c r="D54" s="105" t="s">
        <v>501</v>
      </c>
      <c r="E54" s="22" t="s">
        <v>55</v>
      </c>
      <c r="F54" s="22" t="s">
        <v>154</v>
      </c>
      <c r="G54" s="22"/>
      <c r="H54" s="211" t="s">
        <v>764</v>
      </c>
      <c r="I54" s="21" t="s">
        <v>115</v>
      </c>
    </row>
    <row r="55" spans="1:9" ht="18" customHeight="1">
      <c r="A55" s="34">
        <v>4</v>
      </c>
      <c r="B55" s="19" t="s">
        <v>35</v>
      </c>
      <c r="C55" s="20" t="s">
        <v>143</v>
      </c>
      <c r="D55" s="105">
        <v>36295</v>
      </c>
      <c r="E55" s="22" t="s">
        <v>38</v>
      </c>
      <c r="F55" s="22" t="s">
        <v>229</v>
      </c>
      <c r="G55" s="22"/>
      <c r="H55" s="188" t="s">
        <v>765</v>
      </c>
      <c r="I55" s="21" t="s">
        <v>650</v>
      </c>
    </row>
    <row r="56" spans="1:9" ht="18" customHeight="1">
      <c r="A56" s="34">
        <v>5</v>
      </c>
      <c r="B56" s="19" t="s">
        <v>142</v>
      </c>
      <c r="C56" s="20" t="s">
        <v>300</v>
      </c>
      <c r="D56" s="105">
        <v>36263</v>
      </c>
      <c r="E56" s="22" t="s">
        <v>38</v>
      </c>
      <c r="F56" s="22" t="s">
        <v>229</v>
      </c>
      <c r="G56" s="22"/>
      <c r="H56" s="188" t="s">
        <v>766</v>
      </c>
      <c r="I56" s="21" t="s">
        <v>650</v>
      </c>
    </row>
    <row r="57" spans="1:9" ht="18" customHeight="1">
      <c r="A57" s="34">
        <v>6</v>
      </c>
      <c r="B57" s="19" t="s">
        <v>249</v>
      </c>
      <c r="C57" s="20" t="s">
        <v>481</v>
      </c>
      <c r="D57" s="105">
        <v>36253</v>
      </c>
      <c r="E57" s="22" t="s">
        <v>38</v>
      </c>
      <c r="F57" s="22" t="s">
        <v>229</v>
      </c>
      <c r="G57" s="22"/>
      <c r="H57" s="188" t="s">
        <v>767</v>
      </c>
      <c r="I57" s="21" t="s">
        <v>650</v>
      </c>
    </row>
    <row r="58" spans="1:9" s="69" customFormat="1" ht="16.5" thickBot="1">
      <c r="A58" s="63"/>
      <c r="B58" s="64">
        <v>7</v>
      </c>
      <c r="C58" s="64" t="s">
        <v>723</v>
      </c>
      <c r="D58" s="65"/>
      <c r="E58" s="65"/>
      <c r="F58" s="65"/>
      <c r="G58" s="66"/>
      <c r="H58" s="68"/>
      <c r="I58" s="63"/>
    </row>
    <row r="59" spans="1:9" s="75" customFormat="1" ht="18" customHeight="1" thickBot="1">
      <c r="A59" s="115" t="s">
        <v>202</v>
      </c>
      <c r="B59" s="70" t="s">
        <v>0</v>
      </c>
      <c r="C59" s="71" t="s">
        <v>1</v>
      </c>
      <c r="D59" s="73" t="s">
        <v>10</v>
      </c>
      <c r="E59" s="72" t="s">
        <v>2</v>
      </c>
      <c r="F59" s="72" t="s">
        <v>3</v>
      </c>
      <c r="G59" s="72" t="s">
        <v>88</v>
      </c>
      <c r="H59" s="73" t="s">
        <v>6</v>
      </c>
      <c r="I59" s="74" t="s">
        <v>5</v>
      </c>
    </row>
    <row r="60" spans="1:9" ht="18" customHeight="1">
      <c r="A60" s="34">
        <v>1</v>
      </c>
      <c r="B60" s="19" t="s">
        <v>196</v>
      </c>
      <c r="C60" s="20" t="s">
        <v>197</v>
      </c>
      <c r="D60" s="105" t="s">
        <v>607</v>
      </c>
      <c r="E60" s="22" t="s">
        <v>97</v>
      </c>
      <c r="F60" s="22" t="s">
        <v>98</v>
      </c>
      <c r="G60" s="22" t="s">
        <v>602</v>
      </c>
      <c r="H60" s="188" t="s">
        <v>768</v>
      </c>
      <c r="I60" s="21" t="s">
        <v>627</v>
      </c>
    </row>
    <row r="61" spans="1:9" ht="18" customHeight="1">
      <c r="A61" s="34">
        <v>2</v>
      </c>
      <c r="B61" s="19" t="s">
        <v>570</v>
      </c>
      <c r="C61" s="20" t="s">
        <v>152</v>
      </c>
      <c r="D61" s="105">
        <v>36197</v>
      </c>
      <c r="E61" s="22" t="s">
        <v>55</v>
      </c>
      <c r="F61" s="22" t="s">
        <v>154</v>
      </c>
      <c r="G61" s="22" t="s">
        <v>705</v>
      </c>
      <c r="H61" s="188" t="s">
        <v>725</v>
      </c>
      <c r="I61" s="21" t="s">
        <v>155</v>
      </c>
    </row>
    <row r="62" spans="1:9" ht="18" customHeight="1">
      <c r="A62" s="34">
        <v>3</v>
      </c>
      <c r="B62" s="19" t="s">
        <v>132</v>
      </c>
      <c r="C62" s="20" t="s">
        <v>204</v>
      </c>
      <c r="D62" s="105">
        <v>36175</v>
      </c>
      <c r="E62" s="22" t="s">
        <v>38</v>
      </c>
      <c r="F62" s="22" t="s">
        <v>229</v>
      </c>
      <c r="G62" s="22" t="s">
        <v>82</v>
      </c>
      <c r="H62" s="188" t="s">
        <v>769</v>
      </c>
      <c r="I62" s="21" t="s">
        <v>68</v>
      </c>
    </row>
    <row r="63" spans="1:9" ht="18" customHeight="1">
      <c r="A63" s="34">
        <v>4</v>
      </c>
      <c r="B63" s="19" t="s">
        <v>47</v>
      </c>
      <c r="C63" s="20" t="s">
        <v>707</v>
      </c>
      <c r="D63" s="105">
        <v>36166</v>
      </c>
      <c r="E63" s="22" t="s">
        <v>55</v>
      </c>
      <c r="F63" s="22" t="s">
        <v>154</v>
      </c>
      <c r="G63" s="22" t="s">
        <v>705</v>
      </c>
      <c r="H63" s="188" t="s">
        <v>770</v>
      </c>
      <c r="I63" s="21" t="s">
        <v>155</v>
      </c>
    </row>
    <row r="64" spans="1:9" ht="18" customHeight="1">
      <c r="A64" s="34">
        <v>5</v>
      </c>
      <c r="B64" s="19" t="s">
        <v>112</v>
      </c>
      <c r="C64" s="20" t="s">
        <v>113</v>
      </c>
      <c r="D64" s="105" t="s">
        <v>348</v>
      </c>
      <c r="E64" s="22" t="s">
        <v>38</v>
      </c>
      <c r="F64" s="22" t="s">
        <v>229</v>
      </c>
      <c r="G64" s="22" t="s">
        <v>328</v>
      </c>
      <c r="H64" s="188" t="s">
        <v>771</v>
      </c>
      <c r="I64" s="21" t="s">
        <v>70</v>
      </c>
    </row>
    <row r="65" spans="1:9" ht="18" customHeight="1">
      <c r="A65" s="34">
        <v>6</v>
      </c>
      <c r="B65" s="19" t="s">
        <v>590</v>
      </c>
      <c r="C65" s="20" t="s">
        <v>591</v>
      </c>
      <c r="D65" s="105">
        <v>36164</v>
      </c>
      <c r="E65" s="22" t="s">
        <v>274</v>
      </c>
      <c r="F65" s="22" t="s">
        <v>271</v>
      </c>
      <c r="G65" s="22"/>
      <c r="H65" s="188" t="s">
        <v>772</v>
      </c>
      <c r="I65" s="21" t="s">
        <v>272</v>
      </c>
    </row>
    <row r="67" spans="1:8" s="64" customFormat="1" ht="15.75">
      <c r="A67" s="3" t="s">
        <v>360</v>
      </c>
      <c r="C67" s="65"/>
      <c r="D67" s="79"/>
      <c r="E67" s="79"/>
      <c r="F67" s="79"/>
      <c r="G67" s="111"/>
      <c r="H67" s="68"/>
    </row>
    <row r="68" spans="1:11" s="64" customFormat="1" ht="15.75">
      <c r="A68" s="64" t="s">
        <v>359</v>
      </c>
      <c r="C68" s="65"/>
      <c r="D68" s="79"/>
      <c r="E68" s="79"/>
      <c r="F68" s="111"/>
      <c r="G68" s="111"/>
      <c r="H68" s="68"/>
      <c r="I68" s="68"/>
      <c r="J68" s="68"/>
      <c r="K68" s="113"/>
    </row>
    <row r="69" ht="12.75">
      <c r="B69" s="52"/>
    </row>
    <row r="70" spans="1:9" s="69" customFormat="1" ht="15.75">
      <c r="A70" s="63"/>
      <c r="B70" s="64" t="s">
        <v>377</v>
      </c>
      <c r="C70" s="64"/>
      <c r="D70" s="65"/>
      <c r="E70" s="65"/>
      <c r="F70" s="65"/>
      <c r="G70" s="66"/>
      <c r="H70" s="68"/>
      <c r="I70" s="63"/>
    </row>
    <row r="71" spans="1:9" s="69" customFormat="1" ht="16.5" thickBot="1">
      <c r="A71" s="63"/>
      <c r="B71" s="64">
        <v>1</v>
      </c>
      <c r="C71" s="64" t="s">
        <v>723</v>
      </c>
      <c r="D71" s="65"/>
      <c r="E71" s="65"/>
      <c r="F71" s="65"/>
      <c r="G71" s="66"/>
      <c r="H71" s="68"/>
      <c r="I71" s="63"/>
    </row>
    <row r="72" spans="1:9" s="75" customFormat="1" ht="18" customHeight="1" thickBot="1">
      <c r="A72" s="115" t="s">
        <v>202</v>
      </c>
      <c r="B72" s="70" t="s">
        <v>0</v>
      </c>
      <c r="C72" s="71" t="s">
        <v>1</v>
      </c>
      <c r="D72" s="73" t="s">
        <v>10</v>
      </c>
      <c r="E72" s="72" t="s">
        <v>2</v>
      </c>
      <c r="F72" s="72" t="s">
        <v>3</v>
      </c>
      <c r="G72" s="72" t="s">
        <v>88</v>
      </c>
      <c r="H72" s="73" t="s">
        <v>6</v>
      </c>
      <c r="I72" s="74" t="s">
        <v>5</v>
      </c>
    </row>
    <row r="73" spans="1:9" ht="18" customHeight="1">
      <c r="A73" s="34">
        <v>1</v>
      </c>
      <c r="B73" s="19"/>
      <c r="C73" s="20"/>
      <c r="D73" s="105"/>
      <c r="E73" s="22"/>
      <c r="F73" s="22"/>
      <c r="G73" s="22"/>
      <c r="H73" s="188"/>
      <c r="I73" s="21"/>
    </row>
    <row r="74" spans="1:9" ht="18" customHeight="1">
      <c r="A74" s="34">
        <v>2</v>
      </c>
      <c r="B74" s="19" t="s">
        <v>641</v>
      </c>
      <c r="C74" s="20" t="s">
        <v>642</v>
      </c>
      <c r="D74" s="105">
        <v>36137</v>
      </c>
      <c r="E74" s="22" t="s">
        <v>15</v>
      </c>
      <c r="F74" s="22" t="s">
        <v>54</v>
      </c>
      <c r="G74" s="22" t="s">
        <v>288</v>
      </c>
      <c r="H74" s="188" t="s">
        <v>773</v>
      </c>
      <c r="I74" s="21" t="s">
        <v>160</v>
      </c>
    </row>
    <row r="75" spans="1:9" ht="18" customHeight="1">
      <c r="A75" s="34">
        <v>3</v>
      </c>
      <c r="B75" s="19" t="s">
        <v>414</v>
      </c>
      <c r="C75" s="20" t="s">
        <v>428</v>
      </c>
      <c r="D75" s="105" t="s">
        <v>398</v>
      </c>
      <c r="E75" s="22" t="s">
        <v>217</v>
      </c>
      <c r="F75" s="22" t="s">
        <v>216</v>
      </c>
      <c r="G75" s="22"/>
      <c r="H75" s="189" t="s">
        <v>774</v>
      </c>
      <c r="I75" s="21" t="s">
        <v>226</v>
      </c>
    </row>
    <row r="76" spans="1:9" ht="18" customHeight="1">
      <c r="A76" s="34">
        <v>4</v>
      </c>
      <c r="B76" s="19" t="s">
        <v>304</v>
      </c>
      <c r="C76" s="20" t="s">
        <v>305</v>
      </c>
      <c r="D76" s="105">
        <v>36033</v>
      </c>
      <c r="E76" s="22" t="s">
        <v>38</v>
      </c>
      <c r="F76" s="22" t="s">
        <v>229</v>
      </c>
      <c r="G76" s="22"/>
      <c r="H76" s="188" t="s">
        <v>775</v>
      </c>
      <c r="I76" s="21" t="s">
        <v>650</v>
      </c>
    </row>
    <row r="77" spans="1:9" ht="18" customHeight="1">
      <c r="A77" s="34">
        <v>5</v>
      </c>
      <c r="B77" s="19" t="s">
        <v>585</v>
      </c>
      <c r="C77" s="20" t="s">
        <v>586</v>
      </c>
      <c r="D77" s="105">
        <v>36022</v>
      </c>
      <c r="E77" s="22" t="s">
        <v>274</v>
      </c>
      <c r="F77" s="22" t="s">
        <v>271</v>
      </c>
      <c r="G77" s="22"/>
      <c r="H77" s="188" t="s">
        <v>776</v>
      </c>
      <c r="I77" s="21" t="s">
        <v>272</v>
      </c>
    </row>
    <row r="78" spans="1:9" ht="18" customHeight="1">
      <c r="A78" s="34">
        <v>6</v>
      </c>
      <c r="B78" s="19" t="s">
        <v>476</v>
      </c>
      <c r="C78" s="20" t="s">
        <v>503</v>
      </c>
      <c r="D78" s="105" t="s">
        <v>504</v>
      </c>
      <c r="E78" s="22" t="s">
        <v>55</v>
      </c>
      <c r="F78" s="22" t="s">
        <v>154</v>
      </c>
      <c r="G78" s="22"/>
      <c r="H78" s="188" t="s">
        <v>777</v>
      </c>
      <c r="I78" s="21" t="s">
        <v>115</v>
      </c>
    </row>
    <row r="79" spans="1:9" s="69" customFormat="1" ht="16.5" thickBot="1">
      <c r="A79" s="63"/>
      <c r="B79" s="64">
        <v>2</v>
      </c>
      <c r="C79" s="64" t="s">
        <v>723</v>
      </c>
      <c r="D79" s="65"/>
      <c r="E79" s="65"/>
      <c r="F79" s="65"/>
      <c r="G79" s="66"/>
      <c r="H79" s="68"/>
      <c r="I79" s="63"/>
    </row>
    <row r="80" spans="1:9" s="75" customFormat="1" ht="18" customHeight="1" thickBot="1">
      <c r="A80" s="115" t="s">
        <v>202</v>
      </c>
      <c r="B80" s="70" t="s">
        <v>0</v>
      </c>
      <c r="C80" s="71" t="s">
        <v>1</v>
      </c>
      <c r="D80" s="73" t="s">
        <v>10</v>
      </c>
      <c r="E80" s="72" t="s">
        <v>2</v>
      </c>
      <c r="F80" s="72" t="s">
        <v>3</v>
      </c>
      <c r="G80" s="72" t="s">
        <v>88</v>
      </c>
      <c r="H80" s="73" t="s">
        <v>6</v>
      </c>
      <c r="I80" s="74" t="s">
        <v>5</v>
      </c>
    </row>
    <row r="81" spans="1:9" ht="18" customHeight="1">
      <c r="A81" s="34">
        <v>1</v>
      </c>
      <c r="B81" s="19"/>
      <c r="C81" s="20"/>
      <c r="D81" s="105"/>
      <c r="E81" s="22"/>
      <c r="F81" s="22"/>
      <c r="G81" s="22"/>
      <c r="H81" s="188"/>
      <c r="I81" s="21"/>
    </row>
    <row r="82" spans="1:9" ht="18" customHeight="1">
      <c r="A82" s="34">
        <v>2</v>
      </c>
      <c r="B82" s="19" t="s">
        <v>63</v>
      </c>
      <c r="C82" s="20" t="s">
        <v>290</v>
      </c>
      <c r="D82" s="105">
        <v>35982</v>
      </c>
      <c r="E82" s="22" t="s">
        <v>15</v>
      </c>
      <c r="F82" s="22" t="s">
        <v>54</v>
      </c>
      <c r="G82" s="22" t="s">
        <v>288</v>
      </c>
      <c r="H82" s="188" t="s">
        <v>754</v>
      </c>
      <c r="I82" s="21" t="s">
        <v>160</v>
      </c>
    </row>
    <row r="83" spans="1:9" ht="18" customHeight="1">
      <c r="A83" s="34">
        <v>3</v>
      </c>
      <c r="B83" s="19" t="s">
        <v>14</v>
      </c>
      <c r="C83" s="20" t="s">
        <v>635</v>
      </c>
      <c r="D83" s="105" t="s">
        <v>636</v>
      </c>
      <c r="E83" s="22" t="s">
        <v>97</v>
      </c>
      <c r="F83" s="22" t="s">
        <v>98</v>
      </c>
      <c r="G83" s="22" t="s">
        <v>276</v>
      </c>
      <c r="H83" s="188" t="s">
        <v>778</v>
      </c>
      <c r="I83" s="21" t="s">
        <v>198</v>
      </c>
    </row>
    <row r="84" spans="1:9" ht="18" customHeight="1">
      <c r="A84" s="34">
        <v>4</v>
      </c>
      <c r="B84" s="19" t="s">
        <v>262</v>
      </c>
      <c r="C84" s="20" t="s">
        <v>91</v>
      </c>
      <c r="D84" s="105">
        <v>35942</v>
      </c>
      <c r="E84" s="22" t="s">
        <v>79</v>
      </c>
      <c r="F84" s="22" t="s">
        <v>522</v>
      </c>
      <c r="G84" s="22"/>
      <c r="H84" s="189" t="s">
        <v>779</v>
      </c>
      <c r="I84" s="21" t="s">
        <v>90</v>
      </c>
    </row>
    <row r="85" spans="1:9" ht="18" customHeight="1">
      <c r="A85" s="34">
        <v>5</v>
      </c>
      <c r="B85" s="19" t="s">
        <v>63</v>
      </c>
      <c r="C85" s="20" t="s">
        <v>510</v>
      </c>
      <c r="D85" s="105" t="s">
        <v>511</v>
      </c>
      <c r="E85" s="22" t="s">
        <v>55</v>
      </c>
      <c r="F85" s="22" t="s">
        <v>154</v>
      </c>
      <c r="G85" s="22" t="s">
        <v>507</v>
      </c>
      <c r="H85" s="189" t="s">
        <v>742</v>
      </c>
      <c r="I85" s="21" t="s">
        <v>115</v>
      </c>
    </row>
    <row r="86" spans="1:9" ht="18" customHeight="1">
      <c r="A86" s="34">
        <v>6</v>
      </c>
      <c r="B86" s="19" t="s">
        <v>567</v>
      </c>
      <c r="C86" s="20" t="s">
        <v>568</v>
      </c>
      <c r="D86" s="105">
        <v>35925</v>
      </c>
      <c r="E86" s="22" t="s">
        <v>38</v>
      </c>
      <c r="F86" s="22" t="s">
        <v>229</v>
      </c>
      <c r="G86" s="22"/>
      <c r="H86" s="188" t="s">
        <v>777</v>
      </c>
      <c r="I86" s="21" t="s">
        <v>157</v>
      </c>
    </row>
    <row r="87" spans="1:9" s="69" customFormat="1" ht="16.5" thickBot="1">
      <c r="A87" s="63"/>
      <c r="B87" s="64">
        <v>3</v>
      </c>
      <c r="C87" s="64" t="s">
        <v>723</v>
      </c>
      <c r="D87" s="65"/>
      <c r="E87" s="65"/>
      <c r="F87" s="65"/>
      <c r="G87" s="66"/>
      <c r="H87" s="68"/>
      <c r="I87" s="63"/>
    </row>
    <row r="88" spans="1:9" s="75" customFormat="1" ht="18" customHeight="1" thickBot="1">
      <c r="A88" s="115" t="s">
        <v>202</v>
      </c>
      <c r="B88" s="70" t="s">
        <v>0</v>
      </c>
      <c r="C88" s="71" t="s">
        <v>1</v>
      </c>
      <c r="D88" s="73" t="s">
        <v>10</v>
      </c>
      <c r="E88" s="72" t="s">
        <v>2</v>
      </c>
      <c r="F88" s="72" t="s">
        <v>3</v>
      </c>
      <c r="G88" s="72" t="s">
        <v>88</v>
      </c>
      <c r="H88" s="73" t="s">
        <v>6</v>
      </c>
      <c r="I88" s="74" t="s">
        <v>5</v>
      </c>
    </row>
    <row r="89" spans="1:9" ht="18" customHeight="1">
      <c r="A89" s="34">
        <v>1</v>
      </c>
      <c r="B89" s="19"/>
      <c r="C89" s="20"/>
      <c r="D89" s="105"/>
      <c r="E89" s="22"/>
      <c r="F89" s="22"/>
      <c r="G89" s="22"/>
      <c r="H89" s="188"/>
      <c r="I89" s="21"/>
    </row>
    <row r="90" spans="1:9" ht="18" customHeight="1">
      <c r="A90" s="34">
        <v>2</v>
      </c>
      <c r="B90" s="19" t="s">
        <v>18</v>
      </c>
      <c r="C90" s="20" t="s">
        <v>481</v>
      </c>
      <c r="D90" s="105">
        <v>35898</v>
      </c>
      <c r="E90" s="22" t="s">
        <v>38</v>
      </c>
      <c r="F90" s="22" t="s">
        <v>229</v>
      </c>
      <c r="G90" s="22" t="s">
        <v>82</v>
      </c>
      <c r="H90" s="188" t="s">
        <v>780</v>
      </c>
      <c r="I90" s="21" t="s">
        <v>68</v>
      </c>
    </row>
    <row r="91" spans="1:9" ht="18" customHeight="1">
      <c r="A91" s="34">
        <v>3</v>
      </c>
      <c r="B91" s="19" t="s">
        <v>338</v>
      </c>
      <c r="C91" s="20" t="s">
        <v>699</v>
      </c>
      <c r="D91" s="105">
        <v>35898</v>
      </c>
      <c r="E91" s="22" t="s">
        <v>38</v>
      </c>
      <c r="F91" s="22" t="s">
        <v>663</v>
      </c>
      <c r="G91" s="22" t="s">
        <v>549</v>
      </c>
      <c r="H91" s="188" t="s">
        <v>764</v>
      </c>
      <c r="I91" s="21" t="s">
        <v>59</v>
      </c>
    </row>
    <row r="92" spans="1:9" ht="18" customHeight="1">
      <c r="A92" s="34">
        <v>4</v>
      </c>
      <c r="B92" s="19" t="s">
        <v>47</v>
      </c>
      <c r="C92" s="20" t="s">
        <v>684</v>
      </c>
      <c r="D92" s="105">
        <v>35889</v>
      </c>
      <c r="E92" s="22" t="s">
        <v>38</v>
      </c>
      <c r="F92" s="22" t="s">
        <v>229</v>
      </c>
      <c r="G92" s="22" t="s">
        <v>62</v>
      </c>
      <c r="H92" s="188" t="s">
        <v>781</v>
      </c>
      <c r="I92" s="21" t="s">
        <v>41</v>
      </c>
    </row>
    <row r="93" spans="1:9" ht="18" customHeight="1">
      <c r="A93" s="34">
        <v>5</v>
      </c>
      <c r="B93" s="19" t="s">
        <v>35</v>
      </c>
      <c r="C93" s="20" t="s">
        <v>289</v>
      </c>
      <c r="D93" s="105">
        <v>35802</v>
      </c>
      <c r="E93" s="22" t="s">
        <v>15</v>
      </c>
      <c r="F93" s="22" t="s">
        <v>54</v>
      </c>
      <c r="G93" s="22" t="s">
        <v>288</v>
      </c>
      <c r="H93" s="188" t="s">
        <v>782</v>
      </c>
      <c r="I93" s="21" t="s">
        <v>160</v>
      </c>
    </row>
    <row r="94" spans="1:9" ht="18" customHeight="1">
      <c r="A94" s="34">
        <v>6</v>
      </c>
      <c r="B94" s="19" t="s">
        <v>21</v>
      </c>
      <c r="C94" s="20" t="s">
        <v>89</v>
      </c>
      <c r="D94" s="105">
        <v>35753</v>
      </c>
      <c r="E94" s="22" t="s">
        <v>15</v>
      </c>
      <c r="F94" s="22" t="s">
        <v>54</v>
      </c>
      <c r="G94" s="22" t="s">
        <v>312</v>
      </c>
      <c r="H94" s="189" t="s">
        <v>783</v>
      </c>
      <c r="I94" s="21" t="s">
        <v>107</v>
      </c>
    </row>
    <row r="95" spans="1:9" ht="18" customHeight="1">
      <c r="A95" s="76"/>
      <c r="B95" s="31"/>
      <c r="C95" s="32"/>
      <c r="D95" s="159"/>
      <c r="E95" s="29"/>
      <c r="F95" s="29"/>
      <c r="G95" s="29"/>
      <c r="H95" s="176"/>
      <c r="I95" s="33"/>
    </row>
    <row r="96" spans="1:9" ht="18" customHeight="1">
      <c r="A96" s="76"/>
      <c r="B96" s="31"/>
      <c r="C96" s="32"/>
      <c r="D96" s="159"/>
      <c r="E96" s="29"/>
      <c r="F96" s="29"/>
      <c r="G96" s="29"/>
      <c r="H96" s="176"/>
      <c r="I96" s="33"/>
    </row>
    <row r="97" spans="1:9" ht="18" customHeight="1">
      <c r="A97" s="76"/>
      <c r="B97" s="31"/>
      <c r="C97" s="32"/>
      <c r="D97" s="159"/>
      <c r="E97" s="29"/>
      <c r="F97" s="29"/>
      <c r="G97" s="29"/>
      <c r="H97" s="176"/>
      <c r="I97" s="33"/>
    </row>
    <row r="98" spans="1:9" ht="18" customHeight="1">
      <c r="A98" s="76"/>
      <c r="B98" s="31"/>
      <c r="C98" s="32"/>
      <c r="D98" s="159"/>
      <c r="E98" s="29"/>
      <c r="F98" s="29"/>
      <c r="G98" s="29"/>
      <c r="H98" s="176"/>
      <c r="I98" s="33"/>
    </row>
    <row r="99" spans="1:9" s="69" customFormat="1" ht="16.5" thickBot="1">
      <c r="A99" s="63"/>
      <c r="B99" s="64">
        <v>4</v>
      </c>
      <c r="C99" s="64" t="s">
        <v>723</v>
      </c>
      <c r="D99" s="65"/>
      <c r="E99" s="65"/>
      <c r="F99" s="65"/>
      <c r="G99" s="66"/>
      <c r="H99" s="68"/>
      <c r="I99" s="63"/>
    </row>
    <row r="100" spans="1:9" s="75" customFormat="1" ht="18" customHeight="1" thickBot="1">
      <c r="A100" s="115" t="s">
        <v>202</v>
      </c>
      <c r="B100" s="70" t="s">
        <v>0</v>
      </c>
      <c r="C100" s="71" t="s">
        <v>1</v>
      </c>
      <c r="D100" s="73" t="s">
        <v>10</v>
      </c>
      <c r="E100" s="72" t="s">
        <v>2</v>
      </c>
      <c r="F100" s="72" t="s">
        <v>3</v>
      </c>
      <c r="G100" s="72" t="s">
        <v>88</v>
      </c>
      <c r="H100" s="73" t="s">
        <v>6</v>
      </c>
      <c r="I100" s="74" t="s">
        <v>5</v>
      </c>
    </row>
    <row r="101" spans="1:9" ht="18" customHeight="1">
      <c r="A101" s="34">
        <v>1</v>
      </c>
      <c r="B101" s="19"/>
      <c r="C101" s="20"/>
      <c r="D101" s="105"/>
      <c r="E101" s="22"/>
      <c r="F101" s="22"/>
      <c r="G101" s="22"/>
      <c r="H101" s="188"/>
      <c r="I101" s="21"/>
    </row>
    <row r="102" spans="1:9" ht="18" customHeight="1">
      <c r="A102" s="34">
        <v>2</v>
      </c>
      <c r="B102" s="19" t="s">
        <v>104</v>
      </c>
      <c r="C102" s="20" t="s">
        <v>108</v>
      </c>
      <c r="D102" s="105" t="s">
        <v>168</v>
      </c>
      <c r="E102" s="22" t="s">
        <v>38</v>
      </c>
      <c r="F102" s="22" t="s">
        <v>229</v>
      </c>
      <c r="G102" s="22" t="s">
        <v>328</v>
      </c>
      <c r="H102" s="211" t="s">
        <v>784</v>
      </c>
      <c r="I102" s="21" t="s">
        <v>70</v>
      </c>
    </row>
    <row r="103" spans="1:9" ht="18" customHeight="1">
      <c r="A103" s="34">
        <v>3</v>
      </c>
      <c r="B103" s="19" t="s">
        <v>80</v>
      </c>
      <c r="C103" s="20" t="s">
        <v>190</v>
      </c>
      <c r="D103" s="105" t="s">
        <v>335</v>
      </c>
      <c r="E103" s="22" t="s">
        <v>38</v>
      </c>
      <c r="F103" s="22" t="s">
        <v>229</v>
      </c>
      <c r="G103" s="22" t="s">
        <v>328</v>
      </c>
      <c r="H103" s="188" t="s">
        <v>785</v>
      </c>
      <c r="I103" s="21" t="s">
        <v>70</v>
      </c>
    </row>
    <row r="104" spans="1:9" ht="18" customHeight="1">
      <c r="A104" s="34">
        <v>4</v>
      </c>
      <c r="B104" s="19" t="s">
        <v>304</v>
      </c>
      <c r="C104" s="20" t="s">
        <v>434</v>
      </c>
      <c r="D104" s="105" t="s">
        <v>406</v>
      </c>
      <c r="E104" s="22" t="s">
        <v>217</v>
      </c>
      <c r="F104" s="22" t="s">
        <v>216</v>
      </c>
      <c r="G104" s="22"/>
      <c r="H104" s="211" t="s">
        <v>786</v>
      </c>
      <c r="I104" s="21" t="s">
        <v>218</v>
      </c>
    </row>
    <row r="105" spans="1:9" ht="18" customHeight="1">
      <c r="A105" s="34">
        <v>5</v>
      </c>
      <c r="B105" s="19" t="s">
        <v>30</v>
      </c>
      <c r="C105" s="20" t="s">
        <v>674</v>
      </c>
      <c r="D105" s="105">
        <v>35556</v>
      </c>
      <c r="E105" s="22" t="s">
        <v>38</v>
      </c>
      <c r="F105" s="22" t="s">
        <v>229</v>
      </c>
      <c r="G105" s="22" t="s">
        <v>62</v>
      </c>
      <c r="H105" s="188" t="s">
        <v>787</v>
      </c>
      <c r="I105" s="21" t="s">
        <v>41</v>
      </c>
    </row>
    <row r="106" spans="1:9" ht="18" customHeight="1">
      <c r="A106" s="34">
        <v>6</v>
      </c>
      <c r="B106" s="19" t="s">
        <v>110</v>
      </c>
      <c r="C106" s="20" t="s">
        <v>111</v>
      </c>
      <c r="D106" s="105" t="s">
        <v>554</v>
      </c>
      <c r="E106" s="22" t="s">
        <v>38</v>
      </c>
      <c r="F106" s="22" t="s">
        <v>229</v>
      </c>
      <c r="G106" s="22" t="s">
        <v>328</v>
      </c>
      <c r="H106" s="188" t="s">
        <v>788</v>
      </c>
      <c r="I106" s="21" t="s">
        <v>70</v>
      </c>
    </row>
    <row r="107" spans="1:9" s="69" customFormat="1" ht="16.5" thickBot="1">
      <c r="A107" s="63"/>
      <c r="B107" s="64">
        <v>5</v>
      </c>
      <c r="C107" s="64" t="s">
        <v>723</v>
      </c>
      <c r="D107" s="65"/>
      <c r="E107" s="65"/>
      <c r="F107" s="65"/>
      <c r="G107" s="66"/>
      <c r="H107" s="68"/>
      <c r="I107" s="63"/>
    </row>
    <row r="108" spans="1:9" s="75" customFormat="1" ht="18" customHeight="1" thickBot="1">
      <c r="A108" s="115" t="s">
        <v>202</v>
      </c>
      <c r="B108" s="70" t="s">
        <v>0</v>
      </c>
      <c r="C108" s="71" t="s">
        <v>1</v>
      </c>
      <c r="D108" s="73" t="s">
        <v>10</v>
      </c>
      <c r="E108" s="72" t="s">
        <v>2</v>
      </c>
      <c r="F108" s="72" t="s">
        <v>3</v>
      </c>
      <c r="G108" s="72" t="s">
        <v>88</v>
      </c>
      <c r="H108" s="73" t="s">
        <v>6</v>
      </c>
      <c r="I108" s="74" t="s">
        <v>5</v>
      </c>
    </row>
    <row r="109" spans="1:9" ht="18" customHeight="1">
      <c r="A109" s="34">
        <v>1</v>
      </c>
      <c r="B109" s="19"/>
      <c r="C109" s="20"/>
      <c r="D109" s="105"/>
      <c r="E109" s="22"/>
      <c r="F109" s="22"/>
      <c r="G109" s="22"/>
      <c r="H109" s="188"/>
      <c r="I109" s="21"/>
    </row>
    <row r="110" spans="1:9" ht="18" customHeight="1">
      <c r="A110" s="34">
        <v>2</v>
      </c>
      <c r="B110" s="19" t="s">
        <v>34</v>
      </c>
      <c r="C110" s="20" t="s">
        <v>103</v>
      </c>
      <c r="D110" s="105">
        <v>35431</v>
      </c>
      <c r="E110" s="22" t="s">
        <v>38</v>
      </c>
      <c r="F110" s="22" t="s">
        <v>229</v>
      </c>
      <c r="G110" s="22" t="s">
        <v>62</v>
      </c>
      <c r="H110" s="188" t="s">
        <v>789</v>
      </c>
      <c r="I110" s="21" t="s">
        <v>41</v>
      </c>
    </row>
    <row r="111" spans="1:9" ht="18" customHeight="1">
      <c r="A111" s="34">
        <v>3</v>
      </c>
      <c r="B111" s="19" t="s">
        <v>277</v>
      </c>
      <c r="C111" s="20" t="s">
        <v>630</v>
      </c>
      <c r="D111" s="105" t="s">
        <v>631</v>
      </c>
      <c r="E111" s="22" t="s">
        <v>97</v>
      </c>
      <c r="F111" s="22" t="s">
        <v>98</v>
      </c>
      <c r="G111" s="22" t="s">
        <v>276</v>
      </c>
      <c r="H111" s="188" t="s">
        <v>790</v>
      </c>
      <c r="I111" s="21" t="s">
        <v>198</v>
      </c>
    </row>
    <row r="112" spans="1:9" ht="18" customHeight="1">
      <c r="A112" s="34">
        <v>4</v>
      </c>
      <c r="B112" s="19" t="s">
        <v>165</v>
      </c>
      <c r="C112" s="20" t="s">
        <v>166</v>
      </c>
      <c r="D112" s="105">
        <v>35246</v>
      </c>
      <c r="E112" s="22" t="s">
        <v>15</v>
      </c>
      <c r="F112" s="22" t="s">
        <v>54</v>
      </c>
      <c r="G112" s="22" t="s">
        <v>312</v>
      </c>
      <c r="H112" s="210" t="s">
        <v>783</v>
      </c>
      <c r="I112" s="21" t="s">
        <v>107</v>
      </c>
    </row>
    <row r="113" spans="1:9" ht="18" customHeight="1">
      <c r="A113" s="34">
        <v>5</v>
      </c>
      <c r="B113" s="19" t="s">
        <v>109</v>
      </c>
      <c r="C113" s="20" t="s">
        <v>118</v>
      </c>
      <c r="D113" s="105">
        <v>35182</v>
      </c>
      <c r="E113" s="22" t="s">
        <v>38</v>
      </c>
      <c r="F113" s="22" t="s">
        <v>229</v>
      </c>
      <c r="G113" s="22" t="s">
        <v>82</v>
      </c>
      <c r="H113" s="188" t="s">
        <v>725</v>
      </c>
      <c r="I113" s="21" t="s">
        <v>39</v>
      </c>
    </row>
    <row r="114" spans="1:9" ht="18" customHeight="1">
      <c r="A114" s="34">
        <v>6</v>
      </c>
      <c r="B114" s="19" t="s">
        <v>63</v>
      </c>
      <c r="C114" s="20" t="s">
        <v>221</v>
      </c>
      <c r="D114" s="105" t="s">
        <v>409</v>
      </c>
      <c r="E114" s="22" t="s">
        <v>217</v>
      </c>
      <c r="F114" s="22" t="s">
        <v>216</v>
      </c>
      <c r="G114" s="22"/>
      <c r="H114" s="211" t="s">
        <v>782</v>
      </c>
      <c r="I114" s="21" t="s">
        <v>218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5.421875" style="47" bestFit="1" customWidth="1"/>
    <col min="4" max="4" width="10.7109375" style="60" customWidth="1"/>
    <col min="5" max="5" width="15.00390625" style="61" customWidth="1"/>
    <col min="6" max="6" width="17.57421875" style="61" bestFit="1" customWidth="1"/>
    <col min="7" max="7" width="16.8515625" style="61" bestFit="1" customWidth="1"/>
    <col min="8" max="8" width="8.140625" style="56" customWidth="1"/>
    <col min="9" max="9" width="7.57421875" style="54" customWidth="1"/>
    <col min="10" max="10" width="5.28125" style="54" bestFit="1" customWidth="1"/>
    <col min="11" max="11" width="26.7109375" style="39" customWidth="1"/>
    <col min="12" max="16384" width="9.140625" style="62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ht="12.75">
      <c r="B3" s="52"/>
    </row>
    <row r="4" spans="1:11" s="69" customFormat="1" ht="15.75">
      <c r="A4" s="63"/>
      <c r="B4" s="64" t="s">
        <v>365</v>
      </c>
      <c r="C4" s="64"/>
      <c r="D4" s="65"/>
      <c r="E4" s="65"/>
      <c r="F4" s="65"/>
      <c r="G4" s="66"/>
      <c r="H4" s="67"/>
      <c r="I4" s="68"/>
      <c r="J4" s="68"/>
      <c r="K4" s="63"/>
    </row>
    <row r="5" spans="1:11" s="69" customFormat="1" ht="16.5" thickBot="1">
      <c r="A5" s="63"/>
      <c r="B5" s="64"/>
      <c r="C5" s="64"/>
      <c r="D5" s="65"/>
      <c r="E5" s="65"/>
      <c r="F5" s="65"/>
      <c r="G5" s="66"/>
      <c r="H5" s="67"/>
      <c r="I5" s="68"/>
      <c r="J5" s="68"/>
      <c r="K5" s="63"/>
    </row>
    <row r="6" spans="1:11" s="75" customFormat="1" ht="18" customHeight="1" thickBot="1">
      <c r="A6" s="115" t="s">
        <v>740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73" t="s">
        <v>6</v>
      </c>
      <c r="I6" s="73" t="s">
        <v>7</v>
      </c>
      <c r="J6" s="84" t="s">
        <v>65</v>
      </c>
      <c r="K6" s="74" t="s">
        <v>5</v>
      </c>
    </row>
    <row r="7" spans="1:11" ht="18" customHeight="1">
      <c r="A7" s="34">
        <v>1</v>
      </c>
      <c r="B7" s="19" t="s">
        <v>112</v>
      </c>
      <c r="C7" s="20" t="s">
        <v>113</v>
      </c>
      <c r="D7" s="105" t="s">
        <v>348</v>
      </c>
      <c r="E7" s="22" t="s">
        <v>38</v>
      </c>
      <c r="F7" s="22" t="s">
        <v>229</v>
      </c>
      <c r="G7" s="22" t="s">
        <v>328</v>
      </c>
      <c r="H7" s="170">
        <v>7.34</v>
      </c>
      <c r="I7" s="192" t="s">
        <v>794</v>
      </c>
      <c r="J7" s="28" t="str">
        <f aca="true" t="shared" si="0" ref="J7:J37">IF(ISBLANK(H7),"",IF(H7&lt;=7.54,"II A",IF(H7&lt;=7.94,"III A",IF(H7&lt;=8.44,"I JA",IF(H7&lt;=8.84,"II JA",IF(H7&lt;=9.14,"III JA"))))))</f>
        <v>II A</v>
      </c>
      <c r="K7" s="21" t="s">
        <v>70</v>
      </c>
    </row>
    <row r="8" spans="1:11" ht="18" customHeight="1">
      <c r="A8" s="34">
        <v>2</v>
      </c>
      <c r="B8" s="19" t="s">
        <v>47</v>
      </c>
      <c r="C8" s="20" t="s">
        <v>500</v>
      </c>
      <c r="D8" s="105" t="s">
        <v>501</v>
      </c>
      <c r="E8" s="22" t="s">
        <v>55</v>
      </c>
      <c r="F8" s="22" t="s">
        <v>154</v>
      </c>
      <c r="G8" s="22"/>
      <c r="H8" s="193">
        <v>7.6</v>
      </c>
      <c r="I8" s="152" t="s">
        <v>781</v>
      </c>
      <c r="J8" s="28" t="str">
        <f t="shared" si="0"/>
        <v>III A</v>
      </c>
      <c r="K8" s="21" t="s">
        <v>115</v>
      </c>
    </row>
    <row r="9" spans="1:11" ht="18" customHeight="1">
      <c r="A9" s="34">
        <v>3</v>
      </c>
      <c r="B9" s="19" t="s">
        <v>136</v>
      </c>
      <c r="C9" s="20" t="s">
        <v>715</v>
      </c>
      <c r="D9" s="105">
        <v>36351</v>
      </c>
      <c r="E9" s="22" t="s">
        <v>55</v>
      </c>
      <c r="F9" s="22" t="s">
        <v>154</v>
      </c>
      <c r="G9" s="22"/>
      <c r="H9" s="193">
        <v>7.76</v>
      </c>
      <c r="I9" s="152" t="s">
        <v>790</v>
      </c>
      <c r="J9" s="28" t="str">
        <f t="shared" si="0"/>
        <v>III A</v>
      </c>
      <c r="K9" s="21" t="s">
        <v>115</v>
      </c>
    </row>
    <row r="10" spans="1:11" ht="18" customHeight="1">
      <c r="A10" s="34">
        <v>4</v>
      </c>
      <c r="B10" s="19" t="s">
        <v>112</v>
      </c>
      <c r="C10" s="20" t="s">
        <v>184</v>
      </c>
      <c r="D10" s="105">
        <v>36527</v>
      </c>
      <c r="E10" s="22" t="s">
        <v>38</v>
      </c>
      <c r="F10" s="22" t="s">
        <v>229</v>
      </c>
      <c r="G10" s="22"/>
      <c r="H10" s="170">
        <v>7.67</v>
      </c>
      <c r="I10" s="192" t="s">
        <v>793</v>
      </c>
      <c r="J10" s="28" t="str">
        <f t="shared" si="0"/>
        <v>III A</v>
      </c>
      <c r="K10" s="21" t="s">
        <v>157</v>
      </c>
    </row>
    <row r="11" spans="1:11" ht="18" customHeight="1">
      <c r="A11" s="34">
        <v>5</v>
      </c>
      <c r="B11" s="19" t="s">
        <v>590</v>
      </c>
      <c r="C11" s="20" t="s">
        <v>591</v>
      </c>
      <c r="D11" s="105">
        <v>36164</v>
      </c>
      <c r="E11" s="22" t="s">
        <v>274</v>
      </c>
      <c r="F11" s="22" t="s">
        <v>271</v>
      </c>
      <c r="G11" s="22"/>
      <c r="H11" s="193">
        <v>7.88</v>
      </c>
      <c r="I11" s="152" t="s">
        <v>787</v>
      </c>
      <c r="J11" s="28" t="str">
        <f t="shared" si="0"/>
        <v>III A</v>
      </c>
      <c r="K11" s="21" t="s">
        <v>272</v>
      </c>
    </row>
    <row r="12" spans="1:11" ht="18" customHeight="1">
      <c r="A12" s="34">
        <v>6</v>
      </c>
      <c r="B12" s="19" t="s">
        <v>93</v>
      </c>
      <c r="C12" s="20" t="s">
        <v>422</v>
      </c>
      <c r="D12" s="105" t="s">
        <v>391</v>
      </c>
      <c r="E12" s="22" t="s">
        <v>217</v>
      </c>
      <c r="F12" s="22" t="s">
        <v>216</v>
      </c>
      <c r="G12" s="22"/>
      <c r="H12" s="170">
        <v>7.81</v>
      </c>
      <c r="I12" s="191" t="s">
        <v>792</v>
      </c>
      <c r="J12" s="28" t="str">
        <f t="shared" si="0"/>
        <v>III A</v>
      </c>
      <c r="K12" s="21" t="s">
        <v>226</v>
      </c>
    </row>
    <row r="13" spans="1:11" ht="18" customHeight="1">
      <c r="A13" s="34">
        <v>7</v>
      </c>
      <c r="B13" s="19" t="s">
        <v>147</v>
      </c>
      <c r="C13" s="20" t="s">
        <v>465</v>
      </c>
      <c r="D13" s="105" t="s">
        <v>466</v>
      </c>
      <c r="E13" s="22" t="s">
        <v>83</v>
      </c>
      <c r="F13" s="22" t="s">
        <v>84</v>
      </c>
      <c r="G13" s="22"/>
      <c r="H13" s="170">
        <v>7.93</v>
      </c>
      <c r="I13" s="160"/>
      <c r="J13" s="28" t="str">
        <f t="shared" si="0"/>
        <v>III A</v>
      </c>
      <c r="K13" s="21" t="s">
        <v>64</v>
      </c>
    </row>
    <row r="14" spans="1:11" ht="18" customHeight="1">
      <c r="A14" s="34">
        <v>8</v>
      </c>
      <c r="B14" s="19" t="s">
        <v>142</v>
      </c>
      <c r="C14" s="20" t="s">
        <v>300</v>
      </c>
      <c r="D14" s="105">
        <v>36263</v>
      </c>
      <c r="E14" s="22" t="s">
        <v>38</v>
      </c>
      <c r="F14" s="22" t="s">
        <v>229</v>
      </c>
      <c r="G14" s="22"/>
      <c r="H14" s="170">
        <v>8</v>
      </c>
      <c r="I14" s="152"/>
      <c r="J14" s="28" t="str">
        <f t="shared" si="0"/>
        <v>I JA</v>
      </c>
      <c r="K14" s="21" t="s">
        <v>650</v>
      </c>
    </row>
    <row r="15" spans="1:11" ht="18" customHeight="1">
      <c r="A15" s="34">
        <v>9</v>
      </c>
      <c r="B15" s="19" t="s">
        <v>132</v>
      </c>
      <c r="C15" s="20" t="s">
        <v>204</v>
      </c>
      <c r="D15" s="105">
        <v>36175</v>
      </c>
      <c r="E15" s="22" t="s">
        <v>38</v>
      </c>
      <c r="F15" s="22" t="s">
        <v>229</v>
      </c>
      <c r="G15" s="22" t="s">
        <v>82</v>
      </c>
      <c r="H15" s="170">
        <v>8.23</v>
      </c>
      <c r="I15" s="152"/>
      <c r="J15" s="28" t="str">
        <f t="shared" si="0"/>
        <v>I JA</v>
      </c>
      <c r="K15" s="21" t="s">
        <v>68</v>
      </c>
    </row>
    <row r="16" spans="1:11" ht="18" customHeight="1">
      <c r="A16" s="34">
        <v>10</v>
      </c>
      <c r="B16" s="19" t="s">
        <v>455</v>
      </c>
      <c r="C16" s="20" t="s">
        <v>456</v>
      </c>
      <c r="D16" s="105" t="s">
        <v>457</v>
      </c>
      <c r="E16" s="22" t="s">
        <v>83</v>
      </c>
      <c r="F16" s="22" t="s">
        <v>84</v>
      </c>
      <c r="G16" s="22"/>
      <c r="H16" s="170">
        <v>8.26</v>
      </c>
      <c r="I16" s="152"/>
      <c r="J16" s="28" t="str">
        <f t="shared" si="0"/>
        <v>I JA</v>
      </c>
      <c r="K16" s="21" t="s">
        <v>64</v>
      </c>
    </row>
    <row r="17" spans="1:11" ht="18" customHeight="1">
      <c r="A17" s="34">
        <v>11</v>
      </c>
      <c r="B17" s="19" t="s">
        <v>196</v>
      </c>
      <c r="C17" s="20" t="s">
        <v>268</v>
      </c>
      <c r="D17" s="105">
        <v>37178</v>
      </c>
      <c r="E17" s="22" t="s">
        <v>38</v>
      </c>
      <c r="F17" s="22" t="s">
        <v>229</v>
      </c>
      <c r="G17" s="22" t="s">
        <v>549</v>
      </c>
      <c r="H17" s="170">
        <v>8.27</v>
      </c>
      <c r="I17" s="152"/>
      <c r="J17" s="28" t="str">
        <f t="shared" si="0"/>
        <v>I JA</v>
      </c>
      <c r="K17" s="21" t="s">
        <v>69</v>
      </c>
    </row>
    <row r="18" spans="1:11" ht="18" customHeight="1">
      <c r="A18" s="34">
        <v>11</v>
      </c>
      <c r="B18" s="19" t="s">
        <v>24</v>
      </c>
      <c r="C18" s="20" t="s">
        <v>287</v>
      </c>
      <c r="D18" s="105" t="s">
        <v>608</v>
      </c>
      <c r="E18" s="22" t="s">
        <v>97</v>
      </c>
      <c r="F18" s="22" t="s">
        <v>98</v>
      </c>
      <c r="G18" s="22" t="s">
        <v>276</v>
      </c>
      <c r="H18" s="170">
        <v>8.27</v>
      </c>
      <c r="I18" s="152"/>
      <c r="J18" s="28" t="str">
        <f t="shared" si="0"/>
        <v>I JA</v>
      </c>
      <c r="K18" s="21" t="s">
        <v>198</v>
      </c>
    </row>
    <row r="19" spans="1:11" ht="18" customHeight="1">
      <c r="A19" s="34">
        <v>13</v>
      </c>
      <c r="B19" s="19" t="s">
        <v>161</v>
      </c>
      <c r="C19" s="20" t="s">
        <v>71</v>
      </c>
      <c r="D19" s="105">
        <v>36689</v>
      </c>
      <c r="E19" s="22" t="s">
        <v>15</v>
      </c>
      <c r="F19" s="22" t="s">
        <v>54</v>
      </c>
      <c r="G19" s="22" t="s">
        <v>74</v>
      </c>
      <c r="H19" s="170">
        <v>8.29</v>
      </c>
      <c r="I19" s="152"/>
      <c r="J19" s="28" t="str">
        <f t="shared" si="0"/>
        <v>I JA</v>
      </c>
      <c r="K19" s="21" t="s">
        <v>50</v>
      </c>
    </row>
    <row r="20" spans="1:11" ht="18" customHeight="1">
      <c r="A20" s="34">
        <v>14</v>
      </c>
      <c r="B20" s="19" t="s">
        <v>156</v>
      </c>
      <c r="C20" s="20" t="s">
        <v>445</v>
      </c>
      <c r="D20" s="105" t="s">
        <v>446</v>
      </c>
      <c r="E20" s="22" t="s">
        <v>83</v>
      </c>
      <c r="F20" s="22" t="s">
        <v>84</v>
      </c>
      <c r="G20" s="22"/>
      <c r="H20" s="170">
        <v>8.31</v>
      </c>
      <c r="I20" s="160"/>
      <c r="J20" s="28" t="str">
        <f t="shared" si="0"/>
        <v>I JA</v>
      </c>
      <c r="K20" s="21" t="s">
        <v>64</v>
      </c>
    </row>
    <row r="21" spans="1:11" ht="18" customHeight="1">
      <c r="A21" s="34">
        <v>15</v>
      </c>
      <c r="B21" s="19" t="s">
        <v>26</v>
      </c>
      <c r="C21" s="20" t="s">
        <v>308</v>
      </c>
      <c r="D21" s="105">
        <v>36389</v>
      </c>
      <c r="E21" s="22" t="s">
        <v>38</v>
      </c>
      <c r="F21" s="22" t="s">
        <v>229</v>
      </c>
      <c r="G21" s="22" t="s">
        <v>549</v>
      </c>
      <c r="H21" s="170">
        <v>8.34</v>
      </c>
      <c r="I21" s="152"/>
      <c r="J21" s="28" t="str">
        <f t="shared" si="0"/>
        <v>I JA</v>
      </c>
      <c r="K21" s="21" t="s">
        <v>550</v>
      </c>
    </row>
    <row r="22" spans="1:11" ht="18" customHeight="1">
      <c r="A22" s="34">
        <v>16</v>
      </c>
      <c r="B22" s="19" t="s">
        <v>201</v>
      </c>
      <c r="C22" s="20" t="s">
        <v>135</v>
      </c>
      <c r="D22" s="105" t="s">
        <v>558</v>
      </c>
      <c r="E22" s="22" t="s">
        <v>38</v>
      </c>
      <c r="F22" s="22" t="s">
        <v>229</v>
      </c>
      <c r="G22" s="22" t="s">
        <v>328</v>
      </c>
      <c r="H22" s="170">
        <v>8.35</v>
      </c>
      <c r="I22" s="152"/>
      <c r="J22" s="28" t="str">
        <f t="shared" si="0"/>
        <v>I JA</v>
      </c>
      <c r="K22" s="21" t="s">
        <v>70</v>
      </c>
    </row>
    <row r="23" spans="1:11" ht="18" customHeight="1">
      <c r="A23" s="34">
        <v>17</v>
      </c>
      <c r="B23" s="19" t="s">
        <v>196</v>
      </c>
      <c r="C23" s="20" t="s">
        <v>197</v>
      </c>
      <c r="D23" s="105" t="s">
        <v>607</v>
      </c>
      <c r="E23" s="22" t="s">
        <v>97</v>
      </c>
      <c r="F23" s="22" t="s">
        <v>98</v>
      </c>
      <c r="G23" s="22" t="s">
        <v>602</v>
      </c>
      <c r="H23" s="170">
        <v>8.36</v>
      </c>
      <c r="I23" s="152"/>
      <c r="J23" s="28" t="str">
        <f t="shared" si="0"/>
        <v>I JA</v>
      </c>
      <c r="K23" s="21" t="s">
        <v>627</v>
      </c>
    </row>
    <row r="24" spans="1:11" ht="18" customHeight="1">
      <c r="A24" s="34">
        <v>18</v>
      </c>
      <c r="B24" s="19" t="s">
        <v>249</v>
      </c>
      <c r="C24" s="20" t="s">
        <v>481</v>
      </c>
      <c r="D24" s="105">
        <v>36253</v>
      </c>
      <c r="E24" s="22" t="s">
        <v>38</v>
      </c>
      <c r="F24" s="22" t="s">
        <v>229</v>
      </c>
      <c r="G24" s="22"/>
      <c r="H24" s="170">
        <v>8.4</v>
      </c>
      <c r="I24" s="152"/>
      <c r="J24" s="28" t="str">
        <f t="shared" si="0"/>
        <v>I JA</v>
      </c>
      <c r="K24" s="21" t="s">
        <v>650</v>
      </c>
    </row>
    <row r="25" spans="1:11" ht="18" customHeight="1">
      <c r="A25" s="34">
        <v>19</v>
      </c>
      <c r="B25" s="19" t="s">
        <v>161</v>
      </c>
      <c r="C25" s="20" t="s">
        <v>162</v>
      </c>
      <c r="D25" s="105">
        <v>36469</v>
      </c>
      <c r="E25" s="22" t="s">
        <v>15</v>
      </c>
      <c r="F25" s="22" t="s">
        <v>54</v>
      </c>
      <c r="G25" s="22" t="s">
        <v>288</v>
      </c>
      <c r="H25" s="170">
        <v>8.43</v>
      </c>
      <c r="I25" s="152"/>
      <c r="J25" s="28" t="str">
        <f t="shared" si="0"/>
        <v>I JA</v>
      </c>
      <c r="K25" s="21" t="s">
        <v>160</v>
      </c>
    </row>
    <row r="26" spans="1:11" ht="18" customHeight="1">
      <c r="A26" s="34">
        <v>20</v>
      </c>
      <c r="B26" s="19" t="s">
        <v>47</v>
      </c>
      <c r="C26" s="20" t="s">
        <v>707</v>
      </c>
      <c r="D26" s="105">
        <v>36166</v>
      </c>
      <c r="E26" s="22" t="s">
        <v>55</v>
      </c>
      <c r="F26" s="22" t="s">
        <v>154</v>
      </c>
      <c r="G26" s="22" t="s">
        <v>705</v>
      </c>
      <c r="H26" s="170">
        <v>8.44</v>
      </c>
      <c r="I26" s="152"/>
      <c r="J26" s="28" t="str">
        <f t="shared" si="0"/>
        <v>I JA</v>
      </c>
      <c r="K26" s="21" t="s">
        <v>155</v>
      </c>
    </row>
    <row r="27" spans="1:11" ht="18" customHeight="1">
      <c r="A27" s="34">
        <v>21</v>
      </c>
      <c r="B27" s="19" t="s">
        <v>412</v>
      </c>
      <c r="C27" s="20" t="s">
        <v>423</v>
      </c>
      <c r="D27" s="105" t="s">
        <v>392</v>
      </c>
      <c r="E27" s="22" t="s">
        <v>217</v>
      </c>
      <c r="F27" s="22" t="s">
        <v>216</v>
      </c>
      <c r="G27" s="22"/>
      <c r="H27" s="170">
        <v>8.7</v>
      </c>
      <c r="I27" s="160"/>
      <c r="J27" s="28" t="str">
        <f t="shared" si="0"/>
        <v>II JA</v>
      </c>
      <c r="K27" s="21" t="s">
        <v>226</v>
      </c>
    </row>
    <row r="28" spans="1:11" ht="18" customHeight="1">
      <c r="A28" s="34">
        <v>22</v>
      </c>
      <c r="B28" s="19" t="s">
        <v>357</v>
      </c>
      <c r="C28" s="20" t="s">
        <v>609</v>
      </c>
      <c r="D28" s="105" t="s">
        <v>610</v>
      </c>
      <c r="E28" s="22" t="s">
        <v>97</v>
      </c>
      <c r="F28" s="22" t="s">
        <v>98</v>
      </c>
      <c r="G28" s="22" t="s">
        <v>276</v>
      </c>
      <c r="H28" s="170">
        <v>8.72</v>
      </c>
      <c r="I28" s="152"/>
      <c r="J28" s="28" t="str">
        <f t="shared" si="0"/>
        <v>II JA</v>
      </c>
      <c r="K28" s="21" t="s">
        <v>198</v>
      </c>
    </row>
    <row r="29" spans="1:11" ht="18" customHeight="1">
      <c r="A29" s="34">
        <v>22</v>
      </c>
      <c r="B29" s="19" t="s">
        <v>75</v>
      </c>
      <c r="C29" s="20" t="s">
        <v>619</v>
      </c>
      <c r="D29" s="105" t="s">
        <v>620</v>
      </c>
      <c r="E29" s="22" t="s">
        <v>97</v>
      </c>
      <c r="F29" s="22" t="s">
        <v>98</v>
      </c>
      <c r="G29" s="22" t="s">
        <v>276</v>
      </c>
      <c r="H29" s="170">
        <v>8.72</v>
      </c>
      <c r="I29" s="152"/>
      <c r="J29" s="28" t="str">
        <f t="shared" si="0"/>
        <v>II JA</v>
      </c>
      <c r="K29" s="21" t="s">
        <v>198</v>
      </c>
    </row>
    <row r="30" spans="1:11" ht="18" customHeight="1">
      <c r="A30" s="34">
        <v>24</v>
      </c>
      <c r="B30" s="19" t="s">
        <v>35</v>
      </c>
      <c r="C30" s="20" t="s">
        <v>143</v>
      </c>
      <c r="D30" s="105">
        <v>36295</v>
      </c>
      <c r="E30" s="22" t="s">
        <v>38</v>
      </c>
      <c r="F30" s="22" t="s">
        <v>229</v>
      </c>
      <c r="G30" s="22"/>
      <c r="H30" s="170">
        <v>8.73</v>
      </c>
      <c r="I30" s="152"/>
      <c r="J30" s="28" t="str">
        <f t="shared" si="0"/>
        <v>II JA</v>
      </c>
      <c r="K30" s="21" t="s">
        <v>650</v>
      </c>
    </row>
    <row r="31" spans="1:11" ht="18" customHeight="1">
      <c r="A31" s="34">
        <v>25</v>
      </c>
      <c r="B31" s="19" t="s">
        <v>570</v>
      </c>
      <c r="C31" s="20" t="s">
        <v>571</v>
      </c>
      <c r="D31" s="105">
        <v>36999</v>
      </c>
      <c r="E31" s="22" t="s">
        <v>15</v>
      </c>
      <c r="F31" s="22" t="s">
        <v>54</v>
      </c>
      <c r="G31" s="22" t="s">
        <v>74</v>
      </c>
      <c r="H31" s="170">
        <v>8.96</v>
      </c>
      <c r="I31" s="152"/>
      <c r="J31" s="28" t="str">
        <f t="shared" si="0"/>
        <v>III JA</v>
      </c>
      <c r="K31" s="21" t="s">
        <v>50</v>
      </c>
    </row>
    <row r="32" spans="1:11" ht="18" customHeight="1">
      <c r="A32" s="34">
        <v>26</v>
      </c>
      <c r="B32" s="19" t="s">
        <v>329</v>
      </c>
      <c r="C32" s="20" t="s">
        <v>552</v>
      </c>
      <c r="D32" s="105" t="s">
        <v>330</v>
      </c>
      <c r="E32" s="22" t="s">
        <v>38</v>
      </c>
      <c r="F32" s="22" t="s">
        <v>229</v>
      </c>
      <c r="G32" s="22" t="s">
        <v>328</v>
      </c>
      <c r="H32" s="170">
        <v>8.99</v>
      </c>
      <c r="I32" s="152"/>
      <c r="J32" s="28" t="str">
        <f t="shared" si="0"/>
        <v>III JA</v>
      </c>
      <c r="K32" s="21" t="s">
        <v>70</v>
      </c>
    </row>
    <row r="33" spans="1:11" ht="18" customHeight="1">
      <c r="A33" s="34">
        <v>27</v>
      </c>
      <c r="B33" s="19" t="s">
        <v>165</v>
      </c>
      <c r="C33" s="20" t="s">
        <v>323</v>
      </c>
      <c r="D33" s="105">
        <v>36613</v>
      </c>
      <c r="E33" s="22" t="s">
        <v>15</v>
      </c>
      <c r="F33" s="22" t="s">
        <v>54</v>
      </c>
      <c r="G33" s="22" t="s">
        <v>74</v>
      </c>
      <c r="H33" s="170">
        <v>9</v>
      </c>
      <c r="I33" s="152"/>
      <c r="J33" s="28" t="str">
        <f t="shared" si="0"/>
        <v>III JA</v>
      </c>
      <c r="K33" s="21" t="s">
        <v>50</v>
      </c>
    </row>
    <row r="34" spans="1:11" ht="18" customHeight="1">
      <c r="A34" s="34">
        <v>28</v>
      </c>
      <c r="B34" s="19" t="s">
        <v>196</v>
      </c>
      <c r="C34" s="20" t="s">
        <v>140</v>
      </c>
      <c r="D34" s="105">
        <v>36645</v>
      </c>
      <c r="E34" s="22" t="s">
        <v>38</v>
      </c>
      <c r="F34" s="22" t="s">
        <v>229</v>
      </c>
      <c r="G34" s="22"/>
      <c r="H34" s="170">
        <v>9.03</v>
      </c>
      <c r="I34" s="152"/>
      <c r="J34" s="28" t="str">
        <f t="shared" si="0"/>
        <v>III JA</v>
      </c>
      <c r="K34" s="21" t="s">
        <v>670</v>
      </c>
    </row>
    <row r="35" spans="1:11" ht="18" customHeight="1">
      <c r="A35" s="34">
        <v>29</v>
      </c>
      <c r="B35" s="19" t="s">
        <v>659</v>
      </c>
      <c r="C35" s="20" t="s">
        <v>660</v>
      </c>
      <c r="D35" s="105">
        <v>36581</v>
      </c>
      <c r="E35" s="22" t="s">
        <v>38</v>
      </c>
      <c r="F35" s="22" t="s">
        <v>229</v>
      </c>
      <c r="G35" s="22"/>
      <c r="H35" s="172">
        <v>9.04</v>
      </c>
      <c r="I35" s="152"/>
      <c r="J35" s="28" t="str">
        <f t="shared" si="0"/>
        <v>III JA</v>
      </c>
      <c r="K35" s="21" t="s">
        <v>650</v>
      </c>
    </row>
    <row r="36" spans="1:11" ht="18" customHeight="1">
      <c r="A36" s="213">
        <v>30</v>
      </c>
      <c r="B36" s="214" t="s">
        <v>93</v>
      </c>
      <c r="C36" s="215" t="s">
        <v>623</v>
      </c>
      <c r="D36" s="216">
        <v>36552</v>
      </c>
      <c r="E36" s="217" t="s">
        <v>97</v>
      </c>
      <c r="F36" s="217" t="s">
        <v>98</v>
      </c>
      <c r="G36" s="217" t="s">
        <v>276</v>
      </c>
      <c r="H36" s="218">
        <v>9.09</v>
      </c>
      <c r="I36" s="219"/>
      <c r="J36" s="220" t="str">
        <f t="shared" si="0"/>
        <v>III JA</v>
      </c>
      <c r="K36" s="221" t="s">
        <v>198</v>
      </c>
    </row>
    <row r="37" spans="1:11" ht="18" customHeight="1">
      <c r="A37" s="28">
        <v>31</v>
      </c>
      <c r="B37" s="19" t="s">
        <v>654</v>
      </c>
      <c r="C37" s="20" t="s">
        <v>655</v>
      </c>
      <c r="D37" s="105">
        <v>36559</v>
      </c>
      <c r="E37" s="22" t="s">
        <v>38</v>
      </c>
      <c r="F37" s="22" t="s">
        <v>229</v>
      </c>
      <c r="G37" s="22"/>
      <c r="H37" s="229">
        <v>9.14</v>
      </c>
      <c r="I37" s="152"/>
      <c r="J37" s="28" t="str">
        <f t="shared" si="0"/>
        <v>III JA</v>
      </c>
      <c r="K37" s="21" t="s">
        <v>650</v>
      </c>
    </row>
    <row r="38" spans="1:11" ht="18" customHeight="1">
      <c r="A38" s="34">
        <v>32</v>
      </c>
      <c r="B38" s="222" t="s">
        <v>611</v>
      </c>
      <c r="C38" s="223" t="s">
        <v>612</v>
      </c>
      <c r="D38" s="224" t="s">
        <v>613</v>
      </c>
      <c r="E38" s="225" t="s">
        <v>97</v>
      </c>
      <c r="F38" s="225" t="s">
        <v>98</v>
      </c>
      <c r="G38" s="225" t="s">
        <v>276</v>
      </c>
      <c r="H38" s="226">
        <v>9.27</v>
      </c>
      <c r="I38" s="227"/>
      <c r="J38" s="34"/>
      <c r="K38" s="228" t="s">
        <v>198</v>
      </c>
    </row>
    <row r="39" spans="1:11" ht="18" customHeight="1">
      <c r="A39" s="34">
        <v>33</v>
      </c>
      <c r="B39" s="19" t="s">
        <v>142</v>
      </c>
      <c r="C39" s="20" t="s">
        <v>425</v>
      </c>
      <c r="D39" s="105" t="s">
        <v>394</v>
      </c>
      <c r="E39" s="22" t="s">
        <v>217</v>
      </c>
      <c r="F39" s="22" t="s">
        <v>216</v>
      </c>
      <c r="G39" s="22"/>
      <c r="H39" s="188">
        <v>9.3</v>
      </c>
      <c r="I39" s="160"/>
      <c r="J39" s="28"/>
      <c r="K39" s="21" t="s">
        <v>226</v>
      </c>
    </row>
    <row r="40" spans="1:11" ht="18" customHeight="1">
      <c r="A40" s="34">
        <v>34</v>
      </c>
      <c r="B40" s="19" t="s">
        <v>161</v>
      </c>
      <c r="C40" s="20" t="s">
        <v>614</v>
      </c>
      <c r="D40" s="105" t="s">
        <v>615</v>
      </c>
      <c r="E40" s="22" t="s">
        <v>97</v>
      </c>
      <c r="F40" s="22" t="s">
        <v>98</v>
      </c>
      <c r="G40" s="22" t="s">
        <v>276</v>
      </c>
      <c r="H40" s="172">
        <v>9.64</v>
      </c>
      <c r="I40" s="152"/>
      <c r="J40" s="28"/>
      <c r="K40" s="21" t="s">
        <v>198</v>
      </c>
    </row>
    <row r="41" spans="1:11" ht="18" customHeight="1">
      <c r="A41" s="34">
        <v>35</v>
      </c>
      <c r="B41" s="19" t="s">
        <v>30</v>
      </c>
      <c r="C41" s="20" t="s">
        <v>616</v>
      </c>
      <c r="D41" s="105" t="s">
        <v>617</v>
      </c>
      <c r="E41" s="22" t="s">
        <v>97</v>
      </c>
      <c r="F41" s="22" t="s">
        <v>98</v>
      </c>
      <c r="G41" s="22" t="s">
        <v>276</v>
      </c>
      <c r="H41" s="172">
        <v>9.97</v>
      </c>
      <c r="I41" s="152"/>
      <c r="J41" s="28"/>
      <c r="K41" s="21" t="s">
        <v>198</v>
      </c>
    </row>
    <row r="42" spans="1:11" ht="18" customHeight="1">
      <c r="A42" s="34">
        <v>36</v>
      </c>
      <c r="B42" s="19" t="s">
        <v>30</v>
      </c>
      <c r="C42" s="20" t="s">
        <v>621</v>
      </c>
      <c r="D42" s="105" t="s">
        <v>622</v>
      </c>
      <c r="E42" s="22" t="s">
        <v>97</v>
      </c>
      <c r="F42" s="22" t="s">
        <v>98</v>
      </c>
      <c r="G42" s="22" t="s">
        <v>276</v>
      </c>
      <c r="H42" s="172">
        <v>10.87</v>
      </c>
      <c r="I42" s="152"/>
      <c r="J42" s="28"/>
      <c r="K42" s="21" t="s">
        <v>198</v>
      </c>
    </row>
    <row r="43" spans="1:11" ht="18" customHeight="1">
      <c r="A43" s="34"/>
      <c r="B43" s="19" t="s">
        <v>319</v>
      </c>
      <c r="C43" s="20" t="s">
        <v>467</v>
      </c>
      <c r="D43" s="105" t="s">
        <v>468</v>
      </c>
      <c r="E43" s="22" t="s">
        <v>83</v>
      </c>
      <c r="F43" s="22" t="s">
        <v>84</v>
      </c>
      <c r="G43" s="22"/>
      <c r="H43" s="166" t="s">
        <v>726</v>
      </c>
      <c r="I43" s="152"/>
      <c r="J43" s="28"/>
      <c r="K43" s="21" t="s">
        <v>61</v>
      </c>
    </row>
    <row r="44" spans="1:11" ht="18" customHeight="1">
      <c r="A44" s="34"/>
      <c r="B44" s="19" t="s">
        <v>224</v>
      </c>
      <c r="C44" s="20" t="s">
        <v>721</v>
      </c>
      <c r="D44" s="105">
        <v>36591</v>
      </c>
      <c r="E44" s="22" t="s">
        <v>292</v>
      </c>
      <c r="F44" s="22" t="s">
        <v>294</v>
      </c>
      <c r="G44" s="22"/>
      <c r="H44" s="172" t="s">
        <v>725</v>
      </c>
      <c r="I44" s="152"/>
      <c r="J44" s="28"/>
      <c r="K44" s="21" t="s">
        <v>293</v>
      </c>
    </row>
    <row r="45" spans="1:11" ht="18" customHeight="1">
      <c r="A45" s="34"/>
      <c r="B45" s="19" t="s">
        <v>570</v>
      </c>
      <c r="C45" s="20" t="s">
        <v>152</v>
      </c>
      <c r="D45" s="105">
        <v>36197</v>
      </c>
      <c r="E45" s="22" t="s">
        <v>55</v>
      </c>
      <c r="F45" s="22" t="s">
        <v>154</v>
      </c>
      <c r="G45" s="22" t="s">
        <v>705</v>
      </c>
      <c r="H45" s="172" t="s">
        <v>725</v>
      </c>
      <c r="I45" s="152"/>
      <c r="J45" s="28"/>
      <c r="K45" s="21" t="s">
        <v>155</v>
      </c>
    </row>
    <row r="46" spans="1:11" ht="18" customHeight="1">
      <c r="A46" s="34"/>
      <c r="B46" s="19" t="s">
        <v>338</v>
      </c>
      <c r="C46" s="20" t="s">
        <v>559</v>
      </c>
      <c r="D46" s="105" t="s">
        <v>560</v>
      </c>
      <c r="E46" s="22" t="s">
        <v>38</v>
      </c>
      <c r="F46" s="22" t="s">
        <v>229</v>
      </c>
      <c r="G46" s="22" t="s">
        <v>328</v>
      </c>
      <c r="H46" s="172" t="s">
        <v>725</v>
      </c>
      <c r="I46" s="152"/>
      <c r="J46" s="28"/>
      <c r="K46" s="21" t="s">
        <v>57</v>
      </c>
    </row>
    <row r="49" spans="2:5" ht="12.75">
      <c r="B49" s="62"/>
      <c r="C49" s="62"/>
      <c r="D49" s="62"/>
      <c r="E49" s="62"/>
    </row>
    <row r="50" spans="2:5" ht="12.75">
      <c r="B50" s="62"/>
      <c r="C50" s="62"/>
      <c r="D50" s="62"/>
      <c r="E50" s="62"/>
    </row>
    <row r="51" spans="2:5" ht="12.75">
      <c r="B51" s="62"/>
      <c r="C51" s="62"/>
      <c r="D51" s="62"/>
      <c r="E51" s="62"/>
    </row>
    <row r="52" spans="2:5" ht="12.75">
      <c r="B52" s="62"/>
      <c r="C52" s="62"/>
      <c r="D52" s="62"/>
      <c r="E52" s="62"/>
    </row>
    <row r="53" spans="2:5" ht="12.75">
      <c r="B53" s="62"/>
      <c r="C53" s="62"/>
      <c r="D53" s="62"/>
      <c r="E53" s="62"/>
    </row>
    <row r="54" spans="2:5" ht="12.75">
      <c r="B54" s="62"/>
      <c r="C54" s="62"/>
      <c r="D54" s="62"/>
      <c r="E54" s="62"/>
    </row>
    <row r="55" spans="2:5" ht="12.75">
      <c r="B55" s="62"/>
      <c r="C55" s="62"/>
      <c r="D55" s="62"/>
      <c r="E55" s="62"/>
    </row>
    <row r="56" spans="2:5" ht="12.75">
      <c r="B56" s="62"/>
      <c r="C56" s="62"/>
      <c r="D56" s="62"/>
      <c r="E56" s="62"/>
    </row>
    <row r="57" spans="2:5" ht="12.75">
      <c r="B57" s="62"/>
      <c r="C57" s="62"/>
      <c r="D57" s="62"/>
      <c r="E57" s="62"/>
    </row>
    <row r="83" spans="1:10" s="64" customFormat="1" ht="15.75">
      <c r="A83" s="3" t="s">
        <v>360</v>
      </c>
      <c r="C83" s="65"/>
      <c r="D83" s="79"/>
      <c r="E83" s="79"/>
      <c r="F83" s="79"/>
      <c r="G83" s="111"/>
      <c r="H83" s="68"/>
      <c r="I83" s="112"/>
      <c r="J83" s="112"/>
    </row>
    <row r="84" spans="1:13" s="64" customFormat="1" ht="15.75">
      <c r="A84" s="64" t="s">
        <v>359</v>
      </c>
      <c r="C84" s="65"/>
      <c r="D84" s="79"/>
      <c r="E84" s="79"/>
      <c r="F84" s="111"/>
      <c r="G84" s="111"/>
      <c r="H84" s="68"/>
      <c r="I84" s="67"/>
      <c r="J84" s="67"/>
      <c r="K84" s="68"/>
      <c r="L84" s="68"/>
      <c r="M84" s="113"/>
    </row>
    <row r="85" ht="12.75">
      <c r="B85" s="52"/>
    </row>
    <row r="86" spans="1:11" s="69" customFormat="1" ht="15.75">
      <c r="A86" s="63"/>
      <c r="B86" s="64" t="s">
        <v>377</v>
      </c>
      <c r="C86" s="64"/>
      <c r="D86" s="65"/>
      <c r="E86" s="65"/>
      <c r="F86" s="65"/>
      <c r="G86" s="66"/>
      <c r="H86" s="67"/>
      <c r="I86" s="68"/>
      <c r="J86" s="68"/>
      <c r="K86" s="63"/>
    </row>
    <row r="87" spans="1:11" s="69" customFormat="1" ht="16.5" thickBot="1">
      <c r="A87" s="63"/>
      <c r="B87" s="64"/>
      <c r="C87" s="64"/>
      <c r="D87" s="65"/>
      <c r="E87" s="65"/>
      <c r="F87" s="65"/>
      <c r="G87" s="66"/>
      <c r="H87" s="67"/>
      <c r="I87" s="68"/>
      <c r="J87" s="68"/>
      <c r="K87" s="63"/>
    </row>
    <row r="88" spans="1:11" s="75" customFormat="1" ht="18" customHeight="1" thickBot="1">
      <c r="A88" s="115" t="s">
        <v>740</v>
      </c>
      <c r="B88" s="70" t="s">
        <v>0</v>
      </c>
      <c r="C88" s="71" t="s">
        <v>1</v>
      </c>
      <c r="D88" s="73" t="s">
        <v>10</v>
      </c>
      <c r="E88" s="72" t="s">
        <v>2</v>
      </c>
      <c r="F88" s="72" t="s">
        <v>3</v>
      </c>
      <c r="G88" s="72" t="s">
        <v>88</v>
      </c>
      <c r="H88" s="73" t="s">
        <v>6</v>
      </c>
      <c r="I88" s="73" t="s">
        <v>7</v>
      </c>
      <c r="J88" s="84" t="s">
        <v>65</v>
      </c>
      <c r="K88" s="74" t="s">
        <v>5</v>
      </c>
    </row>
    <row r="89" spans="1:11" ht="18" customHeight="1">
      <c r="A89" s="34">
        <v>1</v>
      </c>
      <c r="B89" s="19" t="s">
        <v>104</v>
      </c>
      <c r="C89" s="20" t="s">
        <v>108</v>
      </c>
      <c r="D89" s="105" t="s">
        <v>168</v>
      </c>
      <c r="E89" s="22" t="s">
        <v>38</v>
      </c>
      <c r="F89" s="22" t="s">
        <v>229</v>
      </c>
      <c r="G89" s="22" t="s">
        <v>328</v>
      </c>
      <c r="H89" s="196">
        <v>7.48</v>
      </c>
      <c r="I89" s="152" t="s">
        <v>788</v>
      </c>
      <c r="J89" s="28" t="str">
        <f aca="true" t="shared" si="1" ref="J89:J110">IF(ISBLANK(H89),"",IF(H89&lt;=7.54,"II A",IF(H89&lt;=7.94,"III A",IF(H89&lt;=8.44,"I JA",IF(H89&lt;=8.84,"II JA",IF(H89&lt;=9.14,"III JA"))))))</f>
        <v>II A</v>
      </c>
      <c r="K89" s="21" t="s">
        <v>70</v>
      </c>
    </row>
    <row r="90" spans="1:11" ht="18" customHeight="1">
      <c r="A90" s="34">
        <v>2</v>
      </c>
      <c r="B90" s="19" t="s">
        <v>80</v>
      </c>
      <c r="C90" s="20" t="s">
        <v>190</v>
      </c>
      <c r="D90" s="105" t="s">
        <v>335</v>
      </c>
      <c r="E90" s="22" t="s">
        <v>38</v>
      </c>
      <c r="F90" s="22" t="s">
        <v>229</v>
      </c>
      <c r="G90" s="22" t="s">
        <v>328</v>
      </c>
      <c r="H90" s="172">
        <v>7.53</v>
      </c>
      <c r="I90" s="192" t="s">
        <v>785</v>
      </c>
      <c r="J90" s="28" t="str">
        <f t="shared" si="1"/>
        <v>II A</v>
      </c>
      <c r="K90" s="21" t="s">
        <v>70</v>
      </c>
    </row>
    <row r="91" spans="1:11" ht="18" customHeight="1">
      <c r="A91" s="34">
        <v>3</v>
      </c>
      <c r="B91" s="19" t="s">
        <v>262</v>
      </c>
      <c r="C91" s="20" t="s">
        <v>91</v>
      </c>
      <c r="D91" s="105">
        <v>35942</v>
      </c>
      <c r="E91" s="22" t="s">
        <v>79</v>
      </c>
      <c r="F91" s="22" t="s">
        <v>522</v>
      </c>
      <c r="G91" s="22"/>
      <c r="H91" s="195">
        <v>7.55</v>
      </c>
      <c r="I91" s="160" t="s">
        <v>781</v>
      </c>
      <c r="J91" s="28" t="str">
        <f t="shared" si="1"/>
        <v>III A</v>
      </c>
      <c r="K91" s="21" t="s">
        <v>90</v>
      </c>
    </row>
    <row r="92" spans="1:11" ht="18" customHeight="1">
      <c r="A92" s="34">
        <v>4</v>
      </c>
      <c r="B92" s="19" t="s">
        <v>110</v>
      </c>
      <c r="C92" s="20" t="s">
        <v>111</v>
      </c>
      <c r="D92" s="105" t="s">
        <v>554</v>
      </c>
      <c r="E92" s="22" t="s">
        <v>38</v>
      </c>
      <c r="F92" s="22" t="s">
        <v>229</v>
      </c>
      <c r="G92" s="22" t="s">
        <v>328</v>
      </c>
      <c r="H92" s="172">
        <v>7.47</v>
      </c>
      <c r="I92" s="192" t="s">
        <v>790</v>
      </c>
      <c r="J92" s="28" t="str">
        <f t="shared" si="1"/>
        <v>II A</v>
      </c>
      <c r="K92" s="21" t="s">
        <v>70</v>
      </c>
    </row>
    <row r="93" spans="1:11" ht="18" customHeight="1">
      <c r="A93" s="34">
        <v>5</v>
      </c>
      <c r="B93" s="19" t="s">
        <v>277</v>
      </c>
      <c r="C93" s="20" t="s">
        <v>630</v>
      </c>
      <c r="D93" s="105" t="s">
        <v>631</v>
      </c>
      <c r="E93" s="22" t="s">
        <v>97</v>
      </c>
      <c r="F93" s="22" t="s">
        <v>98</v>
      </c>
      <c r="G93" s="22" t="s">
        <v>276</v>
      </c>
      <c r="H93" s="172">
        <v>7.56</v>
      </c>
      <c r="I93" s="192" t="s">
        <v>791</v>
      </c>
      <c r="J93" s="28" t="str">
        <f t="shared" si="1"/>
        <v>III A</v>
      </c>
      <c r="K93" s="21" t="s">
        <v>198</v>
      </c>
    </row>
    <row r="94" spans="1:11" ht="18" customHeight="1">
      <c r="A94" s="34">
        <v>6</v>
      </c>
      <c r="B94" s="19" t="s">
        <v>47</v>
      </c>
      <c r="C94" s="20" t="s">
        <v>684</v>
      </c>
      <c r="D94" s="105">
        <v>35889</v>
      </c>
      <c r="E94" s="22" t="s">
        <v>38</v>
      </c>
      <c r="F94" s="22" t="s">
        <v>229</v>
      </c>
      <c r="G94" s="22" t="s">
        <v>62</v>
      </c>
      <c r="H94" s="172">
        <v>7.54</v>
      </c>
      <c r="I94" s="192" t="s">
        <v>726</v>
      </c>
      <c r="J94" s="28" t="str">
        <f t="shared" si="1"/>
        <v>II A</v>
      </c>
      <c r="K94" s="21" t="s">
        <v>41</v>
      </c>
    </row>
    <row r="95" spans="1:11" ht="18" customHeight="1">
      <c r="A95" s="34">
        <v>7</v>
      </c>
      <c r="B95" s="19" t="s">
        <v>21</v>
      </c>
      <c r="C95" s="20" t="s">
        <v>89</v>
      </c>
      <c r="D95" s="105">
        <v>35753</v>
      </c>
      <c r="E95" s="22" t="s">
        <v>15</v>
      </c>
      <c r="F95" s="22" t="s">
        <v>54</v>
      </c>
      <c r="G95" s="22" t="s">
        <v>312</v>
      </c>
      <c r="H95" s="171">
        <v>7.58</v>
      </c>
      <c r="I95" s="152"/>
      <c r="J95" s="28" t="str">
        <f t="shared" si="1"/>
        <v>III A</v>
      </c>
      <c r="K95" s="21" t="s">
        <v>107</v>
      </c>
    </row>
    <row r="96" spans="1:11" ht="18" customHeight="1">
      <c r="A96" s="34">
        <v>7</v>
      </c>
      <c r="B96" s="19" t="s">
        <v>165</v>
      </c>
      <c r="C96" s="20" t="s">
        <v>166</v>
      </c>
      <c r="D96" s="105">
        <v>35246</v>
      </c>
      <c r="E96" s="22" t="s">
        <v>15</v>
      </c>
      <c r="F96" s="22" t="s">
        <v>54</v>
      </c>
      <c r="G96" s="22" t="s">
        <v>312</v>
      </c>
      <c r="H96" s="167">
        <v>7.58</v>
      </c>
      <c r="I96" s="152"/>
      <c r="J96" s="28" t="str">
        <f t="shared" si="1"/>
        <v>III A</v>
      </c>
      <c r="K96" s="21" t="s">
        <v>107</v>
      </c>
    </row>
    <row r="97" spans="1:11" ht="18" customHeight="1">
      <c r="A97" s="34">
        <v>9</v>
      </c>
      <c r="B97" s="19" t="s">
        <v>338</v>
      </c>
      <c r="C97" s="20" t="s">
        <v>699</v>
      </c>
      <c r="D97" s="105">
        <v>35898</v>
      </c>
      <c r="E97" s="22" t="s">
        <v>38</v>
      </c>
      <c r="F97" s="22" t="s">
        <v>663</v>
      </c>
      <c r="G97" s="22" t="s">
        <v>549</v>
      </c>
      <c r="H97" s="172">
        <v>7.6</v>
      </c>
      <c r="I97" s="152"/>
      <c r="J97" s="28" t="str">
        <f t="shared" si="1"/>
        <v>III A</v>
      </c>
      <c r="K97" s="21" t="s">
        <v>59</v>
      </c>
    </row>
    <row r="98" spans="1:11" ht="18" customHeight="1">
      <c r="A98" s="34">
        <v>10</v>
      </c>
      <c r="B98" s="19" t="s">
        <v>304</v>
      </c>
      <c r="C98" s="20" t="s">
        <v>434</v>
      </c>
      <c r="D98" s="105" t="s">
        <v>406</v>
      </c>
      <c r="E98" s="22" t="s">
        <v>217</v>
      </c>
      <c r="F98" s="22" t="s">
        <v>216</v>
      </c>
      <c r="G98" s="22"/>
      <c r="H98" s="166">
        <v>7.68</v>
      </c>
      <c r="I98" s="181"/>
      <c r="J98" s="28" t="str">
        <f t="shared" si="1"/>
        <v>III A</v>
      </c>
      <c r="K98" s="21" t="s">
        <v>218</v>
      </c>
    </row>
    <row r="99" spans="1:11" ht="18" customHeight="1">
      <c r="A99" s="34">
        <v>11</v>
      </c>
      <c r="B99" s="19" t="s">
        <v>34</v>
      </c>
      <c r="C99" s="20" t="s">
        <v>103</v>
      </c>
      <c r="D99" s="105">
        <v>35431</v>
      </c>
      <c r="E99" s="22" t="s">
        <v>38</v>
      </c>
      <c r="F99" s="22" t="s">
        <v>229</v>
      </c>
      <c r="G99" s="22" t="s">
        <v>62</v>
      </c>
      <c r="H99" s="172">
        <v>7.69</v>
      </c>
      <c r="I99" s="152"/>
      <c r="J99" s="28" t="str">
        <f t="shared" si="1"/>
        <v>III A</v>
      </c>
      <c r="K99" s="21" t="s">
        <v>41</v>
      </c>
    </row>
    <row r="100" spans="1:11" ht="18" customHeight="1">
      <c r="A100" s="34">
        <v>12</v>
      </c>
      <c r="B100" s="19" t="s">
        <v>30</v>
      </c>
      <c r="C100" s="20" t="s">
        <v>674</v>
      </c>
      <c r="D100" s="105">
        <v>35556</v>
      </c>
      <c r="E100" s="22" t="s">
        <v>38</v>
      </c>
      <c r="F100" s="22" t="s">
        <v>229</v>
      </c>
      <c r="G100" s="22" t="s">
        <v>62</v>
      </c>
      <c r="H100" s="172">
        <v>7.84</v>
      </c>
      <c r="I100" s="152"/>
      <c r="J100" s="28" t="str">
        <f t="shared" si="1"/>
        <v>III A</v>
      </c>
      <c r="K100" s="21" t="s">
        <v>41</v>
      </c>
    </row>
    <row r="101" spans="1:11" ht="18" customHeight="1">
      <c r="A101" s="34">
        <v>13</v>
      </c>
      <c r="B101" s="19" t="s">
        <v>18</v>
      </c>
      <c r="C101" s="20" t="s">
        <v>481</v>
      </c>
      <c r="D101" s="105">
        <v>35898</v>
      </c>
      <c r="E101" s="22" t="s">
        <v>38</v>
      </c>
      <c r="F101" s="22" t="s">
        <v>229</v>
      </c>
      <c r="G101" s="22" t="s">
        <v>82</v>
      </c>
      <c r="H101" s="172">
        <v>7.89</v>
      </c>
      <c r="I101" s="152"/>
      <c r="J101" s="28" t="str">
        <f t="shared" si="1"/>
        <v>III A</v>
      </c>
      <c r="K101" s="21" t="s">
        <v>68</v>
      </c>
    </row>
    <row r="102" spans="1:11" ht="18" customHeight="1">
      <c r="A102" s="34">
        <v>14</v>
      </c>
      <c r="B102" s="19" t="s">
        <v>35</v>
      </c>
      <c r="C102" s="20" t="s">
        <v>289</v>
      </c>
      <c r="D102" s="105">
        <v>35802</v>
      </c>
      <c r="E102" s="22" t="s">
        <v>15</v>
      </c>
      <c r="F102" s="22" t="s">
        <v>54</v>
      </c>
      <c r="G102" s="22" t="s">
        <v>288</v>
      </c>
      <c r="H102" s="172">
        <v>7.9</v>
      </c>
      <c r="I102" s="152"/>
      <c r="J102" s="28" t="str">
        <f t="shared" si="1"/>
        <v>III A</v>
      </c>
      <c r="K102" s="21" t="s">
        <v>160</v>
      </c>
    </row>
    <row r="103" spans="1:11" ht="18" customHeight="1">
      <c r="A103" s="34">
        <v>14</v>
      </c>
      <c r="B103" s="19" t="s">
        <v>63</v>
      </c>
      <c r="C103" s="20" t="s">
        <v>221</v>
      </c>
      <c r="D103" s="105" t="s">
        <v>409</v>
      </c>
      <c r="E103" s="22" t="s">
        <v>217</v>
      </c>
      <c r="F103" s="22" t="s">
        <v>216</v>
      </c>
      <c r="G103" s="22"/>
      <c r="H103" s="172">
        <v>7.9</v>
      </c>
      <c r="I103" s="160"/>
      <c r="J103" s="28" t="str">
        <f t="shared" si="1"/>
        <v>III A</v>
      </c>
      <c r="K103" s="21" t="s">
        <v>218</v>
      </c>
    </row>
    <row r="104" spans="1:11" ht="18" customHeight="1">
      <c r="A104" s="34">
        <v>16</v>
      </c>
      <c r="B104" s="19" t="s">
        <v>476</v>
      </c>
      <c r="C104" s="20" t="s">
        <v>503</v>
      </c>
      <c r="D104" s="105" t="s">
        <v>504</v>
      </c>
      <c r="E104" s="22" t="s">
        <v>55</v>
      </c>
      <c r="F104" s="22" t="s">
        <v>154</v>
      </c>
      <c r="G104" s="22"/>
      <c r="H104" s="172">
        <v>8.04</v>
      </c>
      <c r="I104" s="152"/>
      <c r="J104" s="28" t="str">
        <f t="shared" si="1"/>
        <v>I JA</v>
      </c>
      <c r="K104" s="21" t="s">
        <v>115</v>
      </c>
    </row>
    <row r="105" spans="1:11" ht="18" customHeight="1">
      <c r="A105" s="34">
        <v>16</v>
      </c>
      <c r="B105" s="19" t="s">
        <v>567</v>
      </c>
      <c r="C105" s="20" t="s">
        <v>568</v>
      </c>
      <c r="D105" s="105">
        <v>35925</v>
      </c>
      <c r="E105" s="22" t="s">
        <v>38</v>
      </c>
      <c r="F105" s="22" t="s">
        <v>229</v>
      </c>
      <c r="G105" s="22"/>
      <c r="H105" s="172">
        <v>8.04</v>
      </c>
      <c r="I105" s="152"/>
      <c r="J105" s="28" t="str">
        <f t="shared" si="1"/>
        <v>I JA</v>
      </c>
      <c r="K105" s="21" t="s">
        <v>157</v>
      </c>
    </row>
    <row r="106" spans="1:11" ht="18" customHeight="1">
      <c r="A106" s="34">
        <v>18</v>
      </c>
      <c r="B106" s="19" t="s">
        <v>585</v>
      </c>
      <c r="C106" s="20" t="s">
        <v>586</v>
      </c>
      <c r="D106" s="105">
        <v>36022</v>
      </c>
      <c r="E106" s="22" t="s">
        <v>274</v>
      </c>
      <c r="F106" s="22" t="s">
        <v>271</v>
      </c>
      <c r="G106" s="22"/>
      <c r="H106" s="172">
        <v>8.09</v>
      </c>
      <c r="I106" s="152"/>
      <c r="J106" s="28" t="str">
        <f t="shared" si="1"/>
        <v>I JA</v>
      </c>
      <c r="K106" s="21" t="s">
        <v>272</v>
      </c>
    </row>
    <row r="107" spans="1:11" ht="18" customHeight="1">
      <c r="A107" s="34">
        <v>19</v>
      </c>
      <c r="B107" s="19" t="s">
        <v>304</v>
      </c>
      <c r="C107" s="20" t="s">
        <v>305</v>
      </c>
      <c r="D107" s="105">
        <v>36033</v>
      </c>
      <c r="E107" s="22" t="s">
        <v>38</v>
      </c>
      <c r="F107" s="22" t="s">
        <v>229</v>
      </c>
      <c r="G107" s="22"/>
      <c r="H107" s="172">
        <v>8.1</v>
      </c>
      <c r="I107" s="152"/>
      <c r="J107" s="28" t="str">
        <f t="shared" si="1"/>
        <v>I JA</v>
      </c>
      <c r="K107" s="21" t="s">
        <v>650</v>
      </c>
    </row>
    <row r="108" spans="1:11" ht="18" customHeight="1">
      <c r="A108" s="34">
        <v>20</v>
      </c>
      <c r="B108" s="19" t="s">
        <v>63</v>
      </c>
      <c r="C108" s="20" t="s">
        <v>290</v>
      </c>
      <c r="D108" s="105">
        <v>35982</v>
      </c>
      <c r="E108" s="22" t="s">
        <v>15</v>
      </c>
      <c r="F108" s="22" t="s">
        <v>54</v>
      </c>
      <c r="G108" s="22" t="s">
        <v>288</v>
      </c>
      <c r="H108" s="172">
        <v>8.26</v>
      </c>
      <c r="I108" s="152"/>
      <c r="J108" s="28" t="str">
        <f t="shared" si="1"/>
        <v>I JA</v>
      </c>
      <c r="K108" s="21" t="s">
        <v>160</v>
      </c>
    </row>
    <row r="109" spans="1:11" ht="18" customHeight="1">
      <c r="A109" s="34">
        <v>21</v>
      </c>
      <c r="B109" s="19" t="s">
        <v>63</v>
      </c>
      <c r="C109" s="20" t="s">
        <v>510</v>
      </c>
      <c r="D109" s="105" t="s">
        <v>511</v>
      </c>
      <c r="E109" s="22" t="s">
        <v>55</v>
      </c>
      <c r="F109" s="22" t="s">
        <v>154</v>
      </c>
      <c r="G109" s="22" t="s">
        <v>507</v>
      </c>
      <c r="H109" s="171">
        <v>8.31</v>
      </c>
      <c r="I109" s="152"/>
      <c r="J109" s="28" t="str">
        <f t="shared" si="1"/>
        <v>I JA</v>
      </c>
      <c r="K109" s="21" t="s">
        <v>115</v>
      </c>
    </row>
    <row r="110" spans="1:11" ht="18" customHeight="1">
      <c r="A110" s="34">
        <v>22</v>
      </c>
      <c r="B110" s="19" t="s">
        <v>641</v>
      </c>
      <c r="C110" s="20" t="s">
        <v>642</v>
      </c>
      <c r="D110" s="105">
        <v>36137</v>
      </c>
      <c r="E110" s="22" t="s">
        <v>15</v>
      </c>
      <c r="F110" s="22" t="s">
        <v>54</v>
      </c>
      <c r="G110" s="22" t="s">
        <v>288</v>
      </c>
      <c r="H110" s="172">
        <v>8.49</v>
      </c>
      <c r="I110" s="152"/>
      <c r="J110" s="28" t="str">
        <f t="shared" si="1"/>
        <v>II JA</v>
      </c>
      <c r="K110" s="21" t="s">
        <v>160</v>
      </c>
    </row>
    <row r="111" spans="1:11" ht="18" customHeight="1">
      <c r="A111" s="34"/>
      <c r="B111" s="19" t="s">
        <v>414</v>
      </c>
      <c r="C111" s="20" t="s">
        <v>428</v>
      </c>
      <c r="D111" s="105" t="s">
        <v>398</v>
      </c>
      <c r="E111" s="22" t="s">
        <v>217</v>
      </c>
      <c r="F111" s="22" t="s">
        <v>216</v>
      </c>
      <c r="G111" s="22"/>
      <c r="H111" s="189">
        <v>9.15</v>
      </c>
      <c r="I111" s="160"/>
      <c r="J111" s="28"/>
      <c r="K111" s="21" t="s">
        <v>226</v>
      </c>
    </row>
    <row r="112" spans="1:11" ht="18" customHeight="1">
      <c r="A112" s="34"/>
      <c r="B112" s="19" t="s">
        <v>14</v>
      </c>
      <c r="C112" s="20" t="s">
        <v>635</v>
      </c>
      <c r="D112" s="105" t="s">
        <v>636</v>
      </c>
      <c r="E112" s="22" t="s">
        <v>97</v>
      </c>
      <c r="F112" s="22" t="s">
        <v>98</v>
      </c>
      <c r="G112" s="22" t="s">
        <v>276</v>
      </c>
      <c r="H112" s="172">
        <v>9.98</v>
      </c>
      <c r="I112" s="152"/>
      <c r="J112" s="28"/>
      <c r="K112" s="21" t="s">
        <v>198</v>
      </c>
    </row>
    <row r="113" spans="1:11" ht="18" customHeight="1">
      <c r="A113" s="34"/>
      <c r="B113" s="19" t="s">
        <v>109</v>
      </c>
      <c r="C113" s="20" t="s">
        <v>118</v>
      </c>
      <c r="D113" s="105">
        <v>35182</v>
      </c>
      <c r="E113" s="22" t="s">
        <v>38</v>
      </c>
      <c r="F113" s="22" t="s">
        <v>229</v>
      </c>
      <c r="G113" s="22" t="s">
        <v>82</v>
      </c>
      <c r="H113" s="172" t="s">
        <v>725</v>
      </c>
      <c r="I113" s="152"/>
      <c r="J113" s="28"/>
      <c r="K113" s="21" t="s">
        <v>39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3.28125" style="47" customWidth="1"/>
    <col min="4" max="4" width="10.7109375" style="60" customWidth="1"/>
    <col min="5" max="5" width="13.00390625" style="61" customWidth="1"/>
    <col min="6" max="6" width="17.57421875" style="61" bestFit="1" customWidth="1"/>
    <col min="7" max="7" width="16.8515625" style="61" bestFit="1" customWidth="1"/>
    <col min="8" max="8" width="9.140625" style="103" customWidth="1"/>
    <col min="9" max="9" width="26.00390625" style="39" bestFit="1" customWidth="1"/>
    <col min="10" max="255" width="9.140625" style="47" customWidth="1"/>
    <col min="256" max="16384" width="5.7109375" style="47" customWidth="1"/>
  </cols>
  <sheetData>
    <row r="1" spans="1:9" s="64" customFormat="1" ht="15.75">
      <c r="A1" s="3" t="s">
        <v>360</v>
      </c>
      <c r="C1" s="65"/>
      <c r="D1" s="79"/>
      <c r="E1" s="79"/>
      <c r="F1" s="79"/>
      <c r="G1" s="111"/>
      <c r="H1" s="68"/>
      <c r="I1" s="112"/>
    </row>
    <row r="2" spans="1:12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8"/>
      <c r="K2" s="68"/>
      <c r="L2" s="113"/>
    </row>
    <row r="3" spans="1:10" s="39" customFormat="1" ht="12" customHeight="1">
      <c r="A3" s="47"/>
      <c r="B3" s="47"/>
      <c r="C3" s="52"/>
      <c r="D3" s="58"/>
      <c r="E3" s="53"/>
      <c r="F3" s="53"/>
      <c r="G3" s="53"/>
      <c r="H3" s="54"/>
      <c r="I3" s="54"/>
      <c r="J3" s="59"/>
    </row>
    <row r="4" spans="2:10" s="63" customFormat="1" ht="15.75">
      <c r="B4" s="64" t="s">
        <v>361</v>
      </c>
      <c r="C4" s="64"/>
      <c r="D4" s="58"/>
      <c r="E4" s="120"/>
      <c r="F4" s="120"/>
      <c r="G4" s="61"/>
      <c r="H4" s="56"/>
      <c r="I4" s="54"/>
      <c r="J4" s="39"/>
    </row>
    <row r="5" spans="2:10" ht="16.5" thickBot="1">
      <c r="B5" s="64">
        <v>1</v>
      </c>
      <c r="C5" s="64" t="s">
        <v>723</v>
      </c>
      <c r="D5" s="58"/>
      <c r="E5" s="120"/>
      <c r="F5" s="120"/>
      <c r="H5" s="56"/>
      <c r="I5" s="54"/>
      <c r="J5" s="39"/>
    </row>
    <row r="6" spans="1:9" s="55" customFormat="1" ht="18" customHeight="1" thickBot="1">
      <c r="A6" s="115" t="s">
        <v>202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104" t="s">
        <v>4</v>
      </c>
      <c r="I6" s="74" t="s">
        <v>5</v>
      </c>
    </row>
    <row r="7" spans="1:9" ht="17.25" customHeight="1">
      <c r="A7" s="34">
        <v>1</v>
      </c>
      <c r="B7" s="19" t="s">
        <v>20</v>
      </c>
      <c r="C7" s="20" t="s">
        <v>513</v>
      </c>
      <c r="D7" s="105">
        <v>37177</v>
      </c>
      <c r="E7" s="22" t="s">
        <v>38</v>
      </c>
      <c r="F7" s="22" t="s">
        <v>229</v>
      </c>
      <c r="G7" s="22" t="s">
        <v>549</v>
      </c>
      <c r="H7" s="91">
        <v>33.03</v>
      </c>
      <c r="I7" s="21" t="s">
        <v>69</v>
      </c>
    </row>
    <row r="8" spans="1:9" ht="17.25" customHeight="1">
      <c r="A8" s="34">
        <v>2</v>
      </c>
      <c r="B8" s="19" t="s">
        <v>163</v>
      </c>
      <c r="C8" s="20" t="s">
        <v>494</v>
      </c>
      <c r="D8" s="105">
        <v>37139</v>
      </c>
      <c r="E8" s="22" t="s">
        <v>38</v>
      </c>
      <c r="F8" s="22" t="s">
        <v>229</v>
      </c>
      <c r="G8" s="22" t="s">
        <v>82</v>
      </c>
      <c r="H8" s="91" t="s">
        <v>725</v>
      </c>
      <c r="I8" s="21" t="s">
        <v>56</v>
      </c>
    </row>
    <row r="9" spans="1:9" ht="17.25" customHeight="1">
      <c r="A9" s="34">
        <v>3</v>
      </c>
      <c r="B9" s="19" t="s">
        <v>490</v>
      </c>
      <c r="C9" s="20" t="s">
        <v>491</v>
      </c>
      <c r="D9" s="105">
        <v>37055</v>
      </c>
      <c r="E9" s="22" t="s">
        <v>38</v>
      </c>
      <c r="F9" s="22" t="s">
        <v>229</v>
      </c>
      <c r="G9" s="22" t="s">
        <v>82</v>
      </c>
      <c r="H9" s="91">
        <v>32.92</v>
      </c>
      <c r="I9" s="21" t="s">
        <v>56</v>
      </c>
    </row>
    <row r="10" spans="1:9" ht="17.25" customHeight="1">
      <c r="A10" s="34">
        <v>4</v>
      </c>
      <c r="B10" s="19" t="s">
        <v>488</v>
      </c>
      <c r="C10" s="20" t="s">
        <v>489</v>
      </c>
      <c r="D10" s="105">
        <v>37018</v>
      </c>
      <c r="E10" s="22" t="s">
        <v>38</v>
      </c>
      <c r="F10" s="22" t="s">
        <v>229</v>
      </c>
      <c r="G10" s="22" t="s">
        <v>82</v>
      </c>
      <c r="H10" s="91">
        <v>30.99</v>
      </c>
      <c r="I10" s="21" t="s">
        <v>56</v>
      </c>
    </row>
    <row r="11" spans="2:10" ht="16.5" thickBot="1">
      <c r="B11" s="64">
        <v>2</v>
      </c>
      <c r="C11" s="64" t="s">
        <v>723</v>
      </c>
      <c r="D11" s="58"/>
      <c r="E11" s="120"/>
      <c r="F11" s="120"/>
      <c r="H11" s="56"/>
      <c r="I11" s="54"/>
      <c r="J11" s="39"/>
    </row>
    <row r="12" spans="1:9" s="55" customFormat="1" ht="18" customHeight="1" thickBot="1">
      <c r="A12" s="115" t="s">
        <v>202</v>
      </c>
      <c r="B12" s="70" t="s">
        <v>0</v>
      </c>
      <c r="C12" s="71" t="s">
        <v>1</v>
      </c>
      <c r="D12" s="73" t="s">
        <v>10</v>
      </c>
      <c r="E12" s="72" t="s">
        <v>2</v>
      </c>
      <c r="F12" s="72" t="s">
        <v>3</v>
      </c>
      <c r="G12" s="72" t="s">
        <v>88</v>
      </c>
      <c r="H12" s="104" t="s">
        <v>4</v>
      </c>
      <c r="I12" s="74" t="s">
        <v>5</v>
      </c>
    </row>
    <row r="13" spans="1:9" ht="17.25" customHeight="1">
      <c r="A13" s="34">
        <v>1</v>
      </c>
      <c r="B13" s="19" t="s">
        <v>37</v>
      </c>
      <c r="C13" s="20" t="s">
        <v>702</v>
      </c>
      <c r="D13" s="105">
        <v>36976</v>
      </c>
      <c r="E13" s="22" t="s">
        <v>38</v>
      </c>
      <c r="F13" s="22" t="s">
        <v>229</v>
      </c>
      <c r="G13" s="22" t="s">
        <v>549</v>
      </c>
      <c r="H13" s="91" t="s">
        <v>837</v>
      </c>
      <c r="I13" s="21" t="s">
        <v>59</v>
      </c>
    </row>
    <row r="14" spans="1:9" ht="17.25" customHeight="1">
      <c r="A14" s="34">
        <v>2</v>
      </c>
      <c r="B14" s="19" t="s">
        <v>693</v>
      </c>
      <c r="C14" s="20" t="s">
        <v>694</v>
      </c>
      <c r="D14" s="105">
        <v>36972</v>
      </c>
      <c r="E14" s="22" t="s">
        <v>38</v>
      </c>
      <c r="F14" s="22" t="s">
        <v>229</v>
      </c>
      <c r="G14" s="22" t="s">
        <v>549</v>
      </c>
      <c r="H14" s="91" t="s">
        <v>838</v>
      </c>
      <c r="I14" s="21" t="s">
        <v>69</v>
      </c>
    </row>
    <row r="15" spans="1:9" ht="17.25" customHeight="1">
      <c r="A15" s="34">
        <v>3</v>
      </c>
      <c r="B15" s="19" t="s">
        <v>51</v>
      </c>
      <c r="C15" s="20" t="s">
        <v>717</v>
      </c>
      <c r="D15" s="105">
        <v>36933</v>
      </c>
      <c r="E15" s="22" t="s">
        <v>38</v>
      </c>
      <c r="F15" s="22" t="s">
        <v>229</v>
      </c>
      <c r="G15" s="22" t="s">
        <v>549</v>
      </c>
      <c r="H15" s="91">
        <v>28.65</v>
      </c>
      <c r="I15" s="21" t="s">
        <v>716</v>
      </c>
    </row>
    <row r="16" spans="1:9" ht="17.25" customHeight="1">
      <c r="A16" s="34">
        <v>4</v>
      </c>
      <c r="B16" s="19" t="s">
        <v>526</v>
      </c>
      <c r="C16" s="20" t="s">
        <v>534</v>
      </c>
      <c r="D16" s="105">
        <v>36881</v>
      </c>
      <c r="E16" s="22" t="s">
        <v>125</v>
      </c>
      <c r="F16" s="22" t="s">
        <v>215</v>
      </c>
      <c r="G16" s="22"/>
      <c r="H16" s="91" t="s">
        <v>839</v>
      </c>
      <c r="I16" s="21" t="s">
        <v>134</v>
      </c>
    </row>
    <row r="17" spans="2:10" ht="16.5" thickBot="1">
      <c r="B17" s="64">
        <v>3</v>
      </c>
      <c r="C17" s="64" t="s">
        <v>723</v>
      </c>
      <c r="D17" s="58"/>
      <c r="E17" s="120"/>
      <c r="F17" s="120"/>
      <c r="H17" s="56"/>
      <c r="I17" s="54"/>
      <c r="J17" s="39"/>
    </row>
    <row r="18" spans="1:9" s="55" customFormat="1" ht="18" customHeight="1" thickBot="1">
      <c r="A18" s="115" t="s">
        <v>202</v>
      </c>
      <c r="B18" s="70" t="s">
        <v>0</v>
      </c>
      <c r="C18" s="71" t="s">
        <v>1</v>
      </c>
      <c r="D18" s="73" t="s">
        <v>10</v>
      </c>
      <c r="E18" s="72" t="s">
        <v>2</v>
      </c>
      <c r="F18" s="72" t="s">
        <v>3</v>
      </c>
      <c r="G18" s="72" t="s">
        <v>88</v>
      </c>
      <c r="H18" s="104" t="s">
        <v>4</v>
      </c>
      <c r="I18" s="74" t="s">
        <v>5</v>
      </c>
    </row>
    <row r="19" spans="1:9" ht="17.25" customHeight="1">
      <c r="A19" s="34">
        <v>1</v>
      </c>
      <c r="B19" s="19" t="s">
        <v>713</v>
      </c>
      <c r="C19" s="20" t="s">
        <v>843</v>
      </c>
      <c r="D19" s="105">
        <v>36783</v>
      </c>
      <c r="E19" s="22" t="s">
        <v>38</v>
      </c>
      <c r="F19" s="22" t="s">
        <v>229</v>
      </c>
      <c r="G19" s="22"/>
      <c r="H19" s="91" t="s">
        <v>725</v>
      </c>
      <c r="I19" s="21" t="s">
        <v>650</v>
      </c>
    </row>
    <row r="20" spans="1:9" ht="17.25" customHeight="1">
      <c r="A20" s="34">
        <v>2</v>
      </c>
      <c r="B20" s="19" t="s">
        <v>206</v>
      </c>
      <c r="C20" s="20" t="s">
        <v>647</v>
      </c>
      <c r="D20" s="105">
        <v>36774</v>
      </c>
      <c r="E20" s="22" t="s">
        <v>292</v>
      </c>
      <c r="F20" s="22" t="s">
        <v>294</v>
      </c>
      <c r="G20" s="22"/>
      <c r="H20" s="91" t="s">
        <v>840</v>
      </c>
      <c r="I20" s="21" t="s">
        <v>293</v>
      </c>
    </row>
    <row r="21" spans="1:9" ht="17.25" customHeight="1">
      <c r="A21" s="34">
        <v>3</v>
      </c>
      <c r="B21" s="19" t="s">
        <v>210</v>
      </c>
      <c r="C21" s="20" t="s">
        <v>458</v>
      </c>
      <c r="D21" s="105" t="s">
        <v>459</v>
      </c>
      <c r="E21" s="22" t="s">
        <v>83</v>
      </c>
      <c r="F21" s="22" t="s">
        <v>84</v>
      </c>
      <c r="G21" s="22"/>
      <c r="H21" s="91" t="s">
        <v>841</v>
      </c>
      <c r="I21" s="21" t="s">
        <v>64</v>
      </c>
    </row>
    <row r="22" spans="1:9" ht="17.25" customHeight="1">
      <c r="A22" s="34">
        <v>4</v>
      </c>
      <c r="B22" s="19" t="s">
        <v>415</v>
      </c>
      <c r="C22" s="20" t="s">
        <v>429</v>
      </c>
      <c r="D22" s="105" t="s">
        <v>399</v>
      </c>
      <c r="E22" s="22" t="s">
        <v>217</v>
      </c>
      <c r="F22" s="22" t="s">
        <v>216</v>
      </c>
      <c r="G22" s="22"/>
      <c r="H22" s="91" t="s">
        <v>842</v>
      </c>
      <c r="I22" s="21" t="s">
        <v>218</v>
      </c>
    </row>
    <row r="23" spans="2:10" ht="16.5" thickBot="1">
      <c r="B23" s="64">
        <v>4</v>
      </c>
      <c r="C23" s="64" t="s">
        <v>723</v>
      </c>
      <c r="D23" s="58"/>
      <c r="E23" s="120"/>
      <c r="F23" s="120"/>
      <c r="H23" s="56"/>
      <c r="I23" s="54"/>
      <c r="J23" s="39"/>
    </row>
    <row r="24" spans="1:9" s="55" customFormat="1" ht="18" customHeight="1" thickBot="1">
      <c r="A24" s="115" t="s">
        <v>202</v>
      </c>
      <c r="B24" s="70" t="s">
        <v>0</v>
      </c>
      <c r="C24" s="71" t="s">
        <v>1</v>
      </c>
      <c r="D24" s="73" t="s">
        <v>10</v>
      </c>
      <c r="E24" s="72" t="s">
        <v>2</v>
      </c>
      <c r="F24" s="72" t="s">
        <v>3</v>
      </c>
      <c r="G24" s="72" t="s">
        <v>88</v>
      </c>
      <c r="H24" s="104" t="s">
        <v>4</v>
      </c>
      <c r="I24" s="74" t="s">
        <v>5</v>
      </c>
    </row>
    <row r="25" spans="1:9" ht="17.25" customHeight="1">
      <c r="A25" s="34">
        <v>1</v>
      </c>
      <c r="B25" s="19" t="s">
        <v>572</v>
      </c>
      <c r="C25" s="20" t="s">
        <v>573</v>
      </c>
      <c r="D25" s="105">
        <v>36648</v>
      </c>
      <c r="E25" s="22" t="s">
        <v>15</v>
      </c>
      <c r="F25" s="22" t="s">
        <v>54</v>
      </c>
      <c r="G25" s="22" t="s">
        <v>74</v>
      </c>
      <c r="H25" s="91">
        <v>33.2</v>
      </c>
      <c r="I25" s="21" t="s">
        <v>50</v>
      </c>
    </row>
    <row r="26" spans="1:9" ht="17.25" customHeight="1">
      <c r="A26" s="34">
        <v>2</v>
      </c>
      <c r="B26" s="19" t="s">
        <v>533</v>
      </c>
      <c r="C26" s="20" t="s">
        <v>307</v>
      </c>
      <c r="D26" s="105">
        <v>36627</v>
      </c>
      <c r="E26" s="22" t="s">
        <v>125</v>
      </c>
      <c r="F26" s="22" t="s">
        <v>215</v>
      </c>
      <c r="G26" s="22"/>
      <c r="H26" s="91">
        <v>37.92</v>
      </c>
      <c r="I26" s="21" t="s">
        <v>134</v>
      </c>
    </row>
    <row r="27" spans="1:9" ht="17.25" customHeight="1">
      <c r="A27" s="34">
        <v>3</v>
      </c>
      <c r="B27" s="19" t="s">
        <v>447</v>
      </c>
      <c r="C27" s="20" t="s">
        <v>448</v>
      </c>
      <c r="D27" s="105" t="s">
        <v>449</v>
      </c>
      <c r="E27" s="22" t="s">
        <v>83</v>
      </c>
      <c r="F27" s="22" t="s">
        <v>84</v>
      </c>
      <c r="G27" s="22"/>
      <c r="H27" s="91">
        <v>30.22</v>
      </c>
      <c r="I27" s="21" t="s">
        <v>64</v>
      </c>
    </row>
    <row r="28" spans="1:9" ht="17.25" customHeight="1">
      <c r="A28" s="34">
        <v>4</v>
      </c>
      <c r="B28" s="19" t="s">
        <v>545</v>
      </c>
      <c r="C28" s="20" t="s">
        <v>546</v>
      </c>
      <c r="D28" s="105">
        <v>36585</v>
      </c>
      <c r="E28" s="22" t="s">
        <v>125</v>
      </c>
      <c r="F28" s="22" t="s">
        <v>215</v>
      </c>
      <c r="G28" s="22"/>
      <c r="H28" s="91">
        <v>28.44</v>
      </c>
      <c r="I28" s="21" t="s">
        <v>139</v>
      </c>
    </row>
    <row r="29" spans="2:10" ht="16.5" thickBot="1">
      <c r="B29" s="64">
        <v>5</v>
      </c>
      <c r="C29" s="64" t="s">
        <v>723</v>
      </c>
      <c r="D29" s="58"/>
      <c r="E29" s="120"/>
      <c r="F29" s="120"/>
      <c r="H29" s="56"/>
      <c r="I29" s="54"/>
      <c r="J29" s="39"/>
    </row>
    <row r="30" spans="1:9" s="55" customFormat="1" ht="18" customHeight="1" thickBot="1">
      <c r="A30" s="115" t="s">
        <v>202</v>
      </c>
      <c r="B30" s="70" t="s">
        <v>0</v>
      </c>
      <c r="C30" s="71" t="s">
        <v>1</v>
      </c>
      <c r="D30" s="73" t="s">
        <v>10</v>
      </c>
      <c r="E30" s="72" t="s">
        <v>2</v>
      </c>
      <c r="F30" s="72" t="s">
        <v>3</v>
      </c>
      <c r="G30" s="72" t="s">
        <v>88</v>
      </c>
      <c r="H30" s="104" t="s">
        <v>4</v>
      </c>
      <c r="I30" s="74" t="s">
        <v>5</v>
      </c>
    </row>
    <row r="31" spans="1:9" ht="17.25" customHeight="1">
      <c r="A31" s="34">
        <v>1</v>
      </c>
      <c r="B31" s="19" t="s">
        <v>523</v>
      </c>
      <c r="C31" s="20" t="s">
        <v>177</v>
      </c>
      <c r="D31" s="105">
        <v>36574</v>
      </c>
      <c r="E31" s="22" t="s">
        <v>15</v>
      </c>
      <c r="F31" s="22" t="s">
        <v>54</v>
      </c>
      <c r="G31" s="22" t="s">
        <v>312</v>
      </c>
      <c r="H31" s="91">
        <v>32.62</v>
      </c>
      <c r="I31" s="21" t="s">
        <v>107</v>
      </c>
    </row>
    <row r="32" spans="1:9" ht="17.25" customHeight="1">
      <c r="A32" s="34">
        <v>2</v>
      </c>
      <c r="B32" s="19" t="s">
        <v>133</v>
      </c>
      <c r="C32" s="20" t="s">
        <v>551</v>
      </c>
      <c r="D32" s="105">
        <v>36539</v>
      </c>
      <c r="E32" s="22" t="s">
        <v>38</v>
      </c>
      <c r="F32" s="22" t="s">
        <v>229</v>
      </c>
      <c r="G32" s="22" t="s">
        <v>549</v>
      </c>
      <c r="H32" s="91">
        <v>29.7</v>
      </c>
      <c r="I32" s="21" t="s">
        <v>550</v>
      </c>
    </row>
    <row r="33" spans="1:9" ht="17.25" customHeight="1">
      <c r="A33" s="34">
        <v>3</v>
      </c>
      <c r="B33" s="19" t="s">
        <v>163</v>
      </c>
      <c r="C33" s="20" t="s">
        <v>653</v>
      </c>
      <c r="D33" s="105">
        <v>36408</v>
      </c>
      <c r="E33" s="22" t="s">
        <v>38</v>
      </c>
      <c r="F33" s="22" t="s">
        <v>229</v>
      </c>
      <c r="G33" s="22"/>
      <c r="H33" s="91" t="s">
        <v>725</v>
      </c>
      <c r="I33" s="21" t="s">
        <v>650</v>
      </c>
    </row>
    <row r="34" spans="1:9" ht="17.25" customHeight="1">
      <c r="A34" s="34">
        <v>4</v>
      </c>
      <c r="B34" s="19" t="s">
        <v>42</v>
      </c>
      <c r="C34" s="20" t="s">
        <v>453</v>
      </c>
      <c r="D34" s="105" t="s">
        <v>454</v>
      </c>
      <c r="E34" s="22" t="s">
        <v>83</v>
      </c>
      <c r="F34" s="22" t="s">
        <v>84</v>
      </c>
      <c r="G34" s="22"/>
      <c r="H34" s="91" t="s">
        <v>725</v>
      </c>
      <c r="I34" s="21" t="s">
        <v>64</v>
      </c>
    </row>
    <row r="35" spans="2:10" ht="16.5" thickBot="1">
      <c r="B35" s="64">
        <v>6</v>
      </c>
      <c r="C35" s="64" t="s">
        <v>723</v>
      </c>
      <c r="D35" s="58"/>
      <c r="E35" s="120"/>
      <c r="F35" s="120"/>
      <c r="H35" s="56"/>
      <c r="I35" s="54"/>
      <c r="J35" s="39"/>
    </row>
    <row r="36" spans="1:9" s="55" customFormat="1" ht="18" customHeight="1" thickBot="1">
      <c r="A36" s="115" t="s">
        <v>202</v>
      </c>
      <c r="B36" s="70" t="s">
        <v>0</v>
      </c>
      <c r="C36" s="71" t="s">
        <v>1</v>
      </c>
      <c r="D36" s="73" t="s">
        <v>10</v>
      </c>
      <c r="E36" s="72" t="s">
        <v>2</v>
      </c>
      <c r="F36" s="72" t="s">
        <v>3</v>
      </c>
      <c r="G36" s="72" t="s">
        <v>88</v>
      </c>
      <c r="H36" s="104" t="s">
        <v>4</v>
      </c>
      <c r="I36" s="74" t="s">
        <v>5</v>
      </c>
    </row>
    <row r="37" spans="1:9" ht="17.25" customHeight="1">
      <c r="A37" s="34">
        <v>1</v>
      </c>
      <c r="B37" s="19"/>
      <c r="C37" s="20"/>
      <c r="D37" s="105"/>
      <c r="E37" s="22"/>
      <c r="F37" s="22"/>
      <c r="G37" s="22"/>
      <c r="H37" s="91"/>
      <c r="I37" s="21"/>
    </row>
    <row r="38" spans="1:9" ht="17.25" customHeight="1">
      <c r="A38" s="34">
        <v>2</v>
      </c>
      <c r="B38" s="19" t="s">
        <v>524</v>
      </c>
      <c r="C38" s="20" t="s">
        <v>525</v>
      </c>
      <c r="D38" s="105">
        <v>36270</v>
      </c>
      <c r="E38" s="22" t="s">
        <v>15</v>
      </c>
      <c r="F38" s="22" t="s">
        <v>54</v>
      </c>
      <c r="G38" s="22" t="s">
        <v>312</v>
      </c>
      <c r="H38" s="91">
        <v>31.63</v>
      </c>
      <c r="I38" s="21" t="s">
        <v>107</v>
      </c>
    </row>
    <row r="39" spans="1:9" ht="17.25" customHeight="1">
      <c r="A39" s="34">
        <v>3</v>
      </c>
      <c r="B39" s="19" t="s">
        <v>81</v>
      </c>
      <c r="C39" s="20" t="s">
        <v>114</v>
      </c>
      <c r="D39" s="105" t="s">
        <v>346</v>
      </c>
      <c r="E39" s="22" t="s">
        <v>38</v>
      </c>
      <c r="F39" s="22" t="s">
        <v>229</v>
      </c>
      <c r="G39" s="22" t="s">
        <v>328</v>
      </c>
      <c r="H39" s="91">
        <v>28.08</v>
      </c>
      <c r="I39" s="21" t="s">
        <v>57</v>
      </c>
    </row>
    <row r="40" spans="1:9" ht="17.25" customHeight="1">
      <c r="A40" s="34">
        <v>4</v>
      </c>
      <c r="B40" s="19" t="s">
        <v>51</v>
      </c>
      <c r="C40" s="20" t="s">
        <v>349</v>
      </c>
      <c r="D40" s="105" t="s">
        <v>346</v>
      </c>
      <c r="E40" s="22" t="s">
        <v>38</v>
      </c>
      <c r="F40" s="22" t="s">
        <v>229</v>
      </c>
      <c r="G40" s="22" t="s">
        <v>328</v>
      </c>
      <c r="H40" s="91">
        <v>30.51</v>
      </c>
      <c r="I40" s="21" t="s">
        <v>57</v>
      </c>
    </row>
    <row r="41" spans="2:10" ht="16.5" thickBot="1">
      <c r="B41" s="64">
        <v>7</v>
      </c>
      <c r="C41" s="64" t="s">
        <v>723</v>
      </c>
      <c r="D41" s="58"/>
      <c r="E41" s="120"/>
      <c r="F41" s="120"/>
      <c r="H41" s="56"/>
      <c r="I41" s="54"/>
      <c r="J41" s="39"/>
    </row>
    <row r="42" spans="1:9" s="55" customFormat="1" ht="18" customHeight="1" thickBot="1">
      <c r="A42" s="115" t="s">
        <v>202</v>
      </c>
      <c r="B42" s="70" t="s">
        <v>0</v>
      </c>
      <c r="C42" s="71" t="s">
        <v>1</v>
      </c>
      <c r="D42" s="73" t="s">
        <v>10</v>
      </c>
      <c r="E42" s="72" t="s">
        <v>2</v>
      </c>
      <c r="F42" s="72" t="s">
        <v>3</v>
      </c>
      <c r="G42" s="72" t="s">
        <v>88</v>
      </c>
      <c r="H42" s="104" t="s">
        <v>4</v>
      </c>
      <c r="I42" s="74" t="s">
        <v>5</v>
      </c>
    </row>
    <row r="43" spans="1:9" ht="17.25" customHeight="1">
      <c r="A43" s="34">
        <v>1</v>
      </c>
      <c r="B43" s="19"/>
      <c r="C43" s="20"/>
      <c r="D43" s="105"/>
      <c r="E43" s="22"/>
      <c r="F43" s="22"/>
      <c r="G43" s="22"/>
      <c r="H43" s="91"/>
      <c r="I43" s="21"/>
    </row>
    <row r="44" spans="1:9" ht="17.25" customHeight="1">
      <c r="A44" s="34">
        <v>2</v>
      </c>
      <c r="B44" s="19" t="s">
        <v>450</v>
      </c>
      <c r="C44" s="20" t="s">
        <v>451</v>
      </c>
      <c r="D44" s="105" t="s">
        <v>452</v>
      </c>
      <c r="E44" s="22" t="s">
        <v>83</v>
      </c>
      <c r="F44" s="22" t="s">
        <v>84</v>
      </c>
      <c r="G44" s="22"/>
      <c r="H44" s="91">
        <v>31.2</v>
      </c>
      <c r="I44" s="21" t="s">
        <v>64</v>
      </c>
    </row>
    <row r="45" spans="1:9" ht="17.25" customHeight="1">
      <c r="A45" s="34">
        <v>3</v>
      </c>
      <c r="B45" s="19" t="s">
        <v>537</v>
      </c>
      <c r="C45" s="20" t="s">
        <v>538</v>
      </c>
      <c r="D45" s="105">
        <v>36194</v>
      </c>
      <c r="E45" s="22" t="s">
        <v>125</v>
      </c>
      <c r="F45" s="22" t="s">
        <v>215</v>
      </c>
      <c r="G45" s="22"/>
      <c r="H45" s="91">
        <v>32.54</v>
      </c>
      <c r="I45" s="21" t="s">
        <v>134</v>
      </c>
    </row>
    <row r="46" spans="1:9" ht="17.25" customHeight="1">
      <c r="A46" s="34">
        <v>4</v>
      </c>
      <c r="B46" s="19" t="s">
        <v>81</v>
      </c>
      <c r="C46" s="20" t="s">
        <v>241</v>
      </c>
      <c r="D46" s="105" t="s">
        <v>242</v>
      </c>
      <c r="E46" s="22" t="s">
        <v>83</v>
      </c>
      <c r="F46" s="22" t="s">
        <v>84</v>
      </c>
      <c r="G46" s="22"/>
      <c r="H46" s="91">
        <v>27.83</v>
      </c>
      <c r="I46" s="21" t="s">
        <v>64</v>
      </c>
    </row>
    <row r="76" spans="1:9" s="64" customFormat="1" ht="15.75">
      <c r="A76" s="3" t="s">
        <v>360</v>
      </c>
      <c r="C76" s="65"/>
      <c r="D76" s="79"/>
      <c r="E76" s="79"/>
      <c r="F76" s="79"/>
      <c r="G76" s="111"/>
      <c r="H76" s="68"/>
      <c r="I76" s="112"/>
    </row>
    <row r="77" spans="1:12" s="64" customFormat="1" ht="15.75">
      <c r="A77" s="64" t="s">
        <v>359</v>
      </c>
      <c r="C77" s="65"/>
      <c r="D77" s="79"/>
      <c r="E77" s="79"/>
      <c r="F77" s="111"/>
      <c r="G77" s="111"/>
      <c r="H77" s="68"/>
      <c r="I77" s="67"/>
      <c r="J77" s="68"/>
      <c r="K77" s="68"/>
      <c r="L77" s="113"/>
    </row>
    <row r="78" spans="1:10" s="39" customFormat="1" ht="12" customHeight="1">
      <c r="A78" s="47"/>
      <c r="B78" s="47"/>
      <c r="C78" s="52"/>
      <c r="D78" s="58"/>
      <c r="E78" s="53"/>
      <c r="F78" s="53"/>
      <c r="G78" s="53"/>
      <c r="H78" s="54"/>
      <c r="I78" s="54"/>
      <c r="J78" s="59"/>
    </row>
    <row r="79" spans="2:10" s="63" customFormat="1" ht="15.75">
      <c r="B79" s="64" t="s">
        <v>362</v>
      </c>
      <c r="C79" s="64"/>
      <c r="D79" s="58"/>
      <c r="E79" s="120"/>
      <c r="F79" s="120"/>
      <c r="G79" s="61"/>
      <c r="H79" s="56"/>
      <c r="I79" s="54"/>
      <c r="J79" s="39"/>
    </row>
    <row r="80" spans="2:10" ht="16.5" thickBot="1">
      <c r="B80" s="64">
        <v>1</v>
      </c>
      <c r="C80" s="64" t="s">
        <v>723</v>
      </c>
      <c r="D80" s="58"/>
      <c r="E80" s="120"/>
      <c r="F80" s="120"/>
      <c r="H80" s="56"/>
      <c r="I80" s="54"/>
      <c r="J80" s="39"/>
    </row>
    <row r="81" spans="1:9" s="55" customFormat="1" ht="18" customHeight="1" thickBot="1">
      <c r="A81" s="115" t="s">
        <v>202</v>
      </c>
      <c r="B81" s="70" t="s">
        <v>0</v>
      </c>
      <c r="C81" s="71" t="s">
        <v>1</v>
      </c>
      <c r="D81" s="73" t="s">
        <v>10</v>
      </c>
      <c r="E81" s="72" t="s">
        <v>2</v>
      </c>
      <c r="F81" s="72" t="s">
        <v>3</v>
      </c>
      <c r="G81" s="72" t="s">
        <v>88</v>
      </c>
      <c r="H81" s="104" t="s">
        <v>4</v>
      </c>
      <c r="I81" s="74" t="s">
        <v>5</v>
      </c>
    </row>
    <row r="82" spans="1:9" ht="17.25" customHeight="1">
      <c r="A82" s="34">
        <v>1</v>
      </c>
      <c r="B82" s="19" t="s">
        <v>23</v>
      </c>
      <c r="C82" s="20" t="s">
        <v>427</v>
      </c>
      <c r="D82" s="105" t="s">
        <v>397</v>
      </c>
      <c r="E82" s="22" t="s">
        <v>217</v>
      </c>
      <c r="F82" s="22" t="s">
        <v>216</v>
      </c>
      <c r="G82" s="22"/>
      <c r="H82" s="91" t="s">
        <v>725</v>
      </c>
      <c r="I82" s="21" t="s">
        <v>226</v>
      </c>
    </row>
    <row r="83" spans="1:9" ht="17.25" customHeight="1">
      <c r="A83" s="34">
        <v>2</v>
      </c>
      <c r="B83" s="19" t="s">
        <v>121</v>
      </c>
      <c r="C83" s="20" t="s">
        <v>122</v>
      </c>
      <c r="D83" s="105">
        <v>36156</v>
      </c>
      <c r="E83" s="22" t="s">
        <v>38</v>
      </c>
      <c r="F83" s="22" t="s">
        <v>663</v>
      </c>
      <c r="G83" s="22"/>
      <c r="H83" s="91">
        <v>28.6</v>
      </c>
      <c r="I83" s="21" t="s">
        <v>77</v>
      </c>
    </row>
    <row r="84" spans="1:9" ht="17.25" customHeight="1">
      <c r="A84" s="34">
        <v>3</v>
      </c>
      <c r="B84" s="19" t="s">
        <v>206</v>
      </c>
      <c r="C84" s="20" t="s">
        <v>334</v>
      </c>
      <c r="D84" s="105" t="s">
        <v>553</v>
      </c>
      <c r="E84" s="22" t="s">
        <v>38</v>
      </c>
      <c r="F84" s="22" t="s">
        <v>229</v>
      </c>
      <c r="G84" s="22" t="s">
        <v>328</v>
      </c>
      <c r="H84" s="91">
        <v>30.41</v>
      </c>
      <c r="I84" s="21" t="s">
        <v>57</v>
      </c>
    </row>
    <row r="85" spans="1:9" ht="17.25" customHeight="1">
      <c r="A85" s="34">
        <v>4</v>
      </c>
      <c r="B85" s="19" t="s">
        <v>638</v>
      </c>
      <c r="C85" s="20" t="s">
        <v>639</v>
      </c>
      <c r="D85" s="105">
        <v>36074</v>
      </c>
      <c r="E85" s="22" t="s">
        <v>15</v>
      </c>
      <c r="F85" s="22" t="s">
        <v>54</v>
      </c>
      <c r="G85" s="22" t="s">
        <v>288</v>
      </c>
      <c r="H85" s="91">
        <v>35.97</v>
      </c>
      <c r="I85" s="21" t="s">
        <v>160</v>
      </c>
    </row>
    <row r="86" spans="2:10" ht="16.5" thickBot="1">
      <c r="B86" s="64">
        <v>2</v>
      </c>
      <c r="C86" s="64" t="s">
        <v>723</v>
      </c>
      <c r="D86" s="58"/>
      <c r="E86" s="120"/>
      <c r="F86" s="120"/>
      <c r="H86" s="56"/>
      <c r="I86" s="54"/>
      <c r="J86" s="39"/>
    </row>
    <row r="87" spans="1:9" s="55" customFormat="1" ht="18" customHeight="1" thickBot="1">
      <c r="A87" s="115" t="s">
        <v>202</v>
      </c>
      <c r="B87" s="70" t="s">
        <v>0</v>
      </c>
      <c r="C87" s="71" t="s">
        <v>1</v>
      </c>
      <c r="D87" s="73" t="s">
        <v>10</v>
      </c>
      <c r="E87" s="72" t="s">
        <v>2</v>
      </c>
      <c r="F87" s="72" t="s">
        <v>3</v>
      </c>
      <c r="G87" s="72" t="s">
        <v>88</v>
      </c>
      <c r="H87" s="104" t="s">
        <v>4</v>
      </c>
      <c r="I87" s="74" t="s">
        <v>5</v>
      </c>
    </row>
    <row r="88" spans="1:9" ht="17.25" customHeight="1">
      <c r="A88" s="34">
        <v>5</v>
      </c>
      <c r="B88" s="19" t="s">
        <v>73</v>
      </c>
      <c r="C88" s="20" t="s">
        <v>76</v>
      </c>
      <c r="D88" s="105" t="s">
        <v>408</v>
      </c>
      <c r="E88" s="22" t="s">
        <v>217</v>
      </c>
      <c r="F88" s="22" t="s">
        <v>216</v>
      </c>
      <c r="G88" s="22"/>
      <c r="H88" s="91">
        <v>31.15</v>
      </c>
      <c r="I88" s="21" t="s">
        <v>218</v>
      </c>
    </row>
    <row r="89" spans="1:9" ht="17.25" customHeight="1">
      <c r="A89" s="34">
        <v>6</v>
      </c>
      <c r="B89" s="19" t="s">
        <v>482</v>
      </c>
      <c r="C89" s="20" t="s">
        <v>483</v>
      </c>
      <c r="D89" s="105">
        <v>35983</v>
      </c>
      <c r="E89" s="22" t="s">
        <v>38</v>
      </c>
      <c r="F89" s="22" t="s">
        <v>229</v>
      </c>
      <c r="G89" s="22" t="s">
        <v>82</v>
      </c>
      <c r="H89" s="91">
        <v>37.01</v>
      </c>
      <c r="I89" s="21" t="s">
        <v>68</v>
      </c>
    </row>
    <row r="90" spans="1:9" ht="17.25" customHeight="1">
      <c r="A90" s="34">
        <v>7</v>
      </c>
      <c r="B90" s="19" t="s">
        <v>37</v>
      </c>
      <c r="C90" s="20" t="s">
        <v>637</v>
      </c>
      <c r="D90" s="105">
        <v>35975</v>
      </c>
      <c r="E90" s="22" t="s">
        <v>15</v>
      </c>
      <c r="F90" s="22" t="s">
        <v>54</v>
      </c>
      <c r="G90" s="22" t="s">
        <v>288</v>
      </c>
      <c r="H90" s="91" t="s">
        <v>725</v>
      </c>
      <c r="I90" s="21" t="s">
        <v>160</v>
      </c>
    </row>
    <row r="91" spans="1:9" ht="17.25" customHeight="1">
      <c r="A91" s="34">
        <v>8</v>
      </c>
      <c r="B91" s="19" t="s">
        <v>207</v>
      </c>
      <c r="C91" s="20" t="s">
        <v>174</v>
      </c>
      <c r="D91" s="105">
        <v>35956</v>
      </c>
      <c r="E91" s="22" t="s">
        <v>15</v>
      </c>
      <c r="F91" s="22" t="s">
        <v>54</v>
      </c>
      <c r="G91" s="22" t="s">
        <v>60</v>
      </c>
      <c r="H91" s="91">
        <v>32.73</v>
      </c>
      <c r="I91" s="21" t="s">
        <v>95</v>
      </c>
    </row>
    <row r="92" spans="2:10" ht="16.5" thickBot="1">
      <c r="B92" s="64">
        <v>3</v>
      </c>
      <c r="C92" s="64" t="s">
        <v>723</v>
      </c>
      <c r="D92" s="58"/>
      <c r="E92" s="120"/>
      <c r="F92" s="120"/>
      <c r="H92" s="56"/>
      <c r="I92" s="54"/>
      <c r="J92" s="39"/>
    </row>
    <row r="93" spans="1:9" s="55" customFormat="1" ht="18" customHeight="1" thickBot="1">
      <c r="A93" s="115" t="s">
        <v>202</v>
      </c>
      <c r="B93" s="70" t="s">
        <v>0</v>
      </c>
      <c r="C93" s="71" t="s">
        <v>1</v>
      </c>
      <c r="D93" s="73" t="s">
        <v>10</v>
      </c>
      <c r="E93" s="72" t="s">
        <v>2</v>
      </c>
      <c r="F93" s="72" t="s">
        <v>3</v>
      </c>
      <c r="G93" s="72" t="s">
        <v>88</v>
      </c>
      <c r="H93" s="104" t="s">
        <v>4</v>
      </c>
      <c r="I93" s="74" t="s">
        <v>5</v>
      </c>
    </row>
    <row r="94" spans="1:9" ht="17.25" customHeight="1">
      <c r="A94" s="34">
        <v>9</v>
      </c>
      <c r="B94" s="19" t="s">
        <v>92</v>
      </c>
      <c r="C94" s="20" t="s">
        <v>146</v>
      </c>
      <c r="D94" s="105">
        <v>35869</v>
      </c>
      <c r="E94" s="22" t="s">
        <v>38</v>
      </c>
      <c r="F94" s="22" t="s">
        <v>229</v>
      </c>
      <c r="G94" s="22" t="s">
        <v>549</v>
      </c>
      <c r="H94" s="91">
        <v>29.16</v>
      </c>
      <c r="I94" s="21" t="s">
        <v>550</v>
      </c>
    </row>
    <row r="95" spans="1:9" ht="17.25" customHeight="1">
      <c r="A95" s="34">
        <v>10</v>
      </c>
      <c r="B95" s="19" t="s">
        <v>238</v>
      </c>
      <c r="C95" s="20" t="s">
        <v>648</v>
      </c>
      <c r="D95" s="105">
        <v>35813</v>
      </c>
      <c r="E95" s="22" t="s">
        <v>292</v>
      </c>
      <c r="F95" s="22" t="s">
        <v>294</v>
      </c>
      <c r="G95" s="22"/>
      <c r="H95" s="91" t="s">
        <v>725</v>
      </c>
      <c r="I95" s="21" t="s">
        <v>293</v>
      </c>
    </row>
    <row r="96" spans="1:9" ht="17.25" customHeight="1">
      <c r="A96" s="34">
        <v>11</v>
      </c>
      <c r="B96" s="19" t="s">
        <v>33</v>
      </c>
      <c r="C96" s="20" t="s">
        <v>480</v>
      </c>
      <c r="D96" s="105">
        <v>35804</v>
      </c>
      <c r="E96" s="22" t="s">
        <v>38</v>
      </c>
      <c r="F96" s="22" t="s">
        <v>229</v>
      </c>
      <c r="G96" s="22" t="s">
        <v>82</v>
      </c>
      <c r="H96" s="91">
        <v>28.12</v>
      </c>
      <c r="I96" s="21" t="s">
        <v>68</v>
      </c>
    </row>
    <row r="97" spans="1:9" ht="17.25" customHeight="1">
      <c r="A97" s="34">
        <v>12</v>
      </c>
      <c r="B97" s="19" t="s">
        <v>413</v>
      </c>
      <c r="C97" s="20" t="s">
        <v>426</v>
      </c>
      <c r="D97" s="105" t="s">
        <v>395</v>
      </c>
      <c r="E97" s="22" t="s">
        <v>217</v>
      </c>
      <c r="F97" s="22" t="s">
        <v>216</v>
      </c>
      <c r="G97" s="22"/>
      <c r="H97" s="91">
        <v>32.65</v>
      </c>
      <c r="I97" s="21" t="s">
        <v>226</v>
      </c>
    </row>
    <row r="98" spans="2:10" ht="16.5" thickBot="1">
      <c r="B98" s="64">
        <v>4</v>
      </c>
      <c r="C98" s="64" t="s">
        <v>723</v>
      </c>
      <c r="D98" s="58"/>
      <c r="E98" s="120"/>
      <c r="F98" s="120"/>
      <c r="H98" s="56"/>
      <c r="I98" s="54"/>
      <c r="J98" s="39"/>
    </row>
    <row r="99" spans="1:9" s="55" customFormat="1" ht="18" customHeight="1" thickBot="1">
      <c r="A99" s="115" t="s">
        <v>202</v>
      </c>
      <c r="B99" s="70" t="s">
        <v>0</v>
      </c>
      <c r="C99" s="71" t="s">
        <v>1</v>
      </c>
      <c r="D99" s="73" t="s">
        <v>10</v>
      </c>
      <c r="E99" s="72" t="s">
        <v>2</v>
      </c>
      <c r="F99" s="72" t="s">
        <v>3</v>
      </c>
      <c r="G99" s="72" t="s">
        <v>88</v>
      </c>
      <c r="H99" s="104" t="s">
        <v>4</v>
      </c>
      <c r="I99" s="74" t="s">
        <v>5</v>
      </c>
    </row>
    <row r="100" spans="1:9" ht="17.25" customHeight="1">
      <c r="A100" s="34"/>
      <c r="B100" s="19"/>
      <c r="C100" s="20"/>
      <c r="D100" s="105"/>
      <c r="E100" s="22"/>
      <c r="F100" s="22"/>
      <c r="G100" s="22"/>
      <c r="H100" s="91"/>
      <c r="I100" s="21"/>
    </row>
    <row r="101" spans="1:9" ht="17.25" customHeight="1">
      <c r="A101" s="34">
        <v>13</v>
      </c>
      <c r="B101" s="19" t="s">
        <v>20</v>
      </c>
      <c r="C101" s="20" t="s">
        <v>138</v>
      </c>
      <c r="D101" s="105">
        <v>35702</v>
      </c>
      <c r="E101" s="22" t="s">
        <v>125</v>
      </c>
      <c r="F101" s="22" t="s">
        <v>215</v>
      </c>
      <c r="G101" s="22"/>
      <c r="H101" s="91">
        <v>28.78</v>
      </c>
      <c r="I101" s="21" t="s">
        <v>139</v>
      </c>
    </row>
    <row r="102" spans="1:9" ht="17.25" customHeight="1">
      <c r="A102" s="34">
        <v>14</v>
      </c>
      <c r="B102" s="19" t="s">
        <v>86</v>
      </c>
      <c r="C102" s="20" t="s">
        <v>247</v>
      </c>
      <c r="D102" s="105">
        <v>35521</v>
      </c>
      <c r="E102" s="22" t="s">
        <v>38</v>
      </c>
      <c r="F102" s="22" t="s">
        <v>229</v>
      </c>
      <c r="G102" s="22" t="s">
        <v>82</v>
      </c>
      <c r="H102" s="91" t="s">
        <v>725</v>
      </c>
      <c r="I102" s="21" t="s">
        <v>68</v>
      </c>
    </row>
    <row r="103" spans="1:9" ht="17.25" customHeight="1">
      <c r="A103" s="34">
        <v>15</v>
      </c>
      <c r="B103" s="19" t="s">
        <v>43</v>
      </c>
      <c r="C103" s="20" t="s">
        <v>94</v>
      </c>
      <c r="D103" s="105">
        <v>35400</v>
      </c>
      <c r="E103" s="22" t="s">
        <v>125</v>
      </c>
      <c r="F103" s="22" t="s">
        <v>215</v>
      </c>
      <c r="G103" s="22"/>
      <c r="H103" s="91">
        <v>28.56</v>
      </c>
      <c r="I103" s="21" t="s">
        <v>134</v>
      </c>
    </row>
  </sheetData>
  <sheetProtection/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4.421875" style="47" bestFit="1" customWidth="1"/>
    <col min="4" max="4" width="10.7109375" style="60" customWidth="1"/>
    <col min="5" max="5" width="13.00390625" style="61" customWidth="1"/>
    <col min="6" max="6" width="17.57421875" style="61" bestFit="1" customWidth="1"/>
    <col min="7" max="7" width="16.8515625" style="61" bestFit="1" customWidth="1"/>
    <col min="8" max="8" width="9.140625" style="103" customWidth="1"/>
    <col min="9" max="9" width="6.421875" style="56" bestFit="1" customWidth="1"/>
    <col min="10" max="10" width="26.00390625" style="39" bestFit="1" customWidth="1"/>
    <col min="11" max="16384" width="9.140625" style="47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3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68"/>
      <c r="M2" s="113"/>
    </row>
    <row r="3" spans="1:11" s="39" customFormat="1" ht="12" customHeight="1">
      <c r="A3" s="47"/>
      <c r="B3" s="47"/>
      <c r="C3" s="52"/>
      <c r="D3" s="58"/>
      <c r="E3" s="53"/>
      <c r="F3" s="53"/>
      <c r="G3" s="53"/>
      <c r="H3" s="54"/>
      <c r="I3" s="54"/>
      <c r="J3" s="54"/>
      <c r="K3" s="59"/>
    </row>
    <row r="4" spans="2:11" s="63" customFormat="1" ht="15.75">
      <c r="B4" s="64" t="s">
        <v>361</v>
      </c>
      <c r="C4" s="64"/>
      <c r="D4" s="58"/>
      <c r="E4" s="120"/>
      <c r="F4" s="120"/>
      <c r="G4" s="61"/>
      <c r="H4" s="56"/>
      <c r="I4" s="54"/>
      <c r="J4" s="54"/>
      <c r="K4" s="39"/>
    </row>
    <row r="5" spans="2:11" ht="16.5" thickBot="1">
      <c r="B5" s="64"/>
      <c r="C5" s="64"/>
      <c r="D5" s="58"/>
      <c r="E5" s="120"/>
      <c r="F5" s="120"/>
      <c r="H5" s="56"/>
      <c r="I5" s="54"/>
      <c r="J5" s="54"/>
      <c r="K5" s="39"/>
    </row>
    <row r="6" spans="1:10" s="55" customFormat="1" ht="18" customHeight="1" thickBot="1">
      <c r="A6" s="115" t="s">
        <v>740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104" t="s">
        <v>4</v>
      </c>
      <c r="I6" s="84" t="s">
        <v>65</v>
      </c>
      <c r="J6" s="74" t="s">
        <v>5</v>
      </c>
    </row>
    <row r="7" spans="1:10" ht="17.25" customHeight="1">
      <c r="A7" s="34">
        <v>1</v>
      </c>
      <c r="B7" s="19" t="s">
        <v>81</v>
      </c>
      <c r="C7" s="20" t="s">
        <v>241</v>
      </c>
      <c r="D7" s="105" t="s">
        <v>242</v>
      </c>
      <c r="E7" s="22" t="s">
        <v>83</v>
      </c>
      <c r="F7" s="22" t="s">
        <v>84</v>
      </c>
      <c r="G7" s="22"/>
      <c r="H7" s="91">
        <v>27.83</v>
      </c>
      <c r="I7" s="28" t="str">
        <f aca="true" t="shared" si="0" ref="I7:I27">IF(ISBLANK(H7),"",IF(H7&lt;=25.95,"KSM",IF(H7&lt;=27.35,"I A",IF(H7&lt;=29.24,"II A",IF(H7&lt;=31.74,"III A",IF(H7&lt;=33.74,"I JA",IF(H7&lt;=35.44,"II JA",IF(H7&lt;=36.74,"III JA"))))))))</f>
        <v>II A</v>
      </c>
      <c r="J7" s="21" t="s">
        <v>64</v>
      </c>
    </row>
    <row r="8" spans="1:10" ht="17.25" customHeight="1">
      <c r="A8" s="34">
        <v>2</v>
      </c>
      <c r="B8" s="19" t="s">
        <v>81</v>
      </c>
      <c r="C8" s="20" t="s">
        <v>114</v>
      </c>
      <c r="D8" s="105" t="s">
        <v>346</v>
      </c>
      <c r="E8" s="22" t="s">
        <v>38</v>
      </c>
      <c r="F8" s="22" t="s">
        <v>229</v>
      </c>
      <c r="G8" s="22" t="s">
        <v>328</v>
      </c>
      <c r="H8" s="91">
        <v>28.08</v>
      </c>
      <c r="I8" s="28" t="str">
        <f t="shared" si="0"/>
        <v>II A</v>
      </c>
      <c r="J8" s="21" t="s">
        <v>57</v>
      </c>
    </row>
    <row r="9" spans="1:10" ht="17.25" customHeight="1">
      <c r="A9" s="34">
        <v>3</v>
      </c>
      <c r="B9" s="19" t="s">
        <v>545</v>
      </c>
      <c r="C9" s="20" t="s">
        <v>546</v>
      </c>
      <c r="D9" s="105">
        <v>36585</v>
      </c>
      <c r="E9" s="22" t="s">
        <v>125</v>
      </c>
      <c r="F9" s="22" t="s">
        <v>215</v>
      </c>
      <c r="G9" s="22"/>
      <c r="H9" s="91">
        <v>28.44</v>
      </c>
      <c r="I9" s="28" t="str">
        <f t="shared" si="0"/>
        <v>II A</v>
      </c>
      <c r="J9" s="21" t="s">
        <v>139</v>
      </c>
    </row>
    <row r="10" spans="1:10" ht="17.25" customHeight="1">
      <c r="A10" s="34">
        <v>4</v>
      </c>
      <c r="B10" s="19" t="s">
        <v>51</v>
      </c>
      <c r="C10" s="20" t="s">
        <v>717</v>
      </c>
      <c r="D10" s="105">
        <v>36933</v>
      </c>
      <c r="E10" s="22" t="s">
        <v>38</v>
      </c>
      <c r="F10" s="22" t="s">
        <v>229</v>
      </c>
      <c r="G10" s="22" t="s">
        <v>549</v>
      </c>
      <c r="H10" s="91">
        <v>28.65</v>
      </c>
      <c r="I10" s="28" t="str">
        <f t="shared" si="0"/>
        <v>II A</v>
      </c>
      <c r="J10" s="21" t="s">
        <v>716</v>
      </c>
    </row>
    <row r="11" spans="1:10" ht="17.25" customHeight="1">
      <c r="A11" s="34">
        <v>5</v>
      </c>
      <c r="B11" s="19" t="s">
        <v>133</v>
      </c>
      <c r="C11" s="20" t="s">
        <v>551</v>
      </c>
      <c r="D11" s="105">
        <v>36539</v>
      </c>
      <c r="E11" s="22" t="s">
        <v>38</v>
      </c>
      <c r="F11" s="22" t="s">
        <v>229</v>
      </c>
      <c r="G11" s="22" t="s">
        <v>549</v>
      </c>
      <c r="H11" s="91">
        <v>29.7</v>
      </c>
      <c r="I11" s="28" t="str">
        <f t="shared" si="0"/>
        <v>III A</v>
      </c>
      <c r="J11" s="21" t="s">
        <v>550</v>
      </c>
    </row>
    <row r="12" spans="1:10" ht="17.25" customHeight="1">
      <c r="A12" s="34">
        <v>6</v>
      </c>
      <c r="B12" s="19" t="s">
        <v>210</v>
      </c>
      <c r="C12" s="20" t="s">
        <v>458</v>
      </c>
      <c r="D12" s="105" t="s">
        <v>459</v>
      </c>
      <c r="E12" s="22" t="s">
        <v>83</v>
      </c>
      <c r="F12" s="22" t="s">
        <v>84</v>
      </c>
      <c r="G12" s="22"/>
      <c r="H12" s="91">
        <v>30.06</v>
      </c>
      <c r="I12" s="28" t="str">
        <f t="shared" si="0"/>
        <v>III A</v>
      </c>
      <c r="J12" s="21" t="s">
        <v>64</v>
      </c>
    </row>
    <row r="13" spans="1:10" ht="17.25" customHeight="1">
      <c r="A13" s="34">
        <v>7</v>
      </c>
      <c r="B13" s="19" t="s">
        <v>447</v>
      </c>
      <c r="C13" s="20" t="s">
        <v>448</v>
      </c>
      <c r="D13" s="105" t="s">
        <v>449</v>
      </c>
      <c r="E13" s="22" t="s">
        <v>83</v>
      </c>
      <c r="F13" s="22" t="s">
        <v>84</v>
      </c>
      <c r="G13" s="22"/>
      <c r="H13" s="91">
        <v>30.22</v>
      </c>
      <c r="I13" s="28" t="str">
        <f t="shared" si="0"/>
        <v>III A</v>
      </c>
      <c r="J13" s="21" t="s">
        <v>64</v>
      </c>
    </row>
    <row r="14" spans="1:10" ht="17.25" customHeight="1">
      <c r="A14" s="34">
        <v>8</v>
      </c>
      <c r="B14" s="19" t="s">
        <v>51</v>
      </c>
      <c r="C14" s="20" t="s">
        <v>349</v>
      </c>
      <c r="D14" s="105" t="s">
        <v>346</v>
      </c>
      <c r="E14" s="22" t="s">
        <v>38</v>
      </c>
      <c r="F14" s="22" t="s">
        <v>229</v>
      </c>
      <c r="G14" s="22" t="s">
        <v>328</v>
      </c>
      <c r="H14" s="91">
        <v>30.51</v>
      </c>
      <c r="I14" s="28" t="str">
        <f t="shared" si="0"/>
        <v>III A</v>
      </c>
      <c r="J14" s="21" t="s">
        <v>57</v>
      </c>
    </row>
    <row r="15" spans="1:10" ht="17.25" customHeight="1">
      <c r="A15" s="34">
        <v>9</v>
      </c>
      <c r="B15" s="19" t="s">
        <v>488</v>
      </c>
      <c r="C15" s="20" t="s">
        <v>489</v>
      </c>
      <c r="D15" s="105">
        <v>37018</v>
      </c>
      <c r="E15" s="22" t="s">
        <v>38</v>
      </c>
      <c r="F15" s="22" t="s">
        <v>229</v>
      </c>
      <c r="G15" s="22" t="s">
        <v>82</v>
      </c>
      <c r="H15" s="91">
        <v>30.99</v>
      </c>
      <c r="I15" s="28" t="str">
        <f t="shared" si="0"/>
        <v>III A</v>
      </c>
      <c r="J15" s="21" t="s">
        <v>56</v>
      </c>
    </row>
    <row r="16" spans="1:10" ht="17.25" customHeight="1">
      <c r="A16" s="34">
        <v>10</v>
      </c>
      <c r="B16" s="19" t="s">
        <v>450</v>
      </c>
      <c r="C16" s="20" t="s">
        <v>451</v>
      </c>
      <c r="D16" s="105" t="s">
        <v>452</v>
      </c>
      <c r="E16" s="22" t="s">
        <v>83</v>
      </c>
      <c r="F16" s="22" t="s">
        <v>84</v>
      </c>
      <c r="G16" s="22"/>
      <c r="H16" s="91">
        <v>31.2</v>
      </c>
      <c r="I16" s="28" t="str">
        <f t="shared" si="0"/>
        <v>III A</v>
      </c>
      <c r="J16" s="21" t="s">
        <v>64</v>
      </c>
    </row>
    <row r="17" spans="1:10" ht="17.25" customHeight="1">
      <c r="A17" s="34">
        <v>11</v>
      </c>
      <c r="B17" s="19" t="s">
        <v>415</v>
      </c>
      <c r="C17" s="20" t="s">
        <v>429</v>
      </c>
      <c r="D17" s="105" t="s">
        <v>399</v>
      </c>
      <c r="E17" s="22" t="s">
        <v>217</v>
      </c>
      <c r="F17" s="22" t="s">
        <v>216</v>
      </c>
      <c r="G17" s="22"/>
      <c r="H17" s="91">
        <v>31.22</v>
      </c>
      <c r="I17" s="28" t="str">
        <f t="shared" si="0"/>
        <v>III A</v>
      </c>
      <c r="J17" s="21" t="s">
        <v>218</v>
      </c>
    </row>
    <row r="18" spans="1:10" ht="17.25" customHeight="1">
      <c r="A18" s="34">
        <v>12</v>
      </c>
      <c r="B18" s="19" t="s">
        <v>693</v>
      </c>
      <c r="C18" s="20" t="s">
        <v>694</v>
      </c>
      <c r="D18" s="105">
        <v>36972</v>
      </c>
      <c r="E18" s="22" t="s">
        <v>38</v>
      </c>
      <c r="F18" s="22" t="s">
        <v>229</v>
      </c>
      <c r="G18" s="22" t="s">
        <v>549</v>
      </c>
      <c r="H18" s="91">
        <v>31.34</v>
      </c>
      <c r="I18" s="28" t="str">
        <f t="shared" si="0"/>
        <v>III A</v>
      </c>
      <c r="J18" s="21" t="s">
        <v>69</v>
      </c>
    </row>
    <row r="19" spans="1:10" ht="17.25" customHeight="1">
      <c r="A19" s="34">
        <v>13</v>
      </c>
      <c r="B19" s="19" t="s">
        <v>206</v>
      </c>
      <c r="C19" s="20" t="s">
        <v>647</v>
      </c>
      <c r="D19" s="105">
        <v>36774</v>
      </c>
      <c r="E19" s="22" t="s">
        <v>292</v>
      </c>
      <c r="F19" s="22" t="s">
        <v>294</v>
      </c>
      <c r="G19" s="22"/>
      <c r="H19" s="91">
        <v>31.51</v>
      </c>
      <c r="I19" s="28" t="str">
        <f t="shared" si="0"/>
        <v>III A</v>
      </c>
      <c r="J19" s="21" t="s">
        <v>293</v>
      </c>
    </row>
    <row r="20" spans="1:10" ht="17.25" customHeight="1">
      <c r="A20" s="34">
        <v>14</v>
      </c>
      <c r="B20" s="19" t="s">
        <v>524</v>
      </c>
      <c r="C20" s="20" t="s">
        <v>525</v>
      </c>
      <c r="D20" s="105">
        <v>36270</v>
      </c>
      <c r="E20" s="22" t="s">
        <v>15</v>
      </c>
      <c r="F20" s="22" t="s">
        <v>54</v>
      </c>
      <c r="G20" s="22" t="s">
        <v>312</v>
      </c>
      <c r="H20" s="91">
        <v>31.63</v>
      </c>
      <c r="I20" s="28" t="str">
        <f t="shared" si="0"/>
        <v>III A</v>
      </c>
      <c r="J20" s="21" t="s">
        <v>107</v>
      </c>
    </row>
    <row r="21" spans="1:10" ht="17.25" customHeight="1">
      <c r="A21" s="34">
        <v>15</v>
      </c>
      <c r="B21" s="19" t="s">
        <v>537</v>
      </c>
      <c r="C21" s="20" t="s">
        <v>538</v>
      </c>
      <c r="D21" s="105">
        <v>36194</v>
      </c>
      <c r="E21" s="22" t="s">
        <v>125</v>
      </c>
      <c r="F21" s="22" t="s">
        <v>215</v>
      </c>
      <c r="G21" s="22"/>
      <c r="H21" s="91">
        <v>32.54</v>
      </c>
      <c r="I21" s="28" t="str">
        <f t="shared" si="0"/>
        <v>I JA</v>
      </c>
      <c r="J21" s="21" t="s">
        <v>134</v>
      </c>
    </row>
    <row r="22" spans="1:10" ht="17.25" customHeight="1">
      <c r="A22" s="34">
        <v>16</v>
      </c>
      <c r="B22" s="19" t="s">
        <v>523</v>
      </c>
      <c r="C22" s="20" t="s">
        <v>177</v>
      </c>
      <c r="D22" s="105">
        <v>36574</v>
      </c>
      <c r="E22" s="22" t="s">
        <v>15</v>
      </c>
      <c r="F22" s="22" t="s">
        <v>54</v>
      </c>
      <c r="G22" s="22" t="s">
        <v>312</v>
      </c>
      <c r="H22" s="91">
        <v>32.62</v>
      </c>
      <c r="I22" s="28" t="str">
        <f t="shared" si="0"/>
        <v>I JA</v>
      </c>
      <c r="J22" s="21" t="s">
        <v>107</v>
      </c>
    </row>
    <row r="23" spans="1:10" ht="17.25" customHeight="1">
      <c r="A23" s="34">
        <v>17</v>
      </c>
      <c r="B23" s="19" t="s">
        <v>490</v>
      </c>
      <c r="C23" s="20" t="s">
        <v>491</v>
      </c>
      <c r="D23" s="105">
        <v>37055</v>
      </c>
      <c r="E23" s="22" t="s">
        <v>38</v>
      </c>
      <c r="F23" s="22" t="s">
        <v>229</v>
      </c>
      <c r="G23" s="22" t="s">
        <v>82</v>
      </c>
      <c r="H23" s="91">
        <v>32.92</v>
      </c>
      <c r="I23" s="28" t="str">
        <f t="shared" si="0"/>
        <v>I JA</v>
      </c>
      <c r="J23" s="21" t="s">
        <v>56</v>
      </c>
    </row>
    <row r="24" spans="1:10" ht="17.25" customHeight="1">
      <c r="A24" s="34">
        <v>18</v>
      </c>
      <c r="B24" s="19" t="s">
        <v>20</v>
      </c>
      <c r="C24" s="20" t="s">
        <v>513</v>
      </c>
      <c r="D24" s="105">
        <v>37177</v>
      </c>
      <c r="E24" s="22" t="s">
        <v>38</v>
      </c>
      <c r="F24" s="22" t="s">
        <v>229</v>
      </c>
      <c r="G24" s="22" t="s">
        <v>549</v>
      </c>
      <c r="H24" s="91">
        <v>33.03</v>
      </c>
      <c r="I24" s="28" t="str">
        <f t="shared" si="0"/>
        <v>I JA</v>
      </c>
      <c r="J24" s="21" t="s">
        <v>69</v>
      </c>
    </row>
    <row r="25" spans="1:10" ht="17.25" customHeight="1">
      <c r="A25" s="34">
        <v>19</v>
      </c>
      <c r="B25" s="19" t="s">
        <v>526</v>
      </c>
      <c r="C25" s="20" t="s">
        <v>534</v>
      </c>
      <c r="D25" s="105">
        <v>36881</v>
      </c>
      <c r="E25" s="22" t="s">
        <v>125</v>
      </c>
      <c r="F25" s="22" t="s">
        <v>215</v>
      </c>
      <c r="G25" s="22"/>
      <c r="H25" s="91">
        <v>33.15</v>
      </c>
      <c r="I25" s="28" t="str">
        <f t="shared" si="0"/>
        <v>I JA</v>
      </c>
      <c r="J25" s="21" t="s">
        <v>134</v>
      </c>
    </row>
    <row r="26" spans="1:10" ht="17.25" customHeight="1">
      <c r="A26" s="34">
        <v>20</v>
      </c>
      <c r="B26" s="19" t="s">
        <v>572</v>
      </c>
      <c r="C26" s="20" t="s">
        <v>573</v>
      </c>
      <c r="D26" s="105">
        <v>36648</v>
      </c>
      <c r="E26" s="22" t="s">
        <v>15</v>
      </c>
      <c r="F26" s="22" t="s">
        <v>54</v>
      </c>
      <c r="G26" s="22" t="s">
        <v>74</v>
      </c>
      <c r="H26" s="91">
        <v>33.2</v>
      </c>
      <c r="I26" s="28" t="str">
        <f t="shared" si="0"/>
        <v>I JA</v>
      </c>
      <c r="J26" s="21" t="s">
        <v>50</v>
      </c>
    </row>
    <row r="27" spans="1:10" ht="17.25" customHeight="1">
      <c r="A27" s="34">
        <v>21</v>
      </c>
      <c r="B27" s="19" t="s">
        <v>37</v>
      </c>
      <c r="C27" s="20" t="s">
        <v>702</v>
      </c>
      <c r="D27" s="105">
        <v>36976</v>
      </c>
      <c r="E27" s="22" t="s">
        <v>38</v>
      </c>
      <c r="F27" s="22" t="s">
        <v>229</v>
      </c>
      <c r="G27" s="22" t="s">
        <v>549</v>
      </c>
      <c r="H27" s="91">
        <v>34.88</v>
      </c>
      <c r="I27" s="28" t="str">
        <f t="shared" si="0"/>
        <v>II JA</v>
      </c>
      <c r="J27" s="21" t="s">
        <v>59</v>
      </c>
    </row>
    <row r="28" spans="1:10" ht="17.25" customHeight="1">
      <c r="A28" s="34"/>
      <c r="B28" s="19" t="s">
        <v>163</v>
      </c>
      <c r="C28" s="20" t="s">
        <v>494</v>
      </c>
      <c r="D28" s="105">
        <v>37139</v>
      </c>
      <c r="E28" s="22" t="s">
        <v>38</v>
      </c>
      <c r="F28" s="22" t="s">
        <v>229</v>
      </c>
      <c r="G28" s="22" t="s">
        <v>82</v>
      </c>
      <c r="H28" s="91" t="s">
        <v>725</v>
      </c>
      <c r="I28" s="28"/>
      <c r="J28" s="21" t="s">
        <v>56</v>
      </c>
    </row>
    <row r="29" spans="1:10" ht="17.25" customHeight="1">
      <c r="A29" s="34"/>
      <c r="B29" s="19" t="s">
        <v>713</v>
      </c>
      <c r="C29" s="20" t="s">
        <v>843</v>
      </c>
      <c r="D29" s="105">
        <v>36783</v>
      </c>
      <c r="E29" s="22" t="s">
        <v>38</v>
      </c>
      <c r="F29" s="22" t="s">
        <v>229</v>
      </c>
      <c r="G29" s="22"/>
      <c r="H29" s="91" t="s">
        <v>725</v>
      </c>
      <c r="I29" s="28"/>
      <c r="J29" s="21" t="s">
        <v>650</v>
      </c>
    </row>
    <row r="30" spans="1:10" ht="17.25" customHeight="1">
      <c r="A30" s="34"/>
      <c r="B30" s="19" t="s">
        <v>163</v>
      </c>
      <c r="C30" s="20" t="s">
        <v>653</v>
      </c>
      <c r="D30" s="105">
        <v>36408</v>
      </c>
      <c r="E30" s="22" t="s">
        <v>38</v>
      </c>
      <c r="F30" s="22" t="s">
        <v>229</v>
      </c>
      <c r="G30" s="22"/>
      <c r="H30" s="91" t="s">
        <v>725</v>
      </c>
      <c r="I30" s="28"/>
      <c r="J30" s="21" t="s">
        <v>650</v>
      </c>
    </row>
    <row r="31" spans="1:10" ht="17.25" customHeight="1">
      <c r="A31" s="34"/>
      <c r="B31" s="19" t="s">
        <v>42</v>
      </c>
      <c r="C31" s="20" t="s">
        <v>453</v>
      </c>
      <c r="D31" s="105" t="s">
        <v>454</v>
      </c>
      <c r="E31" s="22" t="s">
        <v>83</v>
      </c>
      <c r="F31" s="22" t="s">
        <v>84</v>
      </c>
      <c r="G31" s="22"/>
      <c r="H31" s="91" t="s">
        <v>725</v>
      </c>
      <c r="I31" s="28"/>
      <c r="J31" s="21" t="s">
        <v>64</v>
      </c>
    </row>
    <row r="40" spans="1:10" s="64" customFormat="1" ht="15.75">
      <c r="A40" s="3" t="s">
        <v>360</v>
      </c>
      <c r="C40" s="65"/>
      <c r="D40" s="79"/>
      <c r="E40" s="79"/>
      <c r="F40" s="79"/>
      <c r="G40" s="111"/>
      <c r="H40" s="68"/>
      <c r="I40" s="112"/>
      <c r="J40" s="112"/>
    </row>
    <row r="41" spans="1:13" s="64" customFormat="1" ht="15.75">
      <c r="A41" s="64" t="s">
        <v>359</v>
      </c>
      <c r="C41" s="65"/>
      <c r="D41" s="79"/>
      <c r="E41" s="79"/>
      <c r="F41" s="111"/>
      <c r="G41" s="111"/>
      <c r="H41" s="68"/>
      <c r="I41" s="67"/>
      <c r="J41" s="67"/>
      <c r="K41" s="68"/>
      <c r="L41" s="68"/>
      <c r="M41" s="113"/>
    </row>
    <row r="42" spans="1:11" s="39" customFormat="1" ht="12" customHeight="1">
      <c r="A42" s="47"/>
      <c r="B42" s="47"/>
      <c r="C42" s="52"/>
      <c r="D42" s="58"/>
      <c r="E42" s="53"/>
      <c r="F42" s="53"/>
      <c r="G42" s="53"/>
      <c r="H42" s="54"/>
      <c r="I42" s="54"/>
      <c r="J42" s="54"/>
      <c r="K42" s="59"/>
    </row>
    <row r="43" spans="2:11" s="63" customFormat="1" ht="15.75">
      <c r="B43" s="64" t="s">
        <v>362</v>
      </c>
      <c r="C43" s="64"/>
      <c r="D43" s="58"/>
      <c r="E43" s="120"/>
      <c r="F43" s="120"/>
      <c r="G43" s="61"/>
      <c r="H43" s="56"/>
      <c r="I43" s="54"/>
      <c r="J43" s="54"/>
      <c r="K43" s="39"/>
    </row>
    <row r="44" spans="2:11" ht="16.5" thickBot="1">
      <c r="B44" s="64"/>
      <c r="C44" s="64"/>
      <c r="D44" s="58"/>
      <c r="E44" s="120"/>
      <c r="F44" s="120"/>
      <c r="H44" s="56"/>
      <c r="I44" s="54"/>
      <c r="J44" s="54"/>
      <c r="K44" s="39"/>
    </row>
    <row r="45" spans="1:10" s="55" customFormat="1" ht="18" customHeight="1" thickBot="1">
      <c r="A45" s="115" t="s">
        <v>740</v>
      </c>
      <c r="B45" s="70" t="s">
        <v>0</v>
      </c>
      <c r="C45" s="71" t="s">
        <v>1</v>
      </c>
      <c r="D45" s="73" t="s">
        <v>10</v>
      </c>
      <c r="E45" s="72" t="s">
        <v>2</v>
      </c>
      <c r="F45" s="72" t="s">
        <v>3</v>
      </c>
      <c r="G45" s="72" t="s">
        <v>88</v>
      </c>
      <c r="H45" s="104" t="s">
        <v>4</v>
      </c>
      <c r="I45" s="84" t="s">
        <v>65</v>
      </c>
      <c r="J45" s="74" t="s">
        <v>5</v>
      </c>
    </row>
    <row r="46" spans="1:10" ht="17.25" customHeight="1">
      <c r="A46" s="34">
        <v>1</v>
      </c>
      <c r="B46" s="19" t="s">
        <v>33</v>
      </c>
      <c r="C46" s="20" t="s">
        <v>480</v>
      </c>
      <c r="D46" s="105">
        <v>35804</v>
      </c>
      <c r="E46" s="22" t="s">
        <v>38</v>
      </c>
      <c r="F46" s="22" t="s">
        <v>229</v>
      </c>
      <c r="G46" s="22" t="s">
        <v>82</v>
      </c>
      <c r="H46" s="91">
        <v>28.12</v>
      </c>
      <c r="I46" s="28" t="str">
        <f aca="true" t="shared" si="1" ref="I46:I55">IF(ISBLANK(H46),"",IF(H46&lt;=25.95,"KSM",IF(H46&lt;=27.35,"I A",IF(H46&lt;=29.24,"II A",IF(H46&lt;=31.74,"III A",IF(H46&lt;=33.74,"I JA",IF(H46&lt;=35.44,"II JA",IF(H46&lt;=36.74,"III JA"))))))))</f>
        <v>II A</v>
      </c>
      <c r="J46" s="21" t="s">
        <v>68</v>
      </c>
    </row>
    <row r="47" spans="1:10" ht="17.25" customHeight="1">
      <c r="A47" s="34">
        <v>2</v>
      </c>
      <c r="B47" s="19" t="s">
        <v>43</v>
      </c>
      <c r="C47" s="20" t="s">
        <v>94</v>
      </c>
      <c r="D47" s="105">
        <v>35400</v>
      </c>
      <c r="E47" s="22" t="s">
        <v>125</v>
      </c>
      <c r="F47" s="22" t="s">
        <v>215</v>
      </c>
      <c r="G47" s="22"/>
      <c r="H47" s="91">
        <v>28.56</v>
      </c>
      <c r="I47" s="28" t="str">
        <f t="shared" si="1"/>
        <v>II A</v>
      </c>
      <c r="J47" s="21" t="s">
        <v>134</v>
      </c>
    </row>
    <row r="48" spans="1:10" ht="17.25" customHeight="1">
      <c r="A48" s="34">
        <v>3</v>
      </c>
      <c r="B48" s="19" t="s">
        <v>121</v>
      </c>
      <c r="C48" s="20" t="s">
        <v>122</v>
      </c>
      <c r="D48" s="105">
        <v>36156</v>
      </c>
      <c r="E48" s="22" t="s">
        <v>38</v>
      </c>
      <c r="F48" s="22" t="s">
        <v>663</v>
      </c>
      <c r="G48" s="22"/>
      <c r="H48" s="91">
        <v>28.6</v>
      </c>
      <c r="I48" s="28" t="str">
        <f t="shared" si="1"/>
        <v>II A</v>
      </c>
      <c r="J48" s="21" t="s">
        <v>77</v>
      </c>
    </row>
    <row r="49" spans="1:10" ht="17.25" customHeight="1">
      <c r="A49" s="34">
        <v>4</v>
      </c>
      <c r="B49" s="19" t="s">
        <v>20</v>
      </c>
      <c r="C49" s="20" t="s">
        <v>138</v>
      </c>
      <c r="D49" s="105">
        <v>35702</v>
      </c>
      <c r="E49" s="22" t="s">
        <v>125</v>
      </c>
      <c r="F49" s="22" t="s">
        <v>215</v>
      </c>
      <c r="G49" s="22"/>
      <c r="H49" s="91">
        <v>28.78</v>
      </c>
      <c r="I49" s="28" t="str">
        <f t="shared" si="1"/>
        <v>II A</v>
      </c>
      <c r="J49" s="21" t="s">
        <v>139</v>
      </c>
    </row>
    <row r="50" spans="1:10" ht="17.25" customHeight="1">
      <c r="A50" s="34">
        <v>5</v>
      </c>
      <c r="B50" s="19" t="s">
        <v>92</v>
      </c>
      <c r="C50" s="20" t="s">
        <v>146</v>
      </c>
      <c r="D50" s="105">
        <v>35869</v>
      </c>
      <c r="E50" s="22" t="s">
        <v>38</v>
      </c>
      <c r="F50" s="22" t="s">
        <v>229</v>
      </c>
      <c r="G50" s="22" t="s">
        <v>549</v>
      </c>
      <c r="H50" s="91">
        <v>29.16</v>
      </c>
      <c r="I50" s="28" t="str">
        <f t="shared" si="1"/>
        <v>II A</v>
      </c>
      <c r="J50" s="21" t="s">
        <v>550</v>
      </c>
    </row>
    <row r="51" spans="1:10" ht="17.25" customHeight="1">
      <c r="A51" s="34">
        <v>6</v>
      </c>
      <c r="B51" s="19" t="s">
        <v>206</v>
      </c>
      <c r="C51" s="20" t="s">
        <v>334</v>
      </c>
      <c r="D51" s="105" t="s">
        <v>553</v>
      </c>
      <c r="E51" s="22" t="s">
        <v>38</v>
      </c>
      <c r="F51" s="22" t="s">
        <v>229</v>
      </c>
      <c r="G51" s="22" t="s">
        <v>328</v>
      </c>
      <c r="H51" s="91">
        <v>30.41</v>
      </c>
      <c r="I51" s="28" t="str">
        <f t="shared" si="1"/>
        <v>III A</v>
      </c>
      <c r="J51" s="21" t="s">
        <v>57</v>
      </c>
    </row>
    <row r="52" spans="1:10" ht="17.25" customHeight="1">
      <c r="A52" s="34">
        <v>7</v>
      </c>
      <c r="B52" s="19" t="s">
        <v>73</v>
      </c>
      <c r="C52" s="20" t="s">
        <v>76</v>
      </c>
      <c r="D52" s="105" t="s">
        <v>408</v>
      </c>
      <c r="E52" s="22" t="s">
        <v>217</v>
      </c>
      <c r="F52" s="22" t="s">
        <v>216</v>
      </c>
      <c r="G52" s="22"/>
      <c r="H52" s="91">
        <v>31.15</v>
      </c>
      <c r="I52" s="28" t="str">
        <f t="shared" si="1"/>
        <v>III A</v>
      </c>
      <c r="J52" s="21" t="s">
        <v>218</v>
      </c>
    </row>
    <row r="53" spans="1:10" ht="17.25" customHeight="1">
      <c r="A53" s="34">
        <v>8</v>
      </c>
      <c r="B53" s="19" t="s">
        <v>413</v>
      </c>
      <c r="C53" s="20" t="s">
        <v>426</v>
      </c>
      <c r="D53" s="105" t="s">
        <v>395</v>
      </c>
      <c r="E53" s="22" t="s">
        <v>217</v>
      </c>
      <c r="F53" s="22" t="s">
        <v>216</v>
      </c>
      <c r="G53" s="22"/>
      <c r="H53" s="91">
        <v>32.65</v>
      </c>
      <c r="I53" s="28" t="str">
        <f t="shared" si="1"/>
        <v>I JA</v>
      </c>
      <c r="J53" s="21" t="s">
        <v>226</v>
      </c>
    </row>
    <row r="54" spans="1:10" ht="17.25" customHeight="1">
      <c r="A54" s="34">
        <v>9</v>
      </c>
      <c r="B54" s="19" t="s">
        <v>207</v>
      </c>
      <c r="C54" s="20" t="s">
        <v>174</v>
      </c>
      <c r="D54" s="105">
        <v>35956</v>
      </c>
      <c r="E54" s="22" t="s">
        <v>15</v>
      </c>
      <c r="F54" s="22" t="s">
        <v>54</v>
      </c>
      <c r="G54" s="22" t="s">
        <v>60</v>
      </c>
      <c r="H54" s="91">
        <v>32.73</v>
      </c>
      <c r="I54" s="28" t="str">
        <f t="shared" si="1"/>
        <v>I JA</v>
      </c>
      <c r="J54" s="21" t="s">
        <v>95</v>
      </c>
    </row>
    <row r="55" spans="1:10" ht="17.25" customHeight="1">
      <c r="A55" s="34">
        <v>10</v>
      </c>
      <c r="B55" s="19" t="s">
        <v>638</v>
      </c>
      <c r="C55" s="20" t="s">
        <v>639</v>
      </c>
      <c r="D55" s="105">
        <v>36074</v>
      </c>
      <c r="E55" s="22" t="s">
        <v>15</v>
      </c>
      <c r="F55" s="22" t="s">
        <v>54</v>
      </c>
      <c r="G55" s="22" t="s">
        <v>288</v>
      </c>
      <c r="H55" s="91">
        <v>35.97</v>
      </c>
      <c r="I55" s="28" t="str">
        <f t="shared" si="1"/>
        <v>III JA</v>
      </c>
      <c r="J55" s="21" t="s">
        <v>160</v>
      </c>
    </row>
    <row r="56" spans="1:10" ht="17.25" customHeight="1">
      <c r="A56" s="34">
        <v>11</v>
      </c>
      <c r="B56" s="19" t="s">
        <v>482</v>
      </c>
      <c r="C56" s="20" t="s">
        <v>483</v>
      </c>
      <c r="D56" s="105">
        <v>35983</v>
      </c>
      <c r="E56" s="22" t="s">
        <v>38</v>
      </c>
      <c r="F56" s="22" t="s">
        <v>229</v>
      </c>
      <c r="G56" s="22" t="s">
        <v>82</v>
      </c>
      <c r="H56" s="91">
        <v>37.01</v>
      </c>
      <c r="I56" s="28"/>
      <c r="J56" s="21" t="s">
        <v>68</v>
      </c>
    </row>
    <row r="57" spans="1:10" ht="17.25" customHeight="1">
      <c r="A57" s="34"/>
      <c r="B57" s="19" t="s">
        <v>23</v>
      </c>
      <c r="C57" s="20" t="s">
        <v>427</v>
      </c>
      <c r="D57" s="105" t="s">
        <v>397</v>
      </c>
      <c r="E57" s="22" t="s">
        <v>217</v>
      </c>
      <c r="F57" s="22" t="s">
        <v>216</v>
      </c>
      <c r="G57" s="22"/>
      <c r="H57" s="91" t="s">
        <v>725</v>
      </c>
      <c r="I57" s="28"/>
      <c r="J57" s="21" t="s">
        <v>226</v>
      </c>
    </row>
    <row r="58" spans="1:10" ht="17.25" customHeight="1">
      <c r="A58" s="34"/>
      <c r="B58" s="19" t="s">
        <v>37</v>
      </c>
      <c r="C58" s="20" t="s">
        <v>637</v>
      </c>
      <c r="D58" s="105">
        <v>35975</v>
      </c>
      <c r="E58" s="22" t="s">
        <v>15</v>
      </c>
      <c r="F58" s="22" t="s">
        <v>54</v>
      </c>
      <c r="G58" s="22" t="s">
        <v>288</v>
      </c>
      <c r="H58" s="91" t="s">
        <v>725</v>
      </c>
      <c r="I58" s="28"/>
      <c r="J58" s="21" t="s">
        <v>160</v>
      </c>
    </row>
    <row r="59" spans="1:10" ht="17.25" customHeight="1">
      <c r="A59" s="34"/>
      <c r="B59" s="19" t="s">
        <v>238</v>
      </c>
      <c r="C59" s="20" t="s">
        <v>648</v>
      </c>
      <c r="D59" s="105">
        <v>35813</v>
      </c>
      <c r="E59" s="22" t="s">
        <v>292</v>
      </c>
      <c r="F59" s="22" t="s">
        <v>294</v>
      </c>
      <c r="G59" s="22"/>
      <c r="H59" s="91" t="s">
        <v>725</v>
      </c>
      <c r="I59" s="28"/>
      <c r="J59" s="21" t="s">
        <v>293</v>
      </c>
    </row>
    <row r="60" spans="1:10" ht="17.25" customHeight="1">
      <c r="A60" s="34"/>
      <c r="B60" s="19" t="s">
        <v>86</v>
      </c>
      <c r="C60" s="20" t="s">
        <v>247</v>
      </c>
      <c r="D60" s="105">
        <v>35521</v>
      </c>
      <c r="E60" s="22" t="s">
        <v>38</v>
      </c>
      <c r="F60" s="22" t="s">
        <v>229</v>
      </c>
      <c r="G60" s="22" t="s">
        <v>82</v>
      </c>
      <c r="H60" s="91" t="s">
        <v>725</v>
      </c>
      <c r="I60" s="28"/>
      <c r="J60" s="21" t="s">
        <v>68</v>
      </c>
    </row>
  </sheetData>
  <sheetProtection/>
  <printOptions horizontalCentered="1"/>
  <pageMargins left="0.15748031496062992" right="0.15748031496062992" top="0.2362204724409449" bottom="0.15" header="0.22" footer="0.1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2.00390625" style="47" customWidth="1"/>
    <col min="4" max="4" width="10.7109375" style="60" customWidth="1"/>
    <col min="5" max="5" width="15.00390625" style="61" customWidth="1"/>
    <col min="6" max="6" width="17.57421875" style="61" bestFit="1" customWidth="1"/>
    <col min="7" max="7" width="16.8515625" style="61" bestFit="1" customWidth="1"/>
    <col min="8" max="8" width="9.140625" style="103" customWidth="1"/>
    <col min="9" max="9" width="17.00390625" style="57" customWidth="1"/>
    <col min="10" max="10" width="10.421875" style="47" customWidth="1"/>
    <col min="11" max="254" width="9.140625" style="47" customWidth="1"/>
    <col min="255" max="255" width="5.7109375" style="47" customWidth="1"/>
    <col min="256" max="16384" width="11.140625" style="47" customWidth="1"/>
  </cols>
  <sheetData>
    <row r="1" spans="1:9" s="64" customFormat="1" ht="15.75">
      <c r="A1" s="3" t="s">
        <v>360</v>
      </c>
      <c r="C1" s="65"/>
      <c r="D1" s="79"/>
      <c r="E1" s="79"/>
      <c r="F1" s="79"/>
      <c r="G1" s="111"/>
      <c r="H1" s="68"/>
      <c r="I1" s="112"/>
    </row>
    <row r="2" spans="1:11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8"/>
      <c r="K2" s="113"/>
    </row>
    <row r="3" spans="1:9" s="62" customFormat="1" ht="12.75">
      <c r="A3" s="47"/>
      <c r="B3" s="52"/>
      <c r="C3" s="47"/>
      <c r="D3" s="60"/>
      <c r="E3" s="61"/>
      <c r="F3" s="61"/>
      <c r="G3" s="61"/>
      <c r="H3" s="56"/>
      <c r="I3" s="54"/>
    </row>
    <row r="4" spans="1:9" s="69" customFormat="1" ht="15.75">
      <c r="A4" s="63"/>
      <c r="B4" s="64" t="s">
        <v>363</v>
      </c>
      <c r="C4" s="64"/>
      <c r="D4" s="65"/>
      <c r="E4" s="65"/>
      <c r="F4" s="65"/>
      <c r="G4" s="66"/>
      <c r="H4" s="67"/>
      <c r="I4" s="68"/>
    </row>
    <row r="5" spans="1:9" s="69" customFormat="1" ht="16.5" thickBot="1">
      <c r="A5" s="63"/>
      <c r="B5" s="64">
        <v>1</v>
      </c>
      <c r="C5" s="64" t="s">
        <v>723</v>
      </c>
      <c r="D5" s="65"/>
      <c r="E5" s="65"/>
      <c r="F5" s="65"/>
      <c r="G5" s="66"/>
      <c r="H5" s="67"/>
      <c r="I5" s="68"/>
    </row>
    <row r="6" spans="1:9" s="55" customFormat="1" ht="18" customHeight="1" thickBot="1">
      <c r="A6" s="115" t="s">
        <v>202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104" t="s">
        <v>4</v>
      </c>
      <c r="I6" s="74" t="s">
        <v>5</v>
      </c>
    </row>
    <row r="7" spans="1:9" ht="16.5" customHeight="1">
      <c r="A7" s="34">
        <v>1</v>
      </c>
      <c r="B7" s="19" t="s">
        <v>196</v>
      </c>
      <c r="C7" s="20" t="s">
        <v>268</v>
      </c>
      <c r="D7" s="105">
        <v>37178</v>
      </c>
      <c r="E7" s="22" t="s">
        <v>38</v>
      </c>
      <c r="F7" s="22" t="s">
        <v>229</v>
      </c>
      <c r="G7" s="22" t="s">
        <v>549</v>
      </c>
      <c r="H7" s="182" t="s">
        <v>844</v>
      </c>
      <c r="I7" s="21" t="s">
        <v>69</v>
      </c>
    </row>
    <row r="8" spans="1:10" ht="16.5" customHeight="1">
      <c r="A8" s="34">
        <v>2</v>
      </c>
      <c r="B8" s="19" t="s">
        <v>492</v>
      </c>
      <c r="C8" s="20" t="s">
        <v>493</v>
      </c>
      <c r="D8" s="105">
        <v>37071</v>
      </c>
      <c r="E8" s="22" t="s">
        <v>38</v>
      </c>
      <c r="F8" s="22" t="s">
        <v>229</v>
      </c>
      <c r="G8" s="22" t="s">
        <v>82</v>
      </c>
      <c r="H8" s="182" t="s">
        <v>845</v>
      </c>
      <c r="I8" s="21" t="s">
        <v>39</v>
      </c>
      <c r="J8" s="183"/>
    </row>
    <row r="9" spans="1:9" ht="16.5" customHeight="1">
      <c r="A9" s="34">
        <v>3</v>
      </c>
      <c r="B9" s="19" t="s">
        <v>645</v>
      </c>
      <c r="C9" s="20" t="s">
        <v>646</v>
      </c>
      <c r="D9" s="105" t="s">
        <v>643</v>
      </c>
      <c r="E9" s="22" t="s">
        <v>292</v>
      </c>
      <c r="F9" s="22" t="s">
        <v>294</v>
      </c>
      <c r="G9" s="22"/>
      <c r="H9" s="182" t="s">
        <v>846</v>
      </c>
      <c r="I9" s="21" t="s">
        <v>293</v>
      </c>
    </row>
    <row r="10" spans="1:9" ht="16.5" customHeight="1">
      <c r="A10" s="34">
        <v>4</v>
      </c>
      <c r="B10" s="19" t="s">
        <v>576</v>
      </c>
      <c r="C10" s="20" t="s">
        <v>577</v>
      </c>
      <c r="D10" s="105">
        <v>36849</v>
      </c>
      <c r="E10" s="22" t="s">
        <v>15</v>
      </c>
      <c r="F10" s="22" t="s">
        <v>54</v>
      </c>
      <c r="G10" s="22" t="s">
        <v>74</v>
      </c>
      <c r="H10" s="182" t="s">
        <v>847</v>
      </c>
      <c r="I10" s="21" t="s">
        <v>50</v>
      </c>
    </row>
    <row r="11" spans="1:9" s="69" customFormat="1" ht="16.5" thickBot="1">
      <c r="A11" s="63"/>
      <c r="B11" s="64">
        <v>2</v>
      </c>
      <c r="C11" s="64" t="s">
        <v>723</v>
      </c>
      <c r="D11" s="65"/>
      <c r="E11" s="65"/>
      <c r="F11" s="65"/>
      <c r="G11" s="66"/>
      <c r="H11" s="67"/>
      <c r="I11" s="68"/>
    </row>
    <row r="12" spans="1:9" s="55" customFormat="1" ht="18" customHeight="1" thickBot="1">
      <c r="A12" s="115" t="s">
        <v>202</v>
      </c>
      <c r="B12" s="70" t="s">
        <v>0</v>
      </c>
      <c r="C12" s="71" t="s">
        <v>1</v>
      </c>
      <c r="D12" s="73" t="s">
        <v>10</v>
      </c>
      <c r="E12" s="72" t="s">
        <v>2</v>
      </c>
      <c r="F12" s="72" t="s">
        <v>3</v>
      </c>
      <c r="G12" s="72" t="s">
        <v>88</v>
      </c>
      <c r="H12" s="104" t="s">
        <v>4</v>
      </c>
      <c r="I12" s="74" t="s">
        <v>5</v>
      </c>
    </row>
    <row r="13" spans="1:9" ht="16.5" customHeight="1">
      <c r="A13" s="34">
        <v>1</v>
      </c>
      <c r="B13" s="19" t="s">
        <v>251</v>
      </c>
      <c r="C13" s="20" t="s">
        <v>252</v>
      </c>
      <c r="D13" s="105">
        <v>36798</v>
      </c>
      <c r="E13" s="22" t="s">
        <v>38</v>
      </c>
      <c r="F13" s="22" t="s">
        <v>229</v>
      </c>
      <c r="G13" s="22" t="s">
        <v>82</v>
      </c>
      <c r="H13" s="91" t="s">
        <v>725</v>
      </c>
      <c r="I13" s="21" t="s">
        <v>68</v>
      </c>
    </row>
    <row r="14" spans="1:9" ht="16.5" customHeight="1">
      <c r="A14" s="34">
        <v>2</v>
      </c>
      <c r="B14" s="19" t="s">
        <v>249</v>
      </c>
      <c r="C14" s="20" t="s">
        <v>318</v>
      </c>
      <c r="D14" s="105">
        <v>36779</v>
      </c>
      <c r="E14" s="22" t="s">
        <v>38</v>
      </c>
      <c r="F14" s="22" t="s">
        <v>229</v>
      </c>
      <c r="G14" s="22" t="s">
        <v>549</v>
      </c>
      <c r="H14" s="182" t="s">
        <v>848</v>
      </c>
      <c r="I14" s="21" t="s">
        <v>69</v>
      </c>
    </row>
    <row r="15" spans="1:9" ht="16.5" customHeight="1">
      <c r="A15" s="34">
        <v>3</v>
      </c>
      <c r="B15" s="19" t="s">
        <v>147</v>
      </c>
      <c r="C15" s="20" t="s">
        <v>465</v>
      </c>
      <c r="D15" s="105" t="s">
        <v>466</v>
      </c>
      <c r="E15" s="22" t="s">
        <v>83</v>
      </c>
      <c r="F15" s="22" t="s">
        <v>84</v>
      </c>
      <c r="G15" s="22"/>
      <c r="H15" s="178" t="s">
        <v>849</v>
      </c>
      <c r="I15" s="21" t="s">
        <v>64</v>
      </c>
    </row>
    <row r="16" spans="1:9" ht="16.5" customHeight="1">
      <c r="A16" s="34">
        <v>4</v>
      </c>
      <c r="B16" s="19" t="s">
        <v>278</v>
      </c>
      <c r="C16" s="20" t="s">
        <v>279</v>
      </c>
      <c r="D16" s="105" t="s">
        <v>280</v>
      </c>
      <c r="E16" s="22" t="s">
        <v>97</v>
      </c>
      <c r="F16" s="22" t="s">
        <v>98</v>
      </c>
      <c r="G16" s="22" t="s">
        <v>602</v>
      </c>
      <c r="H16" s="182" t="s">
        <v>850</v>
      </c>
      <c r="I16" s="21" t="s">
        <v>213</v>
      </c>
    </row>
    <row r="17" spans="1:9" s="69" customFormat="1" ht="16.5" thickBot="1">
      <c r="A17" s="63"/>
      <c r="B17" s="64">
        <v>3</v>
      </c>
      <c r="C17" s="64" t="s">
        <v>723</v>
      </c>
      <c r="D17" s="65"/>
      <c r="E17" s="65"/>
      <c r="F17" s="65"/>
      <c r="G17" s="66"/>
      <c r="H17" s="67"/>
      <c r="I17" s="68"/>
    </row>
    <row r="18" spans="1:9" s="55" customFormat="1" ht="18" customHeight="1" thickBot="1">
      <c r="A18" s="115" t="s">
        <v>202</v>
      </c>
      <c r="B18" s="70" t="s">
        <v>0</v>
      </c>
      <c r="C18" s="71" t="s">
        <v>1</v>
      </c>
      <c r="D18" s="73" t="s">
        <v>10</v>
      </c>
      <c r="E18" s="72" t="s">
        <v>2</v>
      </c>
      <c r="F18" s="72" t="s">
        <v>3</v>
      </c>
      <c r="G18" s="72" t="s">
        <v>88</v>
      </c>
      <c r="H18" s="104" t="s">
        <v>4</v>
      </c>
      <c r="I18" s="74" t="s">
        <v>5</v>
      </c>
    </row>
    <row r="19" spans="1:9" ht="16.5" customHeight="1">
      <c r="A19" s="34">
        <v>1</v>
      </c>
      <c r="B19" s="19" t="s">
        <v>357</v>
      </c>
      <c r="C19" s="20" t="s">
        <v>609</v>
      </c>
      <c r="D19" s="105" t="s">
        <v>610</v>
      </c>
      <c r="E19" s="22" t="s">
        <v>97</v>
      </c>
      <c r="F19" s="22" t="s">
        <v>98</v>
      </c>
      <c r="G19" s="22" t="s">
        <v>276</v>
      </c>
      <c r="H19" s="182" t="s">
        <v>851</v>
      </c>
      <c r="I19" s="21" t="s">
        <v>198</v>
      </c>
    </row>
    <row r="20" spans="1:9" ht="16.5" customHeight="1">
      <c r="A20" s="34">
        <v>2</v>
      </c>
      <c r="B20" s="19" t="s">
        <v>93</v>
      </c>
      <c r="C20" s="20" t="s">
        <v>422</v>
      </c>
      <c r="D20" s="105" t="s">
        <v>391</v>
      </c>
      <c r="E20" s="22" t="s">
        <v>217</v>
      </c>
      <c r="F20" s="22" t="s">
        <v>216</v>
      </c>
      <c r="G20" s="22"/>
      <c r="H20" s="178" t="s">
        <v>852</v>
      </c>
      <c r="I20" s="21" t="s">
        <v>226</v>
      </c>
    </row>
    <row r="21" spans="1:9" ht="16.5" customHeight="1">
      <c r="A21" s="34">
        <v>3</v>
      </c>
      <c r="B21" s="19" t="s">
        <v>419</v>
      </c>
      <c r="C21" s="20" t="s">
        <v>485</v>
      </c>
      <c r="D21" s="105">
        <v>36731</v>
      </c>
      <c r="E21" s="22" t="s">
        <v>38</v>
      </c>
      <c r="F21" s="22" t="s">
        <v>229</v>
      </c>
      <c r="G21" s="22" t="s">
        <v>82</v>
      </c>
      <c r="H21" s="178" t="s">
        <v>853</v>
      </c>
      <c r="I21" s="21" t="s">
        <v>56</v>
      </c>
    </row>
    <row r="22" spans="1:9" ht="16.5" customHeight="1">
      <c r="A22" s="34">
        <v>4</v>
      </c>
      <c r="B22" s="19" t="s">
        <v>142</v>
      </c>
      <c r="C22" s="20" t="s">
        <v>425</v>
      </c>
      <c r="D22" s="105" t="s">
        <v>394</v>
      </c>
      <c r="E22" s="22" t="s">
        <v>217</v>
      </c>
      <c r="F22" s="22" t="s">
        <v>216</v>
      </c>
      <c r="G22" s="22"/>
      <c r="H22" s="110" t="s">
        <v>854</v>
      </c>
      <c r="I22" s="21" t="s">
        <v>226</v>
      </c>
    </row>
    <row r="23" spans="1:9" s="69" customFormat="1" ht="16.5" thickBot="1">
      <c r="A23" s="63"/>
      <c r="B23" s="64">
        <v>4</v>
      </c>
      <c r="C23" s="64" t="s">
        <v>723</v>
      </c>
      <c r="D23" s="65"/>
      <c r="E23" s="65"/>
      <c r="F23" s="65"/>
      <c r="G23" s="66"/>
      <c r="H23" s="67"/>
      <c r="I23" s="68"/>
    </row>
    <row r="24" spans="1:9" s="55" customFormat="1" ht="18" customHeight="1" thickBot="1">
      <c r="A24" s="115" t="s">
        <v>202</v>
      </c>
      <c r="B24" s="70" t="s">
        <v>0</v>
      </c>
      <c r="C24" s="71" t="s">
        <v>1</v>
      </c>
      <c r="D24" s="73" t="s">
        <v>10</v>
      </c>
      <c r="E24" s="72" t="s">
        <v>2</v>
      </c>
      <c r="F24" s="72" t="s">
        <v>3</v>
      </c>
      <c r="G24" s="72" t="s">
        <v>88</v>
      </c>
      <c r="H24" s="104" t="s">
        <v>4</v>
      </c>
      <c r="I24" s="74" t="s">
        <v>5</v>
      </c>
    </row>
    <row r="25" spans="1:9" ht="16.5" customHeight="1">
      <c r="A25" s="34">
        <v>1</v>
      </c>
      <c r="B25" s="19" t="s">
        <v>412</v>
      </c>
      <c r="C25" s="20" t="s">
        <v>423</v>
      </c>
      <c r="D25" s="105" t="s">
        <v>392</v>
      </c>
      <c r="E25" s="22" t="s">
        <v>217</v>
      </c>
      <c r="F25" s="22" t="s">
        <v>216</v>
      </c>
      <c r="G25" s="22"/>
      <c r="H25" s="182" t="s">
        <v>855</v>
      </c>
      <c r="I25" s="21" t="s">
        <v>226</v>
      </c>
    </row>
    <row r="26" spans="1:9" ht="18" customHeight="1">
      <c r="A26" s="34">
        <v>2</v>
      </c>
      <c r="B26" s="19" t="s">
        <v>27</v>
      </c>
      <c r="C26" s="20" t="s">
        <v>543</v>
      </c>
      <c r="D26" s="105">
        <v>36620</v>
      </c>
      <c r="E26" s="22" t="s">
        <v>125</v>
      </c>
      <c r="F26" s="22" t="s">
        <v>215</v>
      </c>
      <c r="G26" s="22"/>
      <c r="H26" s="182" t="s">
        <v>856</v>
      </c>
      <c r="I26" s="21" t="s">
        <v>139</v>
      </c>
    </row>
    <row r="27" spans="1:9" ht="18" customHeight="1">
      <c r="A27" s="34">
        <v>3</v>
      </c>
      <c r="B27" s="19" t="s">
        <v>165</v>
      </c>
      <c r="C27" s="20" t="s">
        <v>323</v>
      </c>
      <c r="D27" s="105">
        <v>36613</v>
      </c>
      <c r="E27" s="22" t="s">
        <v>15</v>
      </c>
      <c r="F27" s="22" t="s">
        <v>54</v>
      </c>
      <c r="G27" s="22" t="s">
        <v>74</v>
      </c>
      <c r="H27" s="178" t="s">
        <v>725</v>
      </c>
      <c r="I27" s="21" t="s">
        <v>50</v>
      </c>
    </row>
    <row r="28" spans="1:9" ht="18" customHeight="1">
      <c r="A28" s="34">
        <v>4</v>
      </c>
      <c r="B28" s="19" t="s">
        <v>224</v>
      </c>
      <c r="C28" s="20" t="s">
        <v>721</v>
      </c>
      <c r="D28" s="105">
        <v>36591</v>
      </c>
      <c r="E28" s="22" t="s">
        <v>292</v>
      </c>
      <c r="F28" s="22" t="s">
        <v>294</v>
      </c>
      <c r="G28" s="22"/>
      <c r="H28" s="182" t="s">
        <v>857</v>
      </c>
      <c r="I28" s="21" t="s">
        <v>293</v>
      </c>
    </row>
    <row r="29" spans="1:9" s="69" customFormat="1" ht="16.5" thickBot="1">
      <c r="A29" s="63"/>
      <c r="B29" s="64">
        <v>5</v>
      </c>
      <c r="C29" s="64" t="s">
        <v>723</v>
      </c>
      <c r="D29" s="65"/>
      <c r="E29" s="65"/>
      <c r="F29" s="65"/>
      <c r="G29" s="66"/>
      <c r="H29" s="67"/>
      <c r="I29" s="68"/>
    </row>
    <row r="30" spans="1:9" s="55" customFormat="1" ht="18" customHeight="1" thickBot="1">
      <c r="A30" s="115" t="s">
        <v>202</v>
      </c>
      <c r="B30" s="70" t="s">
        <v>0</v>
      </c>
      <c r="C30" s="71" t="s">
        <v>1</v>
      </c>
      <c r="D30" s="73" t="s">
        <v>10</v>
      </c>
      <c r="E30" s="72" t="s">
        <v>2</v>
      </c>
      <c r="F30" s="72" t="s">
        <v>3</v>
      </c>
      <c r="G30" s="72" t="s">
        <v>88</v>
      </c>
      <c r="H30" s="104" t="s">
        <v>4</v>
      </c>
      <c r="I30" s="74" t="s">
        <v>5</v>
      </c>
    </row>
    <row r="31" spans="1:9" ht="18" customHeight="1">
      <c r="A31" s="34">
        <v>1</v>
      </c>
      <c r="B31" s="19" t="s">
        <v>191</v>
      </c>
      <c r="C31" s="20" t="s">
        <v>826</v>
      </c>
      <c r="D31" s="105">
        <v>36572</v>
      </c>
      <c r="E31" s="22" t="s">
        <v>38</v>
      </c>
      <c r="F31" s="22" t="s">
        <v>229</v>
      </c>
      <c r="G31" s="22" t="s">
        <v>328</v>
      </c>
      <c r="H31" s="182" t="s">
        <v>858</v>
      </c>
      <c r="I31" s="21" t="s">
        <v>57</v>
      </c>
    </row>
    <row r="32" spans="1:9" ht="18" customHeight="1">
      <c r="A32" s="34">
        <v>2</v>
      </c>
      <c r="B32" s="19" t="s">
        <v>47</v>
      </c>
      <c r="C32" s="20" t="s">
        <v>258</v>
      </c>
      <c r="D32" s="105">
        <v>36559</v>
      </c>
      <c r="E32" s="22" t="s">
        <v>15</v>
      </c>
      <c r="F32" s="22" t="s">
        <v>54</v>
      </c>
      <c r="G32" s="22" t="s">
        <v>60</v>
      </c>
      <c r="H32" s="182" t="s">
        <v>725</v>
      </c>
      <c r="I32" s="21" t="s">
        <v>95</v>
      </c>
    </row>
    <row r="33" spans="1:9" ht="18" customHeight="1">
      <c r="A33" s="34">
        <v>3</v>
      </c>
      <c r="B33" s="19" t="s">
        <v>654</v>
      </c>
      <c r="C33" s="20" t="s">
        <v>655</v>
      </c>
      <c r="D33" s="105">
        <v>36559</v>
      </c>
      <c r="E33" s="22" t="s">
        <v>38</v>
      </c>
      <c r="F33" s="22" t="s">
        <v>229</v>
      </c>
      <c r="G33" s="22"/>
      <c r="H33" s="182" t="s">
        <v>859</v>
      </c>
      <c r="I33" s="21" t="s">
        <v>650</v>
      </c>
    </row>
    <row r="34" spans="1:9" ht="18" customHeight="1">
      <c r="A34" s="34">
        <v>4</v>
      </c>
      <c r="B34" s="19" t="s">
        <v>112</v>
      </c>
      <c r="C34" s="20" t="s">
        <v>184</v>
      </c>
      <c r="D34" s="105">
        <v>36527</v>
      </c>
      <c r="E34" s="22" t="s">
        <v>38</v>
      </c>
      <c r="F34" s="22" t="s">
        <v>229</v>
      </c>
      <c r="G34" s="22"/>
      <c r="H34" s="182" t="s">
        <v>860</v>
      </c>
      <c r="I34" s="21" t="s">
        <v>157</v>
      </c>
    </row>
    <row r="35" spans="1:9" ht="18" customHeight="1">
      <c r="A35" s="76"/>
      <c r="B35" s="31"/>
      <c r="C35" s="32"/>
      <c r="D35" s="159"/>
      <c r="E35" s="29"/>
      <c r="F35" s="29"/>
      <c r="G35" s="29"/>
      <c r="H35" s="204"/>
      <c r="I35" s="33"/>
    </row>
    <row r="36" spans="1:9" ht="18" customHeight="1">
      <c r="A36" s="76"/>
      <c r="B36" s="31"/>
      <c r="C36" s="32"/>
      <c r="D36" s="159"/>
      <c r="E36" s="29"/>
      <c r="F36" s="29"/>
      <c r="G36" s="29"/>
      <c r="H36" s="204"/>
      <c r="I36" s="33"/>
    </row>
    <row r="37" spans="1:9" s="69" customFormat="1" ht="16.5" thickBot="1">
      <c r="A37" s="63"/>
      <c r="B37" s="64">
        <v>6</v>
      </c>
      <c r="C37" s="64" t="s">
        <v>723</v>
      </c>
      <c r="D37" s="65"/>
      <c r="E37" s="65"/>
      <c r="F37" s="65"/>
      <c r="G37" s="66"/>
      <c r="H37" s="67"/>
      <c r="I37" s="68"/>
    </row>
    <row r="38" spans="1:9" s="55" customFormat="1" ht="18" customHeight="1" thickBot="1">
      <c r="A38" s="115" t="s">
        <v>202</v>
      </c>
      <c r="B38" s="70" t="s">
        <v>0</v>
      </c>
      <c r="C38" s="71" t="s">
        <v>1</v>
      </c>
      <c r="D38" s="73" t="s">
        <v>10</v>
      </c>
      <c r="E38" s="72" t="s">
        <v>2</v>
      </c>
      <c r="F38" s="72" t="s">
        <v>3</v>
      </c>
      <c r="G38" s="72" t="s">
        <v>88</v>
      </c>
      <c r="H38" s="104" t="s">
        <v>4</v>
      </c>
      <c r="I38" s="74" t="s">
        <v>5</v>
      </c>
    </row>
    <row r="39" spans="1:9" ht="18" customHeight="1">
      <c r="A39" s="34">
        <v>1</v>
      </c>
      <c r="B39" s="19" t="s">
        <v>185</v>
      </c>
      <c r="C39" s="20" t="s">
        <v>711</v>
      </c>
      <c r="D39" s="105">
        <v>36510</v>
      </c>
      <c r="E39" s="22" t="s">
        <v>15</v>
      </c>
      <c r="F39" s="22" t="s">
        <v>54</v>
      </c>
      <c r="G39" s="22" t="s">
        <v>27</v>
      </c>
      <c r="H39" s="182" t="s">
        <v>861</v>
      </c>
      <c r="I39" s="21" t="s">
        <v>48</v>
      </c>
    </row>
    <row r="40" spans="1:9" ht="18" customHeight="1">
      <c r="A40" s="34">
        <v>2</v>
      </c>
      <c r="B40" s="19" t="s">
        <v>24</v>
      </c>
      <c r="C40" s="20" t="s">
        <v>315</v>
      </c>
      <c r="D40" s="105" t="s">
        <v>561</v>
      </c>
      <c r="E40" s="22" t="s">
        <v>38</v>
      </c>
      <c r="F40" s="22" t="s">
        <v>229</v>
      </c>
      <c r="G40" s="22" t="s">
        <v>328</v>
      </c>
      <c r="H40" s="110" t="s">
        <v>862</v>
      </c>
      <c r="I40" s="21" t="s">
        <v>566</v>
      </c>
    </row>
    <row r="41" spans="1:9" ht="18" customHeight="1">
      <c r="A41" s="34">
        <v>3</v>
      </c>
      <c r="B41" s="19" t="s">
        <v>26</v>
      </c>
      <c r="C41" s="20" t="s">
        <v>308</v>
      </c>
      <c r="D41" s="105">
        <v>36389</v>
      </c>
      <c r="E41" s="22" t="s">
        <v>38</v>
      </c>
      <c r="F41" s="22" t="s">
        <v>229</v>
      </c>
      <c r="G41" s="22" t="s">
        <v>549</v>
      </c>
      <c r="H41" s="182" t="s">
        <v>863</v>
      </c>
      <c r="I41" s="21" t="s">
        <v>550</v>
      </c>
    </row>
    <row r="42" spans="1:9" ht="18" customHeight="1">
      <c r="A42" s="34">
        <v>4</v>
      </c>
      <c r="B42" s="19" t="s">
        <v>136</v>
      </c>
      <c r="C42" s="20" t="s">
        <v>715</v>
      </c>
      <c r="D42" s="105">
        <v>36351</v>
      </c>
      <c r="E42" s="22" t="s">
        <v>55</v>
      </c>
      <c r="F42" s="22" t="s">
        <v>154</v>
      </c>
      <c r="G42" s="22"/>
      <c r="H42" s="178" t="s">
        <v>864</v>
      </c>
      <c r="I42" s="21" t="s">
        <v>115</v>
      </c>
    </row>
    <row r="43" spans="1:9" s="69" customFormat="1" ht="16.5" thickBot="1">
      <c r="A43" s="63"/>
      <c r="B43" s="64">
        <v>7</v>
      </c>
      <c r="C43" s="64" t="s">
        <v>723</v>
      </c>
      <c r="D43" s="65"/>
      <c r="E43" s="65"/>
      <c r="F43" s="65"/>
      <c r="G43" s="66"/>
      <c r="H43" s="67"/>
      <c r="I43" s="68"/>
    </row>
    <row r="44" spans="1:9" s="55" customFormat="1" ht="18" customHeight="1" thickBot="1">
      <c r="A44" s="115" t="s">
        <v>202</v>
      </c>
      <c r="B44" s="70" t="s">
        <v>0</v>
      </c>
      <c r="C44" s="71" t="s">
        <v>1</v>
      </c>
      <c r="D44" s="73" t="s">
        <v>10</v>
      </c>
      <c r="E44" s="72" t="s">
        <v>2</v>
      </c>
      <c r="F44" s="72" t="s">
        <v>3</v>
      </c>
      <c r="G44" s="72" t="s">
        <v>88</v>
      </c>
      <c r="H44" s="104" t="s">
        <v>4</v>
      </c>
      <c r="I44" s="74" t="s">
        <v>5</v>
      </c>
    </row>
    <row r="45" spans="1:9" ht="18" customHeight="1">
      <c r="A45" s="34">
        <v>1</v>
      </c>
      <c r="B45" s="19" t="s">
        <v>47</v>
      </c>
      <c r="C45" s="20" t="s">
        <v>500</v>
      </c>
      <c r="D45" s="105" t="s">
        <v>501</v>
      </c>
      <c r="E45" s="22" t="s">
        <v>55</v>
      </c>
      <c r="F45" s="22" t="s">
        <v>154</v>
      </c>
      <c r="G45" s="22"/>
      <c r="H45" s="182" t="s">
        <v>865</v>
      </c>
      <c r="I45" s="21" t="s">
        <v>115</v>
      </c>
    </row>
    <row r="46" spans="1:9" ht="18" customHeight="1">
      <c r="A46" s="34">
        <v>2</v>
      </c>
      <c r="B46" s="19" t="s">
        <v>142</v>
      </c>
      <c r="C46" s="20" t="s">
        <v>300</v>
      </c>
      <c r="D46" s="105">
        <v>36268</v>
      </c>
      <c r="E46" s="22" t="s">
        <v>38</v>
      </c>
      <c r="F46" s="22" t="s">
        <v>229</v>
      </c>
      <c r="G46" s="22"/>
      <c r="H46" s="182" t="s">
        <v>866</v>
      </c>
      <c r="I46" s="21" t="s">
        <v>650</v>
      </c>
    </row>
    <row r="47" spans="1:9" ht="18" customHeight="1">
      <c r="A47" s="34">
        <v>3</v>
      </c>
      <c r="B47" s="19" t="s">
        <v>29</v>
      </c>
      <c r="C47" s="20" t="s">
        <v>187</v>
      </c>
      <c r="D47" s="105">
        <v>36258</v>
      </c>
      <c r="E47" s="22" t="s">
        <v>15</v>
      </c>
      <c r="F47" s="22" t="s">
        <v>54</v>
      </c>
      <c r="G47" s="22" t="s">
        <v>27</v>
      </c>
      <c r="H47" s="182" t="s">
        <v>867</v>
      </c>
      <c r="I47" s="21" t="s">
        <v>48</v>
      </c>
    </row>
    <row r="48" spans="1:9" ht="18" customHeight="1">
      <c r="A48" s="34">
        <v>4</v>
      </c>
      <c r="B48" s="19" t="s">
        <v>249</v>
      </c>
      <c r="C48" s="20" t="s">
        <v>481</v>
      </c>
      <c r="D48" s="105">
        <v>36253</v>
      </c>
      <c r="E48" s="22" t="s">
        <v>38</v>
      </c>
      <c r="F48" s="22" t="s">
        <v>229</v>
      </c>
      <c r="G48" s="22"/>
      <c r="H48" s="182" t="s">
        <v>868</v>
      </c>
      <c r="I48" s="21" t="s">
        <v>650</v>
      </c>
    </row>
    <row r="49" spans="1:9" s="69" customFormat="1" ht="16.5" thickBot="1">
      <c r="A49" s="63"/>
      <c r="B49" s="64">
        <v>8</v>
      </c>
      <c r="C49" s="64" t="s">
        <v>723</v>
      </c>
      <c r="D49" s="65"/>
      <c r="E49" s="65"/>
      <c r="F49" s="65"/>
      <c r="G49" s="66"/>
      <c r="H49" s="67"/>
      <c r="I49" s="68"/>
    </row>
    <row r="50" spans="1:9" s="55" customFormat="1" ht="18" customHeight="1" thickBot="1">
      <c r="A50" s="115" t="s">
        <v>202</v>
      </c>
      <c r="B50" s="70" t="s">
        <v>0</v>
      </c>
      <c r="C50" s="71" t="s">
        <v>1</v>
      </c>
      <c r="D50" s="73" t="s">
        <v>10</v>
      </c>
      <c r="E50" s="72" t="s">
        <v>2</v>
      </c>
      <c r="F50" s="72" t="s">
        <v>3</v>
      </c>
      <c r="G50" s="72" t="s">
        <v>88</v>
      </c>
      <c r="H50" s="104" t="s">
        <v>4</v>
      </c>
      <c r="I50" s="74" t="s">
        <v>5</v>
      </c>
    </row>
    <row r="51" spans="1:9" ht="18" customHeight="1">
      <c r="A51" s="34">
        <v>1</v>
      </c>
      <c r="B51" s="19"/>
      <c r="C51" s="20"/>
      <c r="D51" s="105"/>
      <c r="E51" s="22"/>
      <c r="F51" s="22"/>
      <c r="G51" s="22"/>
      <c r="H51" s="182"/>
      <c r="I51" s="21"/>
    </row>
    <row r="52" spans="1:9" ht="18" customHeight="1">
      <c r="A52" s="34">
        <v>2</v>
      </c>
      <c r="B52" s="19" t="s">
        <v>132</v>
      </c>
      <c r="C52" s="20" t="s">
        <v>204</v>
      </c>
      <c r="D52" s="105">
        <v>36175</v>
      </c>
      <c r="E52" s="22" t="s">
        <v>38</v>
      </c>
      <c r="F52" s="22" t="s">
        <v>229</v>
      </c>
      <c r="G52" s="22" t="s">
        <v>82</v>
      </c>
      <c r="H52" s="184" t="s">
        <v>869</v>
      </c>
      <c r="I52" s="21" t="s">
        <v>68</v>
      </c>
    </row>
    <row r="53" spans="1:9" ht="18" customHeight="1">
      <c r="A53" s="34">
        <v>3</v>
      </c>
      <c r="B53" s="19" t="s">
        <v>249</v>
      </c>
      <c r="C53" s="20" t="s">
        <v>281</v>
      </c>
      <c r="D53" s="105" t="s">
        <v>169</v>
      </c>
      <c r="E53" s="22" t="s">
        <v>97</v>
      </c>
      <c r="F53" s="22" t="s">
        <v>98</v>
      </c>
      <c r="G53" s="22" t="s">
        <v>602</v>
      </c>
      <c r="H53" s="182" t="s">
        <v>870</v>
      </c>
      <c r="I53" s="21" t="s">
        <v>213</v>
      </c>
    </row>
    <row r="54" spans="1:9" ht="18" customHeight="1">
      <c r="A54" s="34">
        <v>4</v>
      </c>
      <c r="B54" s="19" t="s">
        <v>590</v>
      </c>
      <c r="C54" s="20" t="s">
        <v>591</v>
      </c>
      <c r="D54" s="105">
        <v>36164</v>
      </c>
      <c r="E54" s="22" t="s">
        <v>274</v>
      </c>
      <c r="F54" s="22" t="s">
        <v>271</v>
      </c>
      <c r="G54" s="22"/>
      <c r="H54" s="182" t="s">
        <v>871</v>
      </c>
      <c r="I54" s="21" t="s">
        <v>272</v>
      </c>
    </row>
    <row r="77" spans="1:9" s="64" customFormat="1" ht="15.75">
      <c r="A77" s="3" t="s">
        <v>360</v>
      </c>
      <c r="C77" s="65"/>
      <c r="D77" s="79"/>
      <c r="E77" s="79"/>
      <c r="F77" s="79"/>
      <c r="G77" s="111"/>
      <c r="H77" s="68"/>
      <c r="I77" s="112"/>
    </row>
    <row r="78" spans="1:11" s="64" customFormat="1" ht="15.75">
      <c r="A78" s="64" t="s">
        <v>359</v>
      </c>
      <c r="C78" s="65"/>
      <c r="D78" s="79"/>
      <c r="E78" s="79"/>
      <c r="F78" s="111"/>
      <c r="G78" s="111"/>
      <c r="H78" s="68"/>
      <c r="I78" s="67"/>
      <c r="J78" s="68"/>
      <c r="K78" s="113"/>
    </row>
    <row r="79" spans="1:9" s="62" customFormat="1" ht="12.75">
      <c r="A79" s="47"/>
      <c r="B79" s="52"/>
      <c r="C79" s="47"/>
      <c r="D79" s="60"/>
      <c r="E79" s="61"/>
      <c r="F79" s="61"/>
      <c r="G79" s="61"/>
      <c r="H79" s="56"/>
      <c r="I79" s="54"/>
    </row>
    <row r="80" spans="1:9" s="69" customFormat="1" ht="15.75">
      <c r="A80" s="63"/>
      <c r="B80" s="64" t="s">
        <v>364</v>
      </c>
      <c r="C80" s="64"/>
      <c r="D80" s="65"/>
      <c r="E80" s="65"/>
      <c r="F80" s="65"/>
      <c r="G80" s="66"/>
      <c r="H80" s="67"/>
      <c r="I80" s="68"/>
    </row>
    <row r="81" spans="1:9" s="69" customFormat="1" ht="16.5" thickBot="1">
      <c r="A81" s="63"/>
      <c r="B81" s="64">
        <v>1</v>
      </c>
      <c r="C81" s="64" t="s">
        <v>723</v>
      </c>
      <c r="D81" s="65"/>
      <c r="E81" s="65"/>
      <c r="F81" s="65"/>
      <c r="G81" s="66"/>
      <c r="H81" s="67"/>
      <c r="I81" s="68"/>
    </row>
    <row r="82" spans="1:9" s="55" customFormat="1" ht="18" customHeight="1" thickBot="1">
      <c r="A82" s="115" t="s">
        <v>202</v>
      </c>
      <c r="B82" s="70" t="s">
        <v>0</v>
      </c>
      <c r="C82" s="71" t="s">
        <v>1</v>
      </c>
      <c r="D82" s="73" t="s">
        <v>10</v>
      </c>
      <c r="E82" s="72" t="s">
        <v>2</v>
      </c>
      <c r="F82" s="72" t="s">
        <v>3</v>
      </c>
      <c r="G82" s="72" t="s">
        <v>88</v>
      </c>
      <c r="H82" s="104" t="s">
        <v>4</v>
      </c>
      <c r="I82" s="74" t="s">
        <v>5</v>
      </c>
    </row>
    <row r="83" spans="1:9" ht="18" customHeight="1">
      <c r="A83" s="34">
        <v>1</v>
      </c>
      <c r="B83" s="19" t="s">
        <v>24</v>
      </c>
      <c r="C83" s="20" t="s">
        <v>259</v>
      </c>
      <c r="D83" s="105">
        <v>36109</v>
      </c>
      <c r="E83" s="22" t="s">
        <v>15</v>
      </c>
      <c r="F83" s="22" t="s">
        <v>54</v>
      </c>
      <c r="G83" s="22" t="s">
        <v>60</v>
      </c>
      <c r="H83" s="182" t="s">
        <v>725</v>
      </c>
      <c r="I83" s="21" t="s">
        <v>95</v>
      </c>
    </row>
    <row r="84" spans="1:9" ht="18" customHeight="1">
      <c r="A84" s="34">
        <v>2</v>
      </c>
      <c r="B84" s="19" t="s">
        <v>304</v>
      </c>
      <c r="C84" s="20" t="s">
        <v>305</v>
      </c>
      <c r="D84" s="105">
        <v>36033</v>
      </c>
      <c r="E84" s="22" t="s">
        <v>38</v>
      </c>
      <c r="F84" s="22" t="s">
        <v>229</v>
      </c>
      <c r="G84" s="22"/>
      <c r="H84" s="182" t="s">
        <v>872</v>
      </c>
      <c r="I84" s="21" t="s">
        <v>650</v>
      </c>
    </row>
    <row r="85" spans="1:9" ht="18" customHeight="1">
      <c r="A85" s="34">
        <v>3</v>
      </c>
      <c r="B85" s="19" t="s">
        <v>585</v>
      </c>
      <c r="C85" s="20" t="s">
        <v>586</v>
      </c>
      <c r="D85" s="105">
        <v>36022</v>
      </c>
      <c r="E85" s="22" t="s">
        <v>274</v>
      </c>
      <c r="F85" s="22" t="s">
        <v>271</v>
      </c>
      <c r="G85" s="22"/>
      <c r="H85" s="182" t="s">
        <v>873</v>
      </c>
      <c r="I85" s="21" t="s">
        <v>272</v>
      </c>
    </row>
    <row r="86" spans="1:9" ht="18" customHeight="1">
      <c r="A86" s="34">
        <v>4</v>
      </c>
      <c r="B86" s="19" t="s">
        <v>547</v>
      </c>
      <c r="C86" s="20" t="s">
        <v>548</v>
      </c>
      <c r="D86" s="105">
        <v>35965</v>
      </c>
      <c r="E86" s="22" t="s">
        <v>125</v>
      </c>
      <c r="F86" s="22" t="s">
        <v>215</v>
      </c>
      <c r="G86" s="22"/>
      <c r="H86" s="178" t="s">
        <v>874</v>
      </c>
      <c r="I86" s="21" t="s">
        <v>139</v>
      </c>
    </row>
    <row r="87" spans="1:9" s="69" customFormat="1" ht="16.5" thickBot="1">
      <c r="A87" s="63"/>
      <c r="B87" s="64">
        <v>2</v>
      </c>
      <c r="C87" s="64" t="s">
        <v>723</v>
      </c>
      <c r="D87" s="65"/>
      <c r="E87" s="65"/>
      <c r="F87" s="65"/>
      <c r="G87" s="66"/>
      <c r="H87" s="67"/>
      <c r="I87" s="68"/>
    </row>
    <row r="88" spans="1:9" s="55" customFormat="1" ht="18" customHeight="1" thickBot="1">
      <c r="A88" s="115" t="s">
        <v>202</v>
      </c>
      <c r="B88" s="70" t="s">
        <v>0</v>
      </c>
      <c r="C88" s="71" t="s">
        <v>1</v>
      </c>
      <c r="D88" s="73" t="s">
        <v>10</v>
      </c>
      <c r="E88" s="72" t="s">
        <v>2</v>
      </c>
      <c r="F88" s="72" t="s">
        <v>3</v>
      </c>
      <c r="G88" s="72" t="s">
        <v>88</v>
      </c>
      <c r="H88" s="104" t="s">
        <v>4</v>
      </c>
      <c r="I88" s="74" t="s">
        <v>5</v>
      </c>
    </row>
    <row r="89" spans="1:9" ht="18" customHeight="1">
      <c r="A89" s="34">
        <v>1</v>
      </c>
      <c r="B89" s="19" t="s">
        <v>567</v>
      </c>
      <c r="C89" s="20" t="s">
        <v>568</v>
      </c>
      <c r="D89" s="105">
        <v>35925</v>
      </c>
      <c r="E89" s="22" t="s">
        <v>38</v>
      </c>
      <c r="F89" s="22" t="s">
        <v>229</v>
      </c>
      <c r="G89" s="22"/>
      <c r="H89" s="182">
        <v>26.39</v>
      </c>
      <c r="I89" s="21" t="s">
        <v>157</v>
      </c>
    </row>
    <row r="90" spans="1:9" ht="18" customHeight="1">
      <c r="A90" s="34">
        <v>2</v>
      </c>
      <c r="B90" s="19" t="s">
        <v>338</v>
      </c>
      <c r="C90" s="20" t="s">
        <v>699</v>
      </c>
      <c r="D90" s="105">
        <v>35898</v>
      </c>
      <c r="E90" s="22" t="s">
        <v>38</v>
      </c>
      <c r="F90" s="22" t="s">
        <v>663</v>
      </c>
      <c r="G90" s="22" t="s">
        <v>549</v>
      </c>
      <c r="H90" s="182">
        <v>24.74</v>
      </c>
      <c r="I90" s="21" t="s">
        <v>59</v>
      </c>
    </row>
    <row r="91" spans="1:9" ht="18" customHeight="1">
      <c r="A91" s="34">
        <v>3</v>
      </c>
      <c r="B91" s="19" t="s">
        <v>35</v>
      </c>
      <c r="C91" s="20" t="s">
        <v>352</v>
      </c>
      <c r="D91" s="105" t="s">
        <v>557</v>
      </c>
      <c r="E91" s="22" t="s">
        <v>38</v>
      </c>
      <c r="F91" s="22" t="s">
        <v>229</v>
      </c>
      <c r="G91" s="22" t="s">
        <v>328</v>
      </c>
      <c r="H91" s="178">
        <v>25.4</v>
      </c>
      <c r="I91" s="21" t="s">
        <v>70</v>
      </c>
    </row>
    <row r="92" spans="1:9" ht="18" customHeight="1">
      <c r="A92" s="34">
        <v>4</v>
      </c>
      <c r="B92" s="19" t="s">
        <v>47</v>
      </c>
      <c r="C92" s="20" t="s">
        <v>684</v>
      </c>
      <c r="D92" s="105">
        <v>35889</v>
      </c>
      <c r="E92" s="22" t="s">
        <v>38</v>
      </c>
      <c r="F92" s="22" t="s">
        <v>229</v>
      </c>
      <c r="G92" s="22" t="s">
        <v>62</v>
      </c>
      <c r="H92" s="182">
        <v>23.88</v>
      </c>
      <c r="I92" s="21" t="s">
        <v>41</v>
      </c>
    </row>
    <row r="93" spans="1:9" s="69" customFormat="1" ht="16.5" thickBot="1">
      <c r="A93" s="63"/>
      <c r="B93" s="64">
        <v>3</v>
      </c>
      <c r="C93" s="64" t="s">
        <v>723</v>
      </c>
      <c r="D93" s="65"/>
      <c r="E93" s="65"/>
      <c r="F93" s="65"/>
      <c r="G93" s="66"/>
      <c r="H93" s="67"/>
      <c r="I93" s="68"/>
    </row>
    <row r="94" spans="1:9" s="55" customFormat="1" ht="18" customHeight="1" thickBot="1">
      <c r="A94" s="115" t="s">
        <v>202</v>
      </c>
      <c r="B94" s="70" t="s">
        <v>0</v>
      </c>
      <c r="C94" s="71" t="s">
        <v>1</v>
      </c>
      <c r="D94" s="73" t="s">
        <v>10</v>
      </c>
      <c r="E94" s="72" t="s">
        <v>2</v>
      </c>
      <c r="F94" s="72" t="s">
        <v>3</v>
      </c>
      <c r="G94" s="72" t="s">
        <v>88</v>
      </c>
      <c r="H94" s="104" t="s">
        <v>4</v>
      </c>
      <c r="I94" s="74" t="s">
        <v>5</v>
      </c>
    </row>
    <row r="95" spans="1:9" ht="18" customHeight="1">
      <c r="A95" s="34">
        <v>1</v>
      </c>
      <c r="B95" s="19" t="s">
        <v>587</v>
      </c>
      <c r="C95" s="20" t="s">
        <v>588</v>
      </c>
      <c r="D95" s="105">
        <v>35859</v>
      </c>
      <c r="E95" s="22" t="s">
        <v>274</v>
      </c>
      <c r="F95" s="22" t="s">
        <v>271</v>
      </c>
      <c r="G95" s="22"/>
      <c r="H95" s="182" t="s">
        <v>875</v>
      </c>
      <c r="I95" s="21" t="s">
        <v>272</v>
      </c>
    </row>
    <row r="96" spans="1:9" ht="18" customHeight="1">
      <c r="A96" s="34">
        <v>2</v>
      </c>
      <c r="B96" s="19" t="s">
        <v>21</v>
      </c>
      <c r="C96" s="20" t="s">
        <v>89</v>
      </c>
      <c r="D96" s="105">
        <v>35753</v>
      </c>
      <c r="E96" s="22" t="s">
        <v>15</v>
      </c>
      <c r="F96" s="22" t="s">
        <v>54</v>
      </c>
      <c r="G96" s="22" t="s">
        <v>312</v>
      </c>
      <c r="H96" s="178" t="s">
        <v>876</v>
      </c>
      <c r="I96" s="21" t="s">
        <v>107</v>
      </c>
    </row>
    <row r="97" spans="1:9" ht="18" customHeight="1">
      <c r="A97" s="34">
        <v>3</v>
      </c>
      <c r="B97" s="19" t="s">
        <v>22</v>
      </c>
      <c r="C97" s="20" t="s">
        <v>690</v>
      </c>
      <c r="D97" s="105">
        <v>35751</v>
      </c>
      <c r="E97" s="22" t="s">
        <v>38</v>
      </c>
      <c r="F97" s="22" t="s">
        <v>229</v>
      </c>
      <c r="G97" s="22" t="s">
        <v>549</v>
      </c>
      <c r="H97" s="182" t="s">
        <v>726</v>
      </c>
      <c r="I97" s="21" t="s">
        <v>69</v>
      </c>
    </row>
    <row r="98" spans="1:9" ht="18" customHeight="1">
      <c r="A98" s="34">
        <v>4</v>
      </c>
      <c r="B98" s="19" t="s">
        <v>476</v>
      </c>
      <c r="C98" s="20" t="s">
        <v>503</v>
      </c>
      <c r="D98" s="105" t="s">
        <v>504</v>
      </c>
      <c r="E98" s="22" t="s">
        <v>55</v>
      </c>
      <c r="F98" s="22" t="s">
        <v>154</v>
      </c>
      <c r="G98" s="22"/>
      <c r="H98" s="182" t="s">
        <v>877</v>
      </c>
      <c r="I98" s="21" t="s">
        <v>115</v>
      </c>
    </row>
    <row r="99" spans="1:9" s="69" customFormat="1" ht="16.5" thickBot="1">
      <c r="A99" s="63"/>
      <c r="B99" s="64">
        <v>4</v>
      </c>
      <c r="C99" s="64" t="s">
        <v>723</v>
      </c>
      <c r="D99" s="65"/>
      <c r="E99" s="65"/>
      <c r="F99" s="65"/>
      <c r="G99" s="66"/>
      <c r="H99" s="67"/>
      <c r="I99" s="68"/>
    </row>
    <row r="100" spans="1:9" s="55" customFormat="1" ht="18" customHeight="1" thickBot="1">
      <c r="A100" s="115" t="s">
        <v>202</v>
      </c>
      <c r="B100" s="70" t="s">
        <v>0</v>
      </c>
      <c r="C100" s="71" t="s">
        <v>1</v>
      </c>
      <c r="D100" s="73" t="s">
        <v>10</v>
      </c>
      <c r="E100" s="72" t="s">
        <v>2</v>
      </c>
      <c r="F100" s="72" t="s">
        <v>3</v>
      </c>
      <c r="G100" s="72" t="s">
        <v>88</v>
      </c>
      <c r="H100" s="104" t="s">
        <v>4</v>
      </c>
      <c r="I100" s="74" t="s">
        <v>5</v>
      </c>
    </row>
    <row r="101" spans="1:9" ht="18" customHeight="1">
      <c r="A101" s="34">
        <v>1</v>
      </c>
      <c r="B101" s="19" t="s">
        <v>277</v>
      </c>
      <c r="C101" s="20" t="s">
        <v>630</v>
      </c>
      <c r="D101" s="105" t="s">
        <v>631</v>
      </c>
      <c r="E101" s="22" t="s">
        <v>97</v>
      </c>
      <c r="F101" s="22" t="s">
        <v>98</v>
      </c>
      <c r="G101" s="22" t="s">
        <v>276</v>
      </c>
      <c r="H101" s="182" t="s">
        <v>878</v>
      </c>
      <c r="I101" s="21" t="s">
        <v>198</v>
      </c>
    </row>
    <row r="102" spans="1:9" ht="18" customHeight="1">
      <c r="A102" s="34">
        <v>2</v>
      </c>
      <c r="B102" s="19" t="s">
        <v>35</v>
      </c>
      <c r="C102" s="20" t="s">
        <v>582</v>
      </c>
      <c r="D102" s="105">
        <v>35499</v>
      </c>
      <c r="E102" s="22" t="s">
        <v>274</v>
      </c>
      <c r="F102" s="22" t="s">
        <v>271</v>
      </c>
      <c r="G102" s="22"/>
      <c r="H102" s="182" t="s">
        <v>879</v>
      </c>
      <c r="I102" s="21" t="s">
        <v>272</v>
      </c>
    </row>
    <row r="103" spans="1:9" ht="18" customHeight="1">
      <c r="A103" s="34">
        <v>3</v>
      </c>
      <c r="B103" s="19" t="s">
        <v>47</v>
      </c>
      <c r="C103" s="20" t="s">
        <v>106</v>
      </c>
      <c r="D103" s="105">
        <v>35548</v>
      </c>
      <c r="E103" s="22" t="s">
        <v>15</v>
      </c>
      <c r="F103" s="22" t="s">
        <v>54</v>
      </c>
      <c r="G103" s="22" t="s">
        <v>74</v>
      </c>
      <c r="H103" s="182" t="s">
        <v>880</v>
      </c>
      <c r="I103" s="21" t="s">
        <v>50</v>
      </c>
    </row>
    <row r="104" spans="1:9" ht="18" customHeight="1">
      <c r="A104" s="34">
        <v>4</v>
      </c>
      <c r="B104" s="19" t="s">
        <v>58</v>
      </c>
      <c r="C104" s="20" t="s">
        <v>246</v>
      </c>
      <c r="D104" s="105">
        <v>35270</v>
      </c>
      <c r="E104" s="22" t="s">
        <v>38</v>
      </c>
      <c r="F104" s="22" t="s">
        <v>229</v>
      </c>
      <c r="G104" s="22" t="s">
        <v>82</v>
      </c>
      <c r="H104" s="182" t="s">
        <v>881</v>
      </c>
      <c r="I104" s="21" t="s">
        <v>495</v>
      </c>
    </row>
    <row r="105" spans="1:9" s="69" customFormat="1" ht="16.5" thickBot="1">
      <c r="A105" s="63"/>
      <c r="B105" s="64">
        <v>5</v>
      </c>
      <c r="C105" s="64" t="s">
        <v>723</v>
      </c>
      <c r="D105" s="65"/>
      <c r="E105" s="65"/>
      <c r="F105" s="65"/>
      <c r="G105" s="66"/>
      <c r="H105" s="67"/>
      <c r="I105" s="68"/>
    </row>
    <row r="106" spans="1:9" s="55" customFormat="1" ht="18" customHeight="1" thickBot="1">
      <c r="A106" s="115" t="s">
        <v>202</v>
      </c>
      <c r="B106" s="70" t="s">
        <v>0</v>
      </c>
      <c r="C106" s="71" t="s">
        <v>1</v>
      </c>
      <c r="D106" s="73" t="s">
        <v>10</v>
      </c>
      <c r="E106" s="72" t="s">
        <v>2</v>
      </c>
      <c r="F106" s="72" t="s">
        <v>3</v>
      </c>
      <c r="G106" s="72" t="s">
        <v>88</v>
      </c>
      <c r="H106" s="104" t="s">
        <v>4</v>
      </c>
      <c r="I106" s="74" t="s">
        <v>5</v>
      </c>
    </row>
    <row r="107" spans="1:9" ht="18" customHeight="1">
      <c r="A107" s="34">
        <v>1</v>
      </c>
      <c r="B107" s="19" t="s">
        <v>304</v>
      </c>
      <c r="C107" s="20" t="s">
        <v>434</v>
      </c>
      <c r="D107" s="105">
        <v>35450</v>
      </c>
      <c r="E107" s="22" t="s">
        <v>217</v>
      </c>
      <c r="F107" s="22"/>
      <c r="G107" s="22"/>
      <c r="H107" s="182">
        <v>25.32</v>
      </c>
      <c r="I107" s="21" t="s">
        <v>882</v>
      </c>
    </row>
    <row r="108" spans="1:9" ht="18" customHeight="1">
      <c r="A108" s="34">
        <v>2</v>
      </c>
      <c r="B108" s="19" t="s">
        <v>165</v>
      </c>
      <c r="C108" s="20" t="s">
        <v>166</v>
      </c>
      <c r="D108" s="105">
        <v>35246</v>
      </c>
      <c r="E108" s="22" t="s">
        <v>15</v>
      </c>
      <c r="F108" s="22" t="s">
        <v>54</v>
      </c>
      <c r="G108" s="22" t="s">
        <v>312</v>
      </c>
      <c r="H108" s="182">
        <v>25.52</v>
      </c>
      <c r="I108" s="21" t="s">
        <v>107</v>
      </c>
    </row>
    <row r="109" spans="1:9" ht="18" customHeight="1">
      <c r="A109" s="34">
        <v>3</v>
      </c>
      <c r="B109" s="19" t="s">
        <v>109</v>
      </c>
      <c r="C109" s="20" t="s">
        <v>118</v>
      </c>
      <c r="D109" s="105">
        <v>35182</v>
      </c>
      <c r="E109" s="22" t="s">
        <v>38</v>
      </c>
      <c r="F109" s="22" t="s">
        <v>229</v>
      </c>
      <c r="G109" s="22" t="s">
        <v>82</v>
      </c>
      <c r="H109" s="182">
        <v>26.48</v>
      </c>
      <c r="I109" s="21" t="s">
        <v>39</v>
      </c>
    </row>
    <row r="110" spans="1:9" ht="18" customHeight="1">
      <c r="A110" s="34">
        <v>4</v>
      </c>
      <c r="B110" s="19" t="s">
        <v>63</v>
      </c>
      <c r="C110" s="20" t="s">
        <v>221</v>
      </c>
      <c r="D110" s="105" t="s">
        <v>409</v>
      </c>
      <c r="E110" s="22" t="s">
        <v>217</v>
      </c>
      <c r="F110" s="22" t="s">
        <v>216</v>
      </c>
      <c r="G110" s="22"/>
      <c r="H110" s="182">
        <v>25.79</v>
      </c>
      <c r="I110" s="21" t="s">
        <v>218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7" customWidth="1"/>
    <col min="2" max="2" width="11.140625" style="47" customWidth="1"/>
    <col min="3" max="3" width="12.00390625" style="47" customWidth="1"/>
    <col min="4" max="4" width="10.7109375" style="60" customWidth="1"/>
    <col min="5" max="5" width="15.00390625" style="61" customWidth="1"/>
    <col min="6" max="6" width="17.57421875" style="61" bestFit="1" customWidth="1"/>
    <col min="7" max="7" width="16.8515625" style="61" bestFit="1" customWidth="1"/>
    <col min="8" max="8" width="9.140625" style="103" customWidth="1"/>
    <col min="9" max="9" width="6.421875" style="56" bestFit="1" customWidth="1"/>
    <col min="10" max="10" width="17.00390625" style="57" customWidth="1"/>
    <col min="11" max="11" width="10.421875" style="47" customWidth="1"/>
    <col min="12" max="255" width="9.140625" style="47" customWidth="1"/>
    <col min="256" max="16384" width="5.7109375" style="47" customWidth="1"/>
  </cols>
  <sheetData>
    <row r="1" spans="1:10" s="64" customFormat="1" ht="15.75">
      <c r="A1" s="3" t="s">
        <v>360</v>
      </c>
      <c r="C1" s="65"/>
      <c r="D1" s="79"/>
      <c r="E1" s="79"/>
      <c r="F1" s="79"/>
      <c r="G1" s="111"/>
      <c r="H1" s="68"/>
      <c r="I1" s="112"/>
      <c r="J1" s="112"/>
    </row>
    <row r="2" spans="1:12" s="64" customFormat="1" ht="15.75">
      <c r="A2" s="64" t="s">
        <v>359</v>
      </c>
      <c r="C2" s="65"/>
      <c r="D2" s="79"/>
      <c r="E2" s="79"/>
      <c r="F2" s="111"/>
      <c r="G2" s="111"/>
      <c r="H2" s="68"/>
      <c r="I2" s="67"/>
      <c r="J2" s="67"/>
      <c r="K2" s="68"/>
      <c r="L2" s="113"/>
    </row>
    <row r="3" spans="1:10" s="62" customFormat="1" ht="12.75">
      <c r="A3" s="47"/>
      <c r="B3" s="52"/>
      <c r="C3" s="47"/>
      <c r="D3" s="60"/>
      <c r="E3" s="61"/>
      <c r="F3" s="61"/>
      <c r="G3" s="61"/>
      <c r="H3" s="56"/>
      <c r="I3" s="54"/>
      <c r="J3" s="54"/>
    </row>
    <row r="4" spans="1:10" s="69" customFormat="1" ht="15.75">
      <c r="A4" s="63"/>
      <c r="B4" s="64" t="s">
        <v>363</v>
      </c>
      <c r="C4" s="64"/>
      <c r="D4" s="65"/>
      <c r="E4" s="65"/>
      <c r="F4" s="65"/>
      <c r="G4" s="66"/>
      <c r="H4" s="67"/>
      <c r="I4" s="68"/>
      <c r="J4" s="68"/>
    </row>
    <row r="5" spans="1:10" s="69" customFormat="1" ht="16.5" thickBot="1">
      <c r="A5" s="63"/>
      <c r="B5" s="64"/>
      <c r="C5" s="64"/>
      <c r="D5" s="65"/>
      <c r="E5" s="65"/>
      <c r="F5" s="65"/>
      <c r="G5" s="66"/>
      <c r="H5" s="67"/>
      <c r="I5" s="68"/>
      <c r="J5" s="68"/>
    </row>
    <row r="6" spans="1:10" s="55" customFormat="1" ht="18" customHeight="1" thickBot="1">
      <c r="A6" s="115" t="s">
        <v>740</v>
      </c>
      <c r="B6" s="70" t="s">
        <v>0</v>
      </c>
      <c r="C6" s="71" t="s">
        <v>1</v>
      </c>
      <c r="D6" s="73" t="s">
        <v>10</v>
      </c>
      <c r="E6" s="72" t="s">
        <v>2</v>
      </c>
      <c r="F6" s="72" t="s">
        <v>3</v>
      </c>
      <c r="G6" s="72" t="s">
        <v>88</v>
      </c>
      <c r="H6" s="104" t="s">
        <v>4</v>
      </c>
      <c r="I6" s="84" t="s">
        <v>65</v>
      </c>
      <c r="J6" s="74" t="s">
        <v>5</v>
      </c>
    </row>
    <row r="7" spans="1:10" ht="16.5" customHeight="1">
      <c r="A7" s="34">
        <v>1</v>
      </c>
      <c r="B7" s="19" t="s">
        <v>112</v>
      </c>
      <c r="C7" s="20" t="s">
        <v>184</v>
      </c>
      <c r="D7" s="105">
        <v>36527</v>
      </c>
      <c r="E7" s="22" t="s">
        <v>38</v>
      </c>
      <c r="F7" s="22" t="s">
        <v>229</v>
      </c>
      <c r="G7" s="22"/>
      <c r="H7" s="178">
        <v>24.56</v>
      </c>
      <c r="I7" s="28" t="str">
        <f aca="true" t="shared" si="0" ref="I7:I31">IF(ISBLANK(H7),"",IF(H7&lt;=22.74,"KSM",IF(H7&lt;=23.64,"I A",IF(H7&lt;=24.84,"II A",IF(H7&lt;=26.64,"III A",IF(H7&lt;=28.34,"I JA",IF(H7&lt;=29.84,"II JA",IF(H7&lt;=31.24,"III JA"))))))))</f>
        <v>II A</v>
      </c>
      <c r="J7" s="21" t="s">
        <v>157</v>
      </c>
    </row>
    <row r="8" spans="1:10" ht="16.5" customHeight="1">
      <c r="A8" s="34">
        <v>2</v>
      </c>
      <c r="B8" s="19" t="s">
        <v>136</v>
      </c>
      <c r="C8" s="20" t="s">
        <v>715</v>
      </c>
      <c r="D8" s="105">
        <v>36351</v>
      </c>
      <c r="E8" s="22" t="s">
        <v>55</v>
      </c>
      <c r="F8" s="22" t="s">
        <v>154</v>
      </c>
      <c r="G8" s="22"/>
      <c r="H8" s="178">
        <v>25.29</v>
      </c>
      <c r="I8" s="28" t="str">
        <f t="shared" si="0"/>
        <v>III A</v>
      </c>
      <c r="J8" s="21" t="s">
        <v>520</v>
      </c>
    </row>
    <row r="9" spans="1:10" ht="16.5" customHeight="1">
      <c r="A9" s="34">
        <v>3</v>
      </c>
      <c r="B9" s="19" t="s">
        <v>249</v>
      </c>
      <c r="C9" s="20" t="s">
        <v>281</v>
      </c>
      <c r="D9" s="105" t="s">
        <v>169</v>
      </c>
      <c r="E9" s="22" t="s">
        <v>97</v>
      </c>
      <c r="F9" s="22" t="s">
        <v>98</v>
      </c>
      <c r="G9" s="22" t="s">
        <v>602</v>
      </c>
      <c r="H9" s="178">
        <v>25.35</v>
      </c>
      <c r="I9" s="28" t="str">
        <f t="shared" si="0"/>
        <v>III A</v>
      </c>
      <c r="J9" s="21" t="s">
        <v>213</v>
      </c>
    </row>
    <row r="10" spans="1:10" ht="16.5" customHeight="1">
      <c r="A10" s="34">
        <v>4</v>
      </c>
      <c r="B10" s="19" t="s">
        <v>47</v>
      </c>
      <c r="C10" s="20" t="s">
        <v>500</v>
      </c>
      <c r="D10" s="105" t="s">
        <v>501</v>
      </c>
      <c r="E10" s="22" t="s">
        <v>55</v>
      </c>
      <c r="F10" s="22" t="s">
        <v>154</v>
      </c>
      <c r="G10" s="22"/>
      <c r="H10" s="178">
        <v>25.8</v>
      </c>
      <c r="I10" s="28" t="str">
        <f t="shared" si="0"/>
        <v>III A</v>
      </c>
      <c r="J10" s="21" t="s">
        <v>115</v>
      </c>
    </row>
    <row r="11" spans="1:10" ht="16.5" customHeight="1">
      <c r="A11" s="34">
        <v>5</v>
      </c>
      <c r="B11" s="19" t="s">
        <v>278</v>
      </c>
      <c r="C11" s="20" t="s">
        <v>279</v>
      </c>
      <c r="D11" s="105" t="s">
        <v>280</v>
      </c>
      <c r="E11" s="22" t="s">
        <v>97</v>
      </c>
      <c r="F11" s="22" t="s">
        <v>98</v>
      </c>
      <c r="G11" s="22" t="s">
        <v>602</v>
      </c>
      <c r="H11" s="178">
        <v>25.89</v>
      </c>
      <c r="I11" s="28" t="str">
        <f t="shared" si="0"/>
        <v>III A</v>
      </c>
      <c r="J11" s="21" t="s">
        <v>213</v>
      </c>
    </row>
    <row r="12" spans="1:10" ht="16.5" customHeight="1">
      <c r="A12" s="34">
        <v>6</v>
      </c>
      <c r="B12" s="19" t="s">
        <v>147</v>
      </c>
      <c r="C12" s="20" t="s">
        <v>465</v>
      </c>
      <c r="D12" s="105" t="s">
        <v>466</v>
      </c>
      <c r="E12" s="22" t="s">
        <v>83</v>
      </c>
      <c r="F12" s="22" t="s">
        <v>84</v>
      </c>
      <c r="G12" s="22"/>
      <c r="H12" s="178">
        <v>26.07</v>
      </c>
      <c r="I12" s="28" t="str">
        <f t="shared" si="0"/>
        <v>III A</v>
      </c>
      <c r="J12" s="21" t="s">
        <v>64</v>
      </c>
    </row>
    <row r="13" spans="1:10" ht="16.5" customHeight="1">
      <c r="A13" s="34">
        <v>7</v>
      </c>
      <c r="B13" s="19" t="s">
        <v>249</v>
      </c>
      <c r="C13" s="20" t="s">
        <v>318</v>
      </c>
      <c r="D13" s="105">
        <v>36779</v>
      </c>
      <c r="E13" s="22" t="s">
        <v>38</v>
      </c>
      <c r="F13" s="22" t="s">
        <v>229</v>
      </c>
      <c r="G13" s="22" t="s">
        <v>549</v>
      </c>
      <c r="H13" s="178">
        <v>26.28</v>
      </c>
      <c r="I13" s="28" t="str">
        <f t="shared" si="0"/>
        <v>III A</v>
      </c>
      <c r="J13" s="21" t="s">
        <v>69</v>
      </c>
    </row>
    <row r="14" spans="1:10" ht="16.5" customHeight="1">
      <c r="A14" s="34">
        <v>8</v>
      </c>
      <c r="B14" s="19" t="s">
        <v>142</v>
      </c>
      <c r="C14" s="20" t="s">
        <v>300</v>
      </c>
      <c r="D14" s="105">
        <v>36268</v>
      </c>
      <c r="E14" s="22" t="s">
        <v>38</v>
      </c>
      <c r="F14" s="22" t="s">
        <v>229</v>
      </c>
      <c r="G14" s="22"/>
      <c r="H14" s="178">
        <v>26.42</v>
      </c>
      <c r="I14" s="28" t="str">
        <f t="shared" si="0"/>
        <v>III A</v>
      </c>
      <c r="J14" s="21" t="s">
        <v>650</v>
      </c>
    </row>
    <row r="15" spans="1:10" ht="16.5" customHeight="1">
      <c r="A15" s="34">
        <v>9</v>
      </c>
      <c r="B15" s="19" t="s">
        <v>224</v>
      </c>
      <c r="C15" s="20" t="s">
        <v>721</v>
      </c>
      <c r="D15" s="105">
        <v>36591</v>
      </c>
      <c r="E15" s="22" t="s">
        <v>292</v>
      </c>
      <c r="F15" s="22" t="s">
        <v>294</v>
      </c>
      <c r="G15" s="22"/>
      <c r="H15" s="178">
        <v>26.54</v>
      </c>
      <c r="I15" s="28" t="str">
        <f t="shared" si="0"/>
        <v>III A</v>
      </c>
      <c r="J15" s="21" t="s">
        <v>293</v>
      </c>
    </row>
    <row r="16" spans="1:10" ht="16.5" customHeight="1">
      <c r="A16" s="34">
        <v>10</v>
      </c>
      <c r="B16" s="19" t="s">
        <v>29</v>
      </c>
      <c r="C16" s="20" t="s">
        <v>187</v>
      </c>
      <c r="D16" s="105">
        <v>36258</v>
      </c>
      <c r="E16" s="22" t="s">
        <v>15</v>
      </c>
      <c r="F16" s="22" t="s">
        <v>54</v>
      </c>
      <c r="G16" s="22" t="s">
        <v>27</v>
      </c>
      <c r="H16" s="178">
        <v>26.7</v>
      </c>
      <c r="I16" s="28" t="str">
        <f t="shared" si="0"/>
        <v>I JA</v>
      </c>
      <c r="J16" s="21" t="s">
        <v>48</v>
      </c>
    </row>
    <row r="17" spans="1:10" ht="16.5" customHeight="1">
      <c r="A17" s="34">
        <v>11</v>
      </c>
      <c r="B17" s="19" t="s">
        <v>590</v>
      </c>
      <c r="C17" s="20" t="s">
        <v>591</v>
      </c>
      <c r="D17" s="105">
        <v>36164</v>
      </c>
      <c r="E17" s="22" t="s">
        <v>274</v>
      </c>
      <c r="F17" s="22" t="s">
        <v>271</v>
      </c>
      <c r="G17" s="22"/>
      <c r="H17" s="178">
        <v>26.72</v>
      </c>
      <c r="I17" s="28" t="str">
        <f t="shared" si="0"/>
        <v>I JA</v>
      </c>
      <c r="J17" s="21" t="s">
        <v>272</v>
      </c>
    </row>
    <row r="18" spans="1:10" ht="16.5" customHeight="1">
      <c r="A18" s="34">
        <v>12</v>
      </c>
      <c r="B18" s="19" t="s">
        <v>132</v>
      </c>
      <c r="C18" s="20" t="s">
        <v>204</v>
      </c>
      <c r="D18" s="105">
        <v>36175</v>
      </c>
      <c r="E18" s="22" t="s">
        <v>38</v>
      </c>
      <c r="F18" s="22" t="s">
        <v>229</v>
      </c>
      <c r="G18" s="22" t="s">
        <v>82</v>
      </c>
      <c r="H18" s="230">
        <v>26.91</v>
      </c>
      <c r="I18" s="28" t="str">
        <f t="shared" si="0"/>
        <v>I JA</v>
      </c>
      <c r="J18" s="21" t="s">
        <v>68</v>
      </c>
    </row>
    <row r="19" spans="1:10" ht="16.5" customHeight="1">
      <c r="A19" s="34">
        <v>13</v>
      </c>
      <c r="B19" s="19" t="s">
        <v>26</v>
      </c>
      <c r="C19" s="20" t="s">
        <v>308</v>
      </c>
      <c r="D19" s="105">
        <v>36389</v>
      </c>
      <c r="E19" s="22" t="s">
        <v>38</v>
      </c>
      <c r="F19" s="22" t="s">
        <v>229</v>
      </c>
      <c r="G19" s="22" t="s">
        <v>549</v>
      </c>
      <c r="H19" s="178">
        <v>27.07</v>
      </c>
      <c r="I19" s="28" t="str">
        <f t="shared" si="0"/>
        <v>I JA</v>
      </c>
      <c r="J19" s="21" t="s">
        <v>550</v>
      </c>
    </row>
    <row r="20" spans="1:10" ht="18" customHeight="1">
      <c r="A20" s="34">
        <v>14</v>
      </c>
      <c r="B20" s="19" t="s">
        <v>93</v>
      </c>
      <c r="C20" s="20" t="s">
        <v>422</v>
      </c>
      <c r="D20" s="105" t="s">
        <v>391</v>
      </c>
      <c r="E20" s="22" t="s">
        <v>217</v>
      </c>
      <c r="F20" s="22" t="s">
        <v>216</v>
      </c>
      <c r="G20" s="22"/>
      <c r="H20" s="178">
        <v>27.12</v>
      </c>
      <c r="I20" s="28" t="str">
        <f t="shared" si="0"/>
        <v>I JA</v>
      </c>
      <c r="J20" s="21" t="s">
        <v>226</v>
      </c>
    </row>
    <row r="21" spans="1:10" ht="18" customHeight="1">
      <c r="A21" s="34">
        <v>15</v>
      </c>
      <c r="B21" s="19" t="s">
        <v>27</v>
      </c>
      <c r="C21" s="20" t="s">
        <v>543</v>
      </c>
      <c r="D21" s="105">
        <v>36620</v>
      </c>
      <c r="E21" s="22" t="s">
        <v>125</v>
      </c>
      <c r="F21" s="22" t="s">
        <v>215</v>
      </c>
      <c r="G21" s="22"/>
      <c r="H21" s="178">
        <v>27.4</v>
      </c>
      <c r="I21" s="28" t="str">
        <f t="shared" si="0"/>
        <v>I JA</v>
      </c>
      <c r="J21" s="21" t="s">
        <v>139</v>
      </c>
    </row>
    <row r="22" spans="1:10" ht="18" customHeight="1">
      <c r="A22" s="34">
        <v>16</v>
      </c>
      <c r="B22" s="19" t="s">
        <v>645</v>
      </c>
      <c r="C22" s="20" t="s">
        <v>646</v>
      </c>
      <c r="D22" s="105" t="s">
        <v>643</v>
      </c>
      <c r="E22" s="22" t="s">
        <v>292</v>
      </c>
      <c r="F22" s="22" t="s">
        <v>294</v>
      </c>
      <c r="G22" s="22"/>
      <c r="H22" s="178">
        <v>27.56</v>
      </c>
      <c r="I22" s="28" t="str">
        <f t="shared" si="0"/>
        <v>I JA</v>
      </c>
      <c r="J22" s="21" t="s">
        <v>293</v>
      </c>
    </row>
    <row r="23" spans="1:10" ht="18" customHeight="1">
      <c r="A23" s="34">
        <v>17</v>
      </c>
      <c r="B23" s="19" t="s">
        <v>24</v>
      </c>
      <c r="C23" s="20" t="s">
        <v>315</v>
      </c>
      <c r="D23" s="105" t="s">
        <v>561</v>
      </c>
      <c r="E23" s="22" t="s">
        <v>38</v>
      </c>
      <c r="F23" s="22" t="s">
        <v>229</v>
      </c>
      <c r="G23" s="22" t="s">
        <v>328</v>
      </c>
      <c r="H23" s="91">
        <v>27.66</v>
      </c>
      <c r="I23" s="28" t="str">
        <f t="shared" si="0"/>
        <v>I JA</v>
      </c>
      <c r="J23" s="21" t="s">
        <v>566</v>
      </c>
    </row>
    <row r="24" spans="1:10" ht="18" customHeight="1">
      <c r="A24" s="34">
        <v>18</v>
      </c>
      <c r="B24" s="19" t="s">
        <v>196</v>
      </c>
      <c r="C24" s="20" t="s">
        <v>268</v>
      </c>
      <c r="D24" s="105">
        <v>37178</v>
      </c>
      <c r="E24" s="22" t="s">
        <v>38</v>
      </c>
      <c r="F24" s="22" t="s">
        <v>229</v>
      </c>
      <c r="G24" s="22" t="s">
        <v>549</v>
      </c>
      <c r="H24" s="178">
        <v>28.14</v>
      </c>
      <c r="I24" s="28" t="str">
        <f t="shared" si="0"/>
        <v>I JA</v>
      </c>
      <c r="J24" s="21" t="s">
        <v>69</v>
      </c>
    </row>
    <row r="25" spans="1:10" ht="18" customHeight="1">
      <c r="A25" s="34">
        <v>19</v>
      </c>
      <c r="B25" s="19" t="s">
        <v>249</v>
      </c>
      <c r="C25" s="20" t="s">
        <v>481</v>
      </c>
      <c r="D25" s="105">
        <v>36253</v>
      </c>
      <c r="E25" s="22" t="s">
        <v>38</v>
      </c>
      <c r="F25" s="22" t="s">
        <v>229</v>
      </c>
      <c r="G25" s="22"/>
      <c r="H25" s="178">
        <v>28.15</v>
      </c>
      <c r="I25" s="28" t="str">
        <f t="shared" si="0"/>
        <v>I JA</v>
      </c>
      <c r="J25" s="21" t="s">
        <v>650</v>
      </c>
    </row>
    <row r="26" spans="1:10" ht="18" customHeight="1">
      <c r="A26" s="34">
        <v>20</v>
      </c>
      <c r="B26" s="19" t="s">
        <v>185</v>
      </c>
      <c r="C26" s="20" t="s">
        <v>711</v>
      </c>
      <c r="D26" s="105">
        <v>36510</v>
      </c>
      <c r="E26" s="22" t="s">
        <v>15</v>
      </c>
      <c r="F26" s="22" t="s">
        <v>54</v>
      </c>
      <c r="G26" s="22" t="s">
        <v>27</v>
      </c>
      <c r="H26" s="178">
        <v>28.22</v>
      </c>
      <c r="I26" s="28" t="str">
        <f t="shared" si="0"/>
        <v>I JA</v>
      </c>
      <c r="J26" s="21" t="s">
        <v>48</v>
      </c>
    </row>
    <row r="27" spans="1:10" ht="18" customHeight="1">
      <c r="A27" s="34">
        <v>21</v>
      </c>
      <c r="B27" s="19" t="s">
        <v>419</v>
      </c>
      <c r="C27" s="20" t="s">
        <v>485</v>
      </c>
      <c r="D27" s="105">
        <v>36731</v>
      </c>
      <c r="E27" s="22" t="s">
        <v>38</v>
      </c>
      <c r="F27" s="22" t="s">
        <v>229</v>
      </c>
      <c r="G27" s="22" t="s">
        <v>82</v>
      </c>
      <c r="H27" s="178">
        <v>28.57</v>
      </c>
      <c r="I27" s="28" t="str">
        <f t="shared" si="0"/>
        <v>II JA</v>
      </c>
      <c r="J27" s="21" t="s">
        <v>56</v>
      </c>
    </row>
    <row r="28" spans="1:10" ht="18" customHeight="1">
      <c r="A28" s="34">
        <v>22</v>
      </c>
      <c r="B28" s="19" t="s">
        <v>191</v>
      </c>
      <c r="C28" s="20" t="s">
        <v>826</v>
      </c>
      <c r="D28" s="105">
        <v>36572</v>
      </c>
      <c r="E28" s="22" t="s">
        <v>38</v>
      </c>
      <c r="F28" s="22" t="s">
        <v>229</v>
      </c>
      <c r="G28" s="22" t="s">
        <v>328</v>
      </c>
      <c r="H28" s="178">
        <v>29.64</v>
      </c>
      <c r="I28" s="28" t="str">
        <f t="shared" si="0"/>
        <v>II JA</v>
      </c>
      <c r="J28" s="21" t="s">
        <v>57</v>
      </c>
    </row>
    <row r="29" spans="1:10" ht="18" customHeight="1">
      <c r="A29" s="34">
        <v>23</v>
      </c>
      <c r="B29" s="19" t="s">
        <v>412</v>
      </c>
      <c r="C29" s="20" t="s">
        <v>423</v>
      </c>
      <c r="D29" s="105" t="s">
        <v>392</v>
      </c>
      <c r="E29" s="22" t="s">
        <v>217</v>
      </c>
      <c r="F29" s="22" t="s">
        <v>216</v>
      </c>
      <c r="G29" s="22"/>
      <c r="H29" s="178">
        <v>29.99</v>
      </c>
      <c r="I29" s="28" t="str">
        <f t="shared" si="0"/>
        <v>III JA</v>
      </c>
      <c r="J29" s="21" t="s">
        <v>226</v>
      </c>
    </row>
    <row r="30" spans="1:10" ht="18" customHeight="1">
      <c r="A30" s="34">
        <v>24</v>
      </c>
      <c r="B30" s="19" t="s">
        <v>357</v>
      </c>
      <c r="C30" s="20" t="s">
        <v>609</v>
      </c>
      <c r="D30" s="105" t="s">
        <v>610</v>
      </c>
      <c r="E30" s="22" t="s">
        <v>97</v>
      </c>
      <c r="F30" s="22" t="s">
        <v>98</v>
      </c>
      <c r="G30" s="22" t="s">
        <v>276</v>
      </c>
      <c r="H30" s="178">
        <v>30.15</v>
      </c>
      <c r="I30" s="28" t="str">
        <f t="shared" si="0"/>
        <v>III JA</v>
      </c>
      <c r="J30" s="21" t="s">
        <v>198</v>
      </c>
    </row>
    <row r="31" spans="1:10" ht="18" customHeight="1">
      <c r="A31" s="34">
        <v>25</v>
      </c>
      <c r="B31" s="19" t="s">
        <v>654</v>
      </c>
      <c r="C31" s="20" t="s">
        <v>655</v>
      </c>
      <c r="D31" s="105">
        <v>36559</v>
      </c>
      <c r="E31" s="22" t="s">
        <v>38</v>
      </c>
      <c r="F31" s="22" t="s">
        <v>229</v>
      </c>
      <c r="G31" s="22"/>
      <c r="H31" s="178">
        <v>30.95</v>
      </c>
      <c r="I31" s="28" t="str">
        <f t="shared" si="0"/>
        <v>III JA</v>
      </c>
      <c r="J31" s="21" t="s">
        <v>650</v>
      </c>
    </row>
    <row r="32" spans="1:11" ht="18" customHeight="1">
      <c r="A32" s="34">
        <v>26</v>
      </c>
      <c r="B32" s="19" t="s">
        <v>492</v>
      </c>
      <c r="C32" s="20" t="s">
        <v>493</v>
      </c>
      <c r="D32" s="105">
        <v>37071</v>
      </c>
      <c r="E32" s="22" t="s">
        <v>38</v>
      </c>
      <c r="F32" s="22" t="s">
        <v>229</v>
      </c>
      <c r="G32" s="22" t="s">
        <v>82</v>
      </c>
      <c r="H32" s="178">
        <v>31.43</v>
      </c>
      <c r="I32" s="28"/>
      <c r="J32" s="21" t="s">
        <v>39</v>
      </c>
      <c r="K32" s="183"/>
    </row>
    <row r="33" spans="1:10" ht="18" customHeight="1">
      <c r="A33" s="34">
        <v>27</v>
      </c>
      <c r="B33" s="19" t="s">
        <v>576</v>
      </c>
      <c r="C33" s="20" t="s">
        <v>577</v>
      </c>
      <c r="D33" s="105">
        <v>36849</v>
      </c>
      <c r="E33" s="22" t="s">
        <v>15</v>
      </c>
      <c r="F33" s="22" t="s">
        <v>54</v>
      </c>
      <c r="G33" s="22" t="s">
        <v>74</v>
      </c>
      <c r="H33" s="178">
        <v>31.79</v>
      </c>
      <c r="I33" s="28"/>
      <c r="J33" s="21" t="s">
        <v>50</v>
      </c>
    </row>
    <row r="34" spans="1:10" ht="18" customHeight="1">
      <c r="A34" s="34">
        <v>28</v>
      </c>
      <c r="B34" s="19" t="s">
        <v>142</v>
      </c>
      <c r="C34" s="20" t="s">
        <v>425</v>
      </c>
      <c r="D34" s="105" t="s">
        <v>394</v>
      </c>
      <c r="E34" s="22" t="s">
        <v>217</v>
      </c>
      <c r="F34" s="22" t="s">
        <v>216</v>
      </c>
      <c r="G34" s="22"/>
      <c r="H34" s="91">
        <v>32.81</v>
      </c>
      <c r="I34" s="28"/>
      <c r="J34" s="21" t="s">
        <v>226</v>
      </c>
    </row>
    <row r="35" spans="1:10" ht="18" customHeight="1">
      <c r="A35" s="34"/>
      <c r="B35" s="19" t="s">
        <v>251</v>
      </c>
      <c r="C35" s="20" t="s">
        <v>252</v>
      </c>
      <c r="D35" s="105">
        <v>36798</v>
      </c>
      <c r="E35" s="22" t="s">
        <v>38</v>
      </c>
      <c r="F35" s="22" t="s">
        <v>229</v>
      </c>
      <c r="G35" s="22" t="s">
        <v>82</v>
      </c>
      <c r="H35" s="91" t="s">
        <v>725</v>
      </c>
      <c r="I35" s="28"/>
      <c r="J35" s="21" t="s">
        <v>68</v>
      </c>
    </row>
    <row r="36" spans="1:10" ht="18" customHeight="1">
      <c r="A36" s="34"/>
      <c r="B36" s="19" t="s">
        <v>165</v>
      </c>
      <c r="C36" s="20" t="s">
        <v>323</v>
      </c>
      <c r="D36" s="105">
        <v>36613</v>
      </c>
      <c r="E36" s="22" t="s">
        <v>15</v>
      </c>
      <c r="F36" s="22" t="s">
        <v>54</v>
      </c>
      <c r="G36" s="22" t="s">
        <v>74</v>
      </c>
      <c r="H36" s="178" t="s">
        <v>725</v>
      </c>
      <c r="I36" s="28"/>
      <c r="J36" s="21" t="s">
        <v>50</v>
      </c>
    </row>
    <row r="37" spans="1:10" ht="18" customHeight="1">
      <c r="A37" s="34"/>
      <c r="B37" s="19" t="s">
        <v>47</v>
      </c>
      <c r="C37" s="20" t="s">
        <v>258</v>
      </c>
      <c r="D37" s="105">
        <v>36559</v>
      </c>
      <c r="E37" s="22" t="s">
        <v>15</v>
      </c>
      <c r="F37" s="22" t="s">
        <v>54</v>
      </c>
      <c r="G37" s="22" t="s">
        <v>60</v>
      </c>
      <c r="H37" s="178" t="s">
        <v>725</v>
      </c>
      <c r="I37" s="28"/>
      <c r="J37" s="21" t="s">
        <v>95</v>
      </c>
    </row>
    <row r="40" spans="1:10" s="64" customFormat="1" ht="15.75">
      <c r="A40" s="3" t="s">
        <v>360</v>
      </c>
      <c r="C40" s="65"/>
      <c r="D40" s="79"/>
      <c r="E40" s="79"/>
      <c r="F40" s="79"/>
      <c r="G40" s="111"/>
      <c r="H40" s="68"/>
      <c r="I40" s="112"/>
      <c r="J40" s="112"/>
    </row>
    <row r="41" spans="1:12" s="64" customFormat="1" ht="15.75">
      <c r="A41" s="64" t="s">
        <v>359</v>
      </c>
      <c r="C41" s="65"/>
      <c r="D41" s="79"/>
      <c r="E41" s="79"/>
      <c r="F41" s="111"/>
      <c r="G41" s="111"/>
      <c r="H41" s="68"/>
      <c r="I41" s="67"/>
      <c r="J41" s="67"/>
      <c r="K41" s="68"/>
      <c r="L41" s="113"/>
    </row>
    <row r="42" spans="1:10" s="62" customFormat="1" ht="12.75">
      <c r="A42" s="47"/>
      <c r="B42" s="52"/>
      <c r="C42" s="47"/>
      <c r="D42" s="60"/>
      <c r="E42" s="61"/>
      <c r="F42" s="61"/>
      <c r="G42" s="61"/>
      <c r="H42" s="56"/>
      <c r="I42" s="54"/>
      <c r="J42" s="54"/>
    </row>
    <row r="43" spans="1:10" s="69" customFormat="1" ht="15.75">
      <c r="A43" s="63"/>
      <c r="B43" s="64" t="s">
        <v>364</v>
      </c>
      <c r="C43" s="64"/>
      <c r="D43" s="65"/>
      <c r="E43" s="65"/>
      <c r="F43" s="65"/>
      <c r="G43" s="66"/>
      <c r="H43" s="67"/>
      <c r="I43" s="68"/>
      <c r="J43" s="68"/>
    </row>
    <row r="44" spans="1:10" s="69" customFormat="1" ht="16.5" thickBot="1">
      <c r="A44" s="63"/>
      <c r="B44" s="64"/>
      <c r="C44" s="64"/>
      <c r="D44" s="65"/>
      <c r="E44" s="65"/>
      <c r="F44" s="65"/>
      <c r="G44" s="66"/>
      <c r="H44" s="67"/>
      <c r="I44" s="68"/>
      <c r="J44" s="68"/>
    </row>
    <row r="45" spans="1:10" s="55" customFormat="1" ht="18" customHeight="1" thickBot="1">
      <c r="A45" s="115" t="s">
        <v>740</v>
      </c>
      <c r="B45" s="70" t="s">
        <v>0</v>
      </c>
      <c r="C45" s="71" t="s">
        <v>1</v>
      </c>
      <c r="D45" s="73" t="s">
        <v>10</v>
      </c>
      <c r="E45" s="72" t="s">
        <v>2</v>
      </c>
      <c r="F45" s="72" t="s">
        <v>3</v>
      </c>
      <c r="G45" s="72" t="s">
        <v>88</v>
      </c>
      <c r="H45" s="104" t="s">
        <v>4</v>
      </c>
      <c r="I45" s="84" t="s">
        <v>65</v>
      </c>
      <c r="J45" s="74" t="s">
        <v>5</v>
      </c>
    </row>
    <row r="46" spans="1:10" ht="18" customHeight="1">
      <c r="A46" s="34">
        <v>1</v>
      </c>
      <c r="B46" s="19" t="s">
        <v>47</v>
      </c>
      <c r="C46" s="20" t="s">
        <v>684</v>
      </c>
      <c r="D46" s="105">
        <v>35889</v>
      </c>
      <c r="E46" s="22" t="s">
        <v>38</v>
      </c>
      <c r="F46" s="22" t="s">
        <v>229</v>
      </c>
      <c r="G46" s="22" t="s">
        <v>62</v>
      </c>
      <c r="H46" s="182">
        <v>23.88</v>
      </c>
      <c r="I46" s="28" t="str">
        <f aca="true" t="shared" si="1" ref="I46:I63">IF(ISBLANK(H46),"",IF(H46&lt;=22.74,"KSM",IF(H46&lt;=23.64,"I A",IF(H46&lt;=24.84,"II A",IF(H46&lt;=26.64,"III A",IF(H46&lt;=28.34,"I JA",IF(H46&lt;=29.84,"II JA",IF(H46&lt;=31.24,"III JA"))))))))</f>
        <v>II A</v>
      </c>
      <c r="J46" s="21" t="s">
        <v>41</v>
      </c>
    </row>
    <row r="47" spans="1:10" ht="18" customHeight="1">
      <c r="A47" s="34">
        <v>2</v>
      </c>
      <c r="B47" s="19" t="s">
        <v>58</v>
      </c>
      <c r="C47" s="20" t="s">
        <v>246</v>
      </c>
      <c r="D47" s="105">
        <v>35270</v>
      </c>
      <c r="E47" s="22" t="s">
        <v>38</v>
      </c>
      <c r="F47" s="22" t="s">
        <v>229</v>
      </c>
      <c r="G47" s="22" t="s">
        <v>82</v>
      </c>
      <c r="H47" s="182">
        <v>24.43</v>
      </c>
      <c r="I47" s="28" t="str">
        <f t="shared" si="1"/>
        <v>II A</v>
      </c>
      <c r="J47" s="21" t="s">
        <v>495</v>
      </c>
    </row>
    <row r="48" spans="1:10" ht="18" customHeight="1">
      <c r="A48" s="34">
        <v>3</v>
      </c>
      <c r="B48" s="19" t="s">
        <v>47</v>
      </c>
      <c r="C48" s="20" t="s">
        <v>106</v>
      </c>
      <c r="D48" s="105">
        <v>35548</v>
      </c>
      <c r="E48" s="22" t="s">
        <v>15</v>
      </c>
      <c r="F48" s="22" t="s">
        <v>54</v>
      </c>
      <c r="G48" s="22" t="s">
        <v>74</v>
      </c>
      <c r="H48" s="178">
        <v>24.7</v>
      </c>
      <c r="I48" s="28" t="str">
        <f t="shared" si="1"/>
        <v>II A</v>
      </c>
      <c r="J48" s="21" t="s">
        <v>50</v>
      </c>
    </row>
    <row r="49" spans="1:10" ht="18" customHeight="1">
      <c r="A49" s="34">
        <v>4</v>
      </c>
      <c r="B49" s="19" t="s">
        <v>338</v>
      </c>
      <c r="C49" s="20" t="s">
        <v>699</v>
      </c>
      <c r="D49" s="105">
        <v>35898</v>
      </c>
      <c r="E49" s="22" t="s">
        <v>38</v>
      </c>
      <c r="F49" s="22" t="s">
        <v>663</v>
      </c>
      <c r="G49" s="22" t="s">
        <v>549</v>
      </c>
      <c r="H49" s="182">
        <v>24.74</v>
      </c>
      <c r="I49" s="28" t="str">
        <f t="shared" si="1"/>
        <v>II A</v>
      </c>
      <c r="J49" s="21" t="s">
        <v>59</v>
      </c>
    </row>
    <row r="50" spans="1:10" ht="18" customHeight="1">
      <c r="A50" s="34">
        <v>5</v>
      </c>
      <c r="B50" s="19" t="s">
        <v>277</v>
      </c>
      <c r="C50" s="20" t="s">
        <v>630</v>
      </c>
      <c r="D50" s="105" t="s">
        <v>631</v>
      </c>
      <c r="E50" s="22" t="s">
        <v>97</v>
      </c>
      <c r="F50" s="22" t="s">
        <v>98</v>
      </c>
      <c r="G50" s="22" t="s">
        <v>276</v>
      </c>
      <c r="H50" s="182">
        <v>25.21</v>
      </c>
      <c r="I50" s="28" t="str">
        <f t="shared" si="1"/>
        <v>III A</v>
      </c>
      <c r="J50" s="21" t="s">
        <v>198</v>
      </c>
    </row>
    <row r="51" spans="1:10" ht="18" customHeight="1">
      <c r="A51" s="34">
        <v>6</v>
      </c>
      <c r="B51" s="19" t="s">
        <v>304</v>
      </c>
      <c r="C51" s="20" t="s">
        <v>434</v>
      </c>
      <c r="D51" s="105">
        <v>35450</v>
      </c>
      <c r="E51" s="22" t="s">
        <v>217</v>
      </c>
      <c r="F51" s="22"/>
      <c r="G51" s="22"/>
      <c r="H51" s="182">
        <v>25.32</v>
      </c>
      <c r="I51" s="28" t="str">
        <f t="shared" si="1"/>
        <v>III A</v>
      </c>
      <c r="J51" s="21" t="s">
        <v>882</v>
      </c>
    </row>
    <row r="52" spans="1:10" ht="18" customHeight="1">
      <c r="A52" s="34">
        <v>7</v>
      </c>
      <c r="B52" s="19" t="s">
        <v>35</v>
      </c>
      <c r="C52" s="20" t="s">
        <v>352</v>
      </c>
      <c r="D52" s="105" t="s">
        <v>557</v>
      </c>
      <c r="E52" s="22" t="s">
        <v>38</v>
      </c>
      <c r="F52" s="22" t="s">
        <v>229</v>
      </c>
      <c r="G52" s="22" t="s">
        <v>328</v>
      </c>
      <c r="H52" s="178">
        <v>25.4</v>
      </c>
      <c r="I52" s="28" t="str">
        <f t="shared" si="1"/>
        <v>III A</v>
      </c>
      <c r="J52" s="21" t="s">
        <v>70</v>
      </c>
    </row>
    <row r="53" spans="1:10" ht="18" customHeight="1">
      <c r="A53" s="34">
        <v>8</v>
      </c>
      <c r="B53" s="19" t="s">
        <v>35</v>
      </c>
      <c r="C53" s="20" t="s">
        <v>582</v>
      </c>
      <c r="D53" s="105">
        <v>35499</v>
      </c>
      <c r="E53" s="22" t="s">
        <v>274</v>
      </c>
      <c r="F53" s="22" t="s">
        <v>271</v>
      </c>
      <c r="G53" s="22"/>
      <c r="H53" s="182">
        <v>25.48</v>
      </c>
      <c r="I53" s="28" t="str">
        <f t="shared" si="1"/>
        <v>III A</v>
      </c>
      <c r="J53" s="21" t="s">
        <v>272</v>
      </c>
    </row>
    <row r="54" spans="1:10" ht="18" customHeight="1">
      <c r="A54" s="34">
        <v>9</v>
      </c>
      <c r="B54" s="19" t="s">
        <v>165</v>
      </c>
      <c r="C54" s="20" t="s">
        <v>166</v>
      </c>
      <c r="D54" s="105">
        <v>35246</v>
      </c>
      <c r="E54" s="22" t="s">
        <v>15</v>
      </c>
      <c r="F54" s="22" t="s">
        <v>54</v>
      </c>
      <c r="G54" s="22" t="s">
        <v>312</v>
      </c>
      <c r="H54" s="182">
        <v>25.52</v>
      </c>
      <c r="I54" s="28" t="str">
        <f t="shared" si="1"/>
        <v>III A</v>
      </c>
      <c r="J54" s="21" t="s">
        <v>107</v>
      </c>
    </row>
    <row r="55" spans="1:10" ht="18" customHeight="1">
      <c r="A55" s="34">
        <v>10</v>
      </c>
      <c r="B55" s="19" t="s">
        <v>63</v>
      </c>
      <c r="C55" s="20" t="s">
        <v>221</v>
      </c>
      <c r="D55" s="105" t="s">
        <v>409</v>
      </c>
      <c r="E55" s="22" t="s">
        <v>217</v>
      </c>
      <c r="F55" s="22" t="s">
        <v>216</v>
      </c>
      <c r="G55" s="22"/>
      <c r="H55" s="182">
        <v>25.79</v>
      </c>
      <c r="I55" s="28" t="str">
        <f t="shared" si="1"/>
        <v>III A</v>
      </c>
      <c r="J55" s="21" t="s">
        <v>218</v>
      </c>
    </row>
    <row r="56" spans="1:10" ht="18" customHeight="1">
      <c r="A56" s="34">
        <v>11</v>
      </c>
      <c r="B56" s="19" t="s">
        <v>21</v>
      </c>
      <c r="C56" s="20" t="s">
        <v>89</v>
      </c>
      <c r="D56" s="105">
        <v>35753</v>
      </c>
      <c r="E56" s="22" t="s">
        <v>15</v>
      </c>
      <c r="F56" s="22" t="s">
        <v>54</v>
      </c>
      <c r="G56" s="22" t="s">
        <v>312</v>
      </c>
      <c r="H56" s="178">
        <v>25.91</v>
      </c>
      <c r="I56" s="28" t="str">
        <f t="shared" si="1"/>
        <v>III A</v>
      </c>
      <c r="J56" s="21" t="s">
        <v>107</v>
      </c>
    </row>
    <row r="57" spans="1:10" ht="18" customHeight="1">
      <c r="A57" s="34">
        <v>12</v>
      </c>
      <c r="B57" s="19" t="s">
        <v>567</v>
      </c>
      <c r="C57" s="20" t="s">
        <v>568</v>
      </c>
      <c r="D57" s="105">
        <v>35925</v>
      </c>
      <c r="E57" s="22" t="s">
        <v>38</v>
      </c>
      <c r="F57" s="22" t="s">
        <v>229</v>
      </c>
      <c r="G57" s="22"/>
      <c r="H57" s="182">
        <v>26.39</v>
      </c>
      <c r="I57" s="28" t="str">
        <f t="shared" si="1"/>
        <v>III A</v>
      </c>
      <c r="J57" s="21" t="s">
        <v>157</v>
      </c>
    </row>
    <row r="58" spans="1:10" ht="18" customHeight="1">
      <c r="A58" s="34">
        <v>13</v>
      </c>
      <c r="B58" s="19" t="s">
        <v>109</v>
      </c>
      <c r="C58" s="20" t="s">
        <v>118</v>
      </c>
      <c r="D58" s="105">
        <v>35182</v>
      </c>
      <c r="E58" s="22" t="s">
        <v>38</v>
      </c>
      <c r="F58" s="22" t="s">
        <v>229</v>
      </c>
      <c r="G58" s="22" t="s">
        <v>82</v>
      </c>
      <c r="H58" s="182">
        <v>26.48</v>
      </c>
      <c r="I58" s="28" t="str">
        <f t="shared" si="1"/>
        <v>III A</v>
      </c>
      <c r="J58" s="21" t="s">
        <v>39</v>
      </c>
    </row>
    <row r="59" spans="1:10" ht="18" customHeight="1">
      <c r="A59" s="34">
        <v>14</v>
      </c>
      <c r="B59" s="19" t="s">
        <v>304</v>
      </c>
      <c r="C59" s="20" t="s">
        <v>305</v>
      </c>
      <c r="D59" s="105">
        <v>36033</v>
      </c>
      <c r="E59" s="22" t="s">
        <v>38</v>
      </c>
      <c r="F59" s="22" t="s">
        <v>229</v>
      </c>
      <c r="G59" s="22"/>
      <c r="H59" s="182">
        <v>26.71</v>
      </c>
      <c r="I59" s="28" t="str">
        <f t="shared" si="1"/>
        <v>I JA</v>
      </c>
      <c r="J59" s="21" t="s">
        <v>650</v>
      </c>
    </row>
    <row r="60" spans="1:10" ht="18" customHeight="1">
      <c r="A60" s="34">
        <v>15</v>
      </c>
      <c r="B60" s="19" t="s">
        <v>547</v>
      </c>
      <c r="C60" s="20" t="s">
        <v>548</v>
      </c>
      <c r="D60" s="105">
        <v>35965</v>
      </c>
      <c r="E60" s="22" t="s">
        <v>125</v>
      </c>
      <c r="F60" s="22" t="s">
        <v>215</v>
      </c>
      <c r="G60" s="22"/>
      <c r="H60" s="178">
        <v>27.02</v>
      </c>
      <c r="I60" s="28" t="str">
        <f t="shared" si="1"/>
        <v>I JA</v>
      </c>
      <c r="J60" s="21" t="s">
        <v>139</v>
      </c>
    </row>
    <row r="61" spans="1:10" ht="18" customHeight="1">
      <c r="A61" s="34">
        <v>16</v>
      </c>
      <c r="B61" s="19" t="s">
        <v>476</v>
      </c>
      <c r="C61" s="20" t="s">
        <v>503</v>
      </c>
      <c r="D61" s="105" t="s">
        <v>504</v>
      </c>
      <c r="E61" s="22" t="s">
        <v>55</v>
      </c>
      <c r="F61" s="22" t="s">
        <v>154</v>
      </c>
      <c r="G61" s="22"/>
      <c r="H61" s="182">
        <v>27.03</v>
      </c>
      <c r="I61" s="28" t="str">
        <f t="shared" si="1"/>
        <v>I JA</v>
      </c>
      <c r="J61" s="21" t="s">
        <v>115</v>
      </c>
    </row>
    <row r="62" spans="1:10" ht="18" customHeight="1">
      <c r="A62" s="34">
        <v>17</v>
      </c>
      <c r="B62" s="19" t="s">
        <v>585</v>
      </c>
      <c r="C62" s="20" t="s">
        <v>586</v>
      </c>
      <c r="D62" s="105">
        <v>36022</v>
      </c>
      <c r="E62" s="22" t="s">
        <v>274</v>
      </c>
      <c r="F62" s="22" t="s">
        <v>271</v>
      </c>
      <c r="G62" s="22"/>
      <c r="H62" s="182">
        <v>27.39</v>
      </c>
      <c r="I62" s="28" t="str">
        <f t="shared" si="1"/>
        <v>I JA</v>
      </c>
      <c r="J62" s="21" t="s">
        <v>272</v>
      </c>
    </row>
    <row r="63" spans="1:10" ht="18" customHeight="1">
      <c r="A63" s="34">
        <v>18</v>
      </c>
      <c r="B63" s="19" t="s">
        <v>587</v>
      </c>
      <c r="C63" s="20" t="s">
        <v>588</v>
      </c>
      <c r="D63" s="105">
        <v>35859</v>
      </c>
      <c r="E63" s="22" t="s">
        <v>274</v>
      </c>
      <c r="F63" s="22" t="s">
        <v>271</v>
      </c>
      <c r="G63" s="22"/>
      <c r="H63" s="182">
        <v>30.21</v>
      </c>
      <c r="I63" s="28" t="str">
        <f t="shared" si="1"/>
        <v>III JA</v>
      </c>
      <c r="J63" s="21" t="s">
        <v>272</v>
      </c>
    </row>
    <row r="64" spans="1:10" ht="18" customHeight="1">
      <c r="A64" s="34"/>
      <c r="B64" s="19" t="s">
        <v>22</v>
      </c>
      <c r="C64" s="20" t="s">
        <v>690</v>
      </c>
      <c r="D64" s="105">
        <v>35751</v>
      </c>
      <c r="E64" s="22" t="s">
        <v>38</v>
      </c>
      <c r="F64" s="22" t="s">
        <v>229</v>
      </c>
      <c r="G64" s="22" t="s">
        <v>549</v>
      </c>
      <c r="H64" s="182" t="s">
        <v>726</v>
      </c>
      <c r="I64" s="28"/>
      <c r="J64" s="21" t="s">
        <v>69</v>
      </c>
    </row>
    <row r="65" spans="1:10" ht="18" customHeight="1">
      <c r="A65" s="34"/>
      <c r="B65" s="19" t="s">
        <v>24</v>
      </c>
      <c r="C65" s="20" t="s">
        <v>259</v>
      </c>
      <c r="D65" s="105">
        <v>36109</v>
      </c>
      <c r="E65" s="22" t="s">
        <v>15</v>
      </c>
      <c r="F65" s="22" t="s">
        <v>54</v>
      </c>
      <c r="G65" s="22" t="s">
        <v>60</v>
      </c>
      <c r="H65" s="182" t="s">
        <v>725</v>
      </c>
      <c r="I65" s="28"/>
      <c r="J65" s="21" t="s">
        <v>95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</cp:lastModifiedBy>
  <cp:lastPrinted>2014-12-11T18:31:02Z</cp:lastPrinted>
  <dcterms:created xsi:type="dcterms:W3CDTF">2006-02-17T17:28:41Z</dcterms:created>
  <dcterms:modified xsi:type="dcterms:W3CDTF">2014-12-15T09:40:21Z</dcterms:modified>
  <cp:category/>
  <cp:version/>
  <cp:contentType/>
  <cp:contentStatus/>
</cp:coreProperties>
</file>