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65" yWindow="65386" windowWidth="5445" windowHeight="7950" tabRatio="868" firstSheet="0" activeTab="0"/>
  </bookViews>
  <sheets>
    <sheet name="Protokolas" sheetId="1" r:id="rId1"/>
    <sheet name="Asm " sheetId="2" r:id="rId2"/>
    <sheet name="Komandiniai" sheetId="3" r:id="rId3"/>
    <sheet name="Taškų " sheetId="4" r:id="rId4"/>
  </sheets>
  <definedNames/>
  <calcPr fullCalcOnLoad="1"/>
</workbook>
</file>

<file path=xl/sharedStrings.xml><?xml version="1.0" encoding="utf-8"?>
<sst xmlns="http://schemas.openxmlformats.org/spreadsheetml/2006/main" count="329" uniqueCount="99">
  <si>
    <t>Taškai</t>
  </si>
  <si>
    <t>Kamuoliuko metimas</t>
  </si>
  <si>
    <t>Šuolis į tolį</t>
  </si>
  <si>
    <t>60 m bėgimas</t>
  </si>
  <si>
    <t>Lengvosios atletikos keturkovės taškų skaičiavimo lentelė</t>
  </si>
  <si>
    <t>Eil. Nr.</t>
  </si>
  <si>
    <t>Pavardė, vardas</t>
  </si>
  <si>
    <t>Kamuoliuko m.</t>
  </si>
  <si>
    <t>Taškų suma</t>
  </si>
  <si>
    <t>Vieta</t>
  </si>
  <si>
    <t>Rezultatas</t>
  </si>
  <si>
    <t>Komanda</t>
  </si>
  <si>
    <t>Asmeniniai rezultatai</t>
  </si>
  <si>
    <t>5 geriausių rezultatų suma</t>
  </si>
  <si>
    <t>Komandiniai rezultatai</t>
  </si>
  <si>
    <t>Varžybų vyr sekretorius</t>
  </si>
  <si>
    <t>Varžybų vyr. teisėjas</t>
  </si>
  <si>
    <t>Vaikinai</t>
  </si>
  <si>
    <t>800 m bėgimas</t>
  </si>
  <si>
    <t>suma</t>
  </si>
  <si>
    <t xml:space="preserve">Taškų </t>
  </si>
  <si>
    <t>Varžybų vyr. sekretorius</t>
  </si>
  <si>
    <t>Gimimo data</t>
  </si>
  <si>
    <t>Lietuvos mokinių Olimpinio festivalio lengvosios atletikos keturkovės tarpzoninės varžybos Kuršėnuose</t>
  </si>
  <si>
    <t>Berniukai</t>
  </si>
  <si>
    <t>Romualdas Juodis</t>
  </si>
  <si>
    <t>Arnas Lukošaitis</t>
  </si>
  <si>
    <t>Šiaulių rajono Kuršėnų Daugėlių pagrindinė mokykla</t>
  </si>
  <si>
    <t>Kuršėnai</t>
  </si>
  <si>
    <t>Šiauliai</t>
  </si>
  <si>
    <t>Akmenė</t>
  </si>
  <si>
    <t>Joniškis</t>
  </si>
  <si>
    <t>Bružas Kasparas</t>
  </si>
  <si>
    <t>Akmenės rajono Naujosios Akmenės "Saulėtekio" progimnazija</t>
  </si>
  <si>
    <t>Rakickas Laurynas</t>
  </si>
  <si>
    <t>Rudys Tautvydas</t>
  </si>
  <si>
    <t>Kačinskas Martynas</t>
  </si>
  <si>
    <t>Kvedaras Linas</t>
  </si>
  <si>
    <t>Pakruojo rajono Žeimelio gimnazija</t>
  </si>
  <si>
    <t>Pakruojis</t>
  </si>
  <si>
    <t>Gurskis Augustinas</t>
  </si>
  <si>
    <t>Smetonis Dominykas</t>
  </si>
  <si>
    <t>Kazakevičius Egidijus</t>
  </si>
  <si>
    <t>Bukys Aldas</t>
  </si>
  <si>
    <t>Šiaulių Salduvės progimnazija</t>
  </si>
  <si>
    <t>Šiaučiūnas Edvardas</t>
  </si>
  <si>
    <t>Navickas Nojus</t>
  </si>
  <si>
    <t>Bieliakovas Saimonas</t>
  </si>
  <si>
    <t>Pocevičius Laurynas</t>
  </si>
  <si>
    <t>Kelmės "Kražantės" progimnazija</t>
  </si>
  <si>
    <t>Kelmė</t>
  </si>
  <si>
    <t>Reutas Lukas</t>
  </si>
  <si>
    <t>Veselov Artem</t>
  </si>
  <si>
    <t>Žiauberis Karolis</t>
  </si>
  <si>
    <t>Mockus Mantas</t>
  </si>
  <si>
    <t>Ūksas Danielius</t>
  </si>
  <si>
    <t>Makaras Gediminas</t>
  </si>
  <si>
    <t>Telšių "Germanto" pagrindinė mokykla</t>
  </si>
  <si>
    <t>Telšiai</t>
  </si>
  <si>
    <t>Turskis Mykolas</t>
  </si>
  <si>
    <t>Urnikis Nedas</t>
  </si>
  <si>
    <t>Gaudėšius Mantas</t>
  </si>
  <si>
    <t>Ignotas Mantas</t>
  </si>
  <si>
    <t>Jokubauskas Saulius</t>
  </si>
  <si>
    <t>Bistrovas Vytautas</t>
  </si>
  <si>
    <t>Mažeikių rajono Viekšnių gimnazija</t>
  </si>
  <si>
    <t>Mažeikiai</t>
  </si>
  <si>
    <t>Mikalauskis Danielius</t>
  </si>
  <si>
    <t>Lukošius Gediminas</t>
  </si>
  <si>
    <t>Mockevičius Ovidijus</t>
  </si>
  <si>
    <t>Pocius Rokas</t>
  </si>
  <si>
    <t>Jasinavičius Gabrielius</t>
  </si>
  <si>
    <t>Baliutis Aurimas</t>
  </si>
  <si>
    <t>Radviliškio Vinco Kudirkos pagrindinė mokykla</t>
  </si>
  <si>
    <t>Radviliškis</t>
  </si>
  <si>
    <t>Mužas Titas</t>
  </si>
  <si>
    <t>Paikovas Vilius</t>
  </si>
  <si>
    <t>Liugas Lukas</t>
  </si>
  <si>
    <t>Uosis Domas</t>
  </si>
  <si>
    <t>Uosis Lukas</t>
  </si>
  <si>
    <t>Bubelis Arnoldas</t>
  </si>
  <si>
    <t>Joniškio Mato Slančiausko progimnazija</t>
  </si>
  <si>
    <t>Bytautas Rokas</t>
  </si>
  <si>
    <t>Butautas Justinas</t>
  </si>
  <si>
    <t>Bobrovskis Kristijonas</t>
  </si>
  <si>
    <t>Golubovas Tomas</t>
  </si>
  <si>
    <t>Motejuitis Matas</t>
  </si>
  <si>
    <t>Stravinskas Gvidas</t>
  </si>
  <si>
    <t>Stašys Lukas</t>
  </si>
  <si>
    <t>Kaubrė Vilius</t>
  </si>
  <si>
    <t>Apulskis Deividas</t>
  </si>
  <si>
    <t>Jakavickas Justas</t>
  </si>
  <si>
    <t>Butavičius Nedas</t>
  </si>
  <si>
    <t>Tumas Ernestas</t>
  </si>
  <si>
    <t>Individualiai</t>
  </si>
  <si>
    <t>Spulginas Benas</t>
  </si>
  <si>
    <t>Tumas Vygintas</t>
  </si>
  <si>
    <t>Katkus Martynas</t>
  </si>
  <si>
    <t>Normantas Dovydas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</si>
</sst>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:ss.0"/>
    <numFmt numFmtId="181" formatCode="0.0"/>
    <numFmt numFmtId="182" formatCode="yy/mm/dd"/>
    <numFmt numFmtId="183" formatCode="yy\ mm\ dd"/>
    <numFmt numFmtId="184" formatCode="[$-427]yyyy\ &quot;m.&quot;\ mmmm\ d\ &quot;d.&quot;"/>
    <numFmt numFmtId="185" formatCode="0.000"/>
    <numFmt numFmtId="186" formatCode="m:ss.00"/>
  </numFmts>
  <fonts count="49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9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2"/>
      <color indexed="8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5" fillId="0" borderId="0" applyFill="0" applyBorder="0" applyProtection="0">
      <alignment horizontal="center"/>
    </xf>
    <xf numFmtId="9" fontId="0" fillId="0" borderId="0" applyFont="0" applyFill="0" applyBorder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indent="15"/>
    </xf>
    <xf numFmtId="0" fontId="5" fillId="0" borderId="14" xfId="0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 indent="15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80" fontId="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left"/>
      <protection locked="0"/>
    </xf>
    <xf numFmtId="18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indent="2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80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181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indent="15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inden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9" fillId="0" borderId="37" xfId="0" applyFont="1" applyBorder="1" applyAlignment="1">
      <alignment horizontal="left" vertical="center" indent="1"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180" fontId="6" fillId="0" borderId="43" xfId="0" applyNumberFormat="1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/>
      <protection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2" fontId="5" fillId="0" borderId="46" xfId="0" applyNumberFormat="1" applyFont="1" applyBorder="1" applyAlignment="1" applyProtection="1">
      <alignment horizontal="center" vertical="center"/>
      <protection locked="0"/>
    </xf>
    <xf numFmtId="2" fontId="5" fillId="0" borderId="47" xfId="0" applyNumberFormat="1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181" fontId="0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182" fontId="5" fillId="0" borderId="14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horizontal="center"/>
    </xf>
    <xf numFmtId="182" fontId="5" fillId="0" borderId="0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 applyProtection="1">
      <alignment horizontal="center" vertical="center"/>
      <protection locked="0"/>
    </xf>
    <xf numFmtId="14" fontId="5" fillId="0" borderId="18" xfId="0" applyNumberFormat="1" applyFont="1" applyBorder="1" applyAlignment="1" applyProtection="1">
      <alignment horizontal="center" vertical="center"/>
      <protection locked="0"/>
    </xf>
    <xf numFmtId="14" fontId="5" fillId="0" borderId="20" xfId="0" applyNumberFormat="1" applyFont="1" applyBorder="1" applyAlignment="1" applyProtection="1">
      <alignment horizontal="center" vertical="center"/>
      <protection locked="0"/>
    </xf>
    <xf numFmtId="186" fontId="5" fillId="0" borderId="46" xfId="0" applyNumberFormat="1" applyFont="1" applyBorder="1" applyAlignment="1" applyProtection="1">
      <alignment horizontal="center" vertical="center"/>
      <protection locked="0"/>
    </xf>
    <xf numFmtId="186" fontId="5" fillId="0" borderId="47" xfId="0" applyNumberFormat="1" applyFont="1" applyBorder="1" applyAlignment="1" applyProtection="1">
      <alignment horizontal="center" vertical="center"/>
      <protection locked="0"/>
    </xf>
    <xf numFmtId="186" fontId="5" fillId="0" borderId="12" xfId="0" applyNumberFormat="1" applyFont="1" applyBorder="1" applyAlignment="1" applyProtection="1">
      <alignment horizontal="center" vertical="center"/>
      <protection locked="0"/>
    </xf>
    <xf numFmtId="182" fontId="5" fillId="0" borderId="15" xfId="0" applyNumberFormat="1" applyFon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180" fontId="5" fillId="0" borderId="51" xfId="0" applyNumberFormat="1" applyFont="1" applyBorder="1" applyAlignment="1" applyProtection="1">
      <alignment horizontal="center" vertical="center"/>
      <protection/>
    </xf>
    <xf numFmtId="180" fontId="5" fillId="0" borderId="52" xfId="0" applyNumberFormat="1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left" vertical="center" indent="2"/>
      <protection locked="0"/>
    </xf>
    <xf numFmtId="0" fontId="4" fillId="0" borderId="24" xfId="0" applyFont="1" applyBorder="1" applyAlignment="1" applyProtection="1">
      <alignment horizontal="left" vertical="center" indent="2"/>
      <protection locked="0"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180" fontId="5" fillId="0" borderId="53" xfId="0" applyNumberFormat="1" applyFont="1" applyBorder="1" applyAlignment="1" applyProtection="1">
      <alignment horizontal="center" vertical="center" wrapText="1"/>
      <protection/>
    </xf>
    <xf numFmtId="180" fontId="5" fillId="0" borderId="38" xfId="0" applyNumberFormat="1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5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180" fontId="5" fillId="0" borderId="54" xfId="0" applyNumberFormat="1" applyFont="1" applyBorder="1" applyAlignment="1" applyProtection="1">
      <alignment horizontal="center" vertical="center" wrapText="1"/>
      <protection/>
    </xf>
    <xf numFmtId="180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14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180" fontId="5" fillId="0" borderId="56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 wrapText="1" indent="1"/>
    </xf>
    <xf numFmtId="0" fontId="5" fillId="0" borderId="5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80" fontId="5" fillId="0" borderId="53" xfId="0" applyNumberFormat="1" applyFont="1" applyBorder="1" applyAlignment="1">
      <alignment horizontal="center" vertical="center" wrapText="1"/>
    </xf>
    <xf numFmtId="180" fontId="5" fillId="0" borderId="3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4">
    <cellStyle name="Normal" xfId="0"/>
    <cellStyle name="_PERSONAL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?ln?_laroux" xfId="58"/>
    <cellStyle name="normįlnķ_laroux" xfId="59"/>
    <cellStyle name="Note" xfId="60"/>
    <cellStyle name="Output" xfId="61"/>
    <cellStyle name="p/n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83"/>
  <sheetViews>
    <sheetView showGridLines="0" tabSelected="1" showOutlineSymbols="0" zoomScalePageLayoutView="0" workbookViewId="0" topLeftCell="A1">
      <selection activeCell="A4" sqref="A4"/>
    </sheetView>
  </sheetViews>
  <sheetFormatPr defaultColWidth="0" defaultRowHeight="12.75" zeroHeight="1" outlineLevelRow="1"/>
  <cols>
    <col min="1" max="1" width="8.421875" style="44" customWidth="1"/>
    <col min="2" max="2" width="20.57421875" style="44" customWidth="1"/>
    <col min="3" max="3" width="9.00390625" style="44" customWidth="1"/>
    <col min="4" max="9" width="6.28125" style="44" customWidth="1"/>
    <col min="10" max="10" width="6.7109375" style="44" customWidth="1"/>
    <col min="11" max="11" width="6.28125" style="44" customWidth="1"/>
    <col min="12" max="12" width="7.421875" style="44" customWidth="1"/>
    <col min="13" max="13" width="1.7109375" style="44" customWidth="1"/>
    <col min="14" max="16384" width="0" style="44" hidden="1" customWidth="1"/>
  </cols>
  <sheetData>
    <row r="1" spans="1:12" ht="39" customHeight="1">
      <c r="A1" s="72"/>
      <c r="B1" s="165" t="s">
        <v>23</v>
      </c>
      <c r="C1" s="165"/>
      <c r="D1" s="165"/>
      <c r="E1" s="165"/>
      <c r="F1" s="165"/>
      <c r="G1" s="165"/>
      <c r="H1" s="165"/>
      <c r="I1" s="165"/>
      <c r="J1" s="165"/>
      <c r="K1" s="165"/>
      <c r="L1" s="76"/>
    </row>
    <row r="2" spans="1:13" ht="6" customHeight="1">
      <c r="A2" s="73"/>
      <c r="B2" s="45"/>
      <c r="C2" s="45"/>
      <c r="D2" s="45"/>
      <c r="E2" s="45"/>
      <c r="F2" s="45"/>
      <c r="G2" s="45"/>
      <c r="H2" s="45"/>
      <c r="I2" s="45"/>
      <c r="J2" s="45"/>
      <c r="K2" s="45"/>
      <c r="L2" s="77"/>
      <c r="M2" s="45"/>
    </row>
    <row r="3" spans="1:13" ht="18" customHeight="1">
      <c r="A3" s="74"/>
      <c r="B3" s="167" t="s">
        <v>24</v>
      </c>
      <c r="C3" s="167"/>
      <c r="D3" s="167"/>
      <c r="E3" s="167"/>
      <c r="F3" s="167"/>
      <c r="G3" s="46"/>
      <c r="H3" s="46"/>
      <c r="I3" s="166">
        <v>42146</v>
      </c>
      <c r="J3" s="167"/>
      <c r="K3" s="167"/>
      <c r="L3" s="74"/>
      <c r="M3" s="46"/>
    </row>
    <row r="4" spans="1:12" ht="15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s="43" customFormat="1" ht="19.5" customHeight="1">
      <c r="A5" s="121">
        <v>1</v>
      </c>
      <c r="B5" s="162" t="s">
        <v>27</v>
      </c>
      <c r="C5" s="163"/>
      <c r="D5" s="163"/>
      <c r="E5" s="163"/>
      <c r="F5" s="163"/>
      <c r="G5" s="163"/>
      <c r="H5" s="163"/>
      <c r="I5" s="163"/>
      <c r="J5" s="163"/>
      <c r="K5" s="164"/>
      <c r="L5" s="121">
        <f>$L$15</f>
        <v>1219</v>
      </c>
    </row>
    <row r="6" spans="1:12" ht="7.5" customHeight="1" outlineLevel="1" thickBo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3" ht="14.25" customHeight="1" outlineLevel="1">
      <c r="A7" s="153" t="s">
        <v>11</v>
      </c>
      <c r="B7" s="141" t="s">
        <v>6</v>
      </c>
      <c r="C7" s="155" t="s">
        <v>22</v>
      </c>
      <c r="D7" s="149" t="s">
        <v>3</v>
      </c>
      <c r="E7" s="150"/>
      <c r="F7" s="147" t="s">
        <v>2</v>
      </c>
      <c r="G7" s="148"/>
      <c r="H7" s="149" t="s">
        <v>7</v>
      </c>
      <c r="I7" s="150"/>
      <c r="J7" s="151" t="s">
        <v>18</v>
      </c>
      <c r="K7" s="152"/>
      <c r="L7" s="141" t="s">
        <v>8</v>
      </c>
      <c r="M7" s="47"/>
    </row>
    <row r="8" spans="1:13" ht="15" customHeight="1" outlineLevel="1" thickBot="1">
      <c r="A8" s="154"/>
      <c r="B8" s="142"/>
      <c r="C8" s="156"/>
      <c r="D8" s="78" t="s">
        <v>10</v>
      </c>
      <c r="E8" s="79" t="s">
        <v>0</v>
      </c>
      <c r="F8" s="40" t="s">
        <v>10</v>
      </c>
      <c r="G8" s="41" t="s">
        <v>0</v>
      </c>
      <c r="H8" s="38" t="s">
        <v>10</v>
      </c>
      <c r="I8" s="39" t="s">
        <v>0</v>
      </c>
      <c r="J8" s="106" t="s">
        <v>10</v>
      </c>
      <c r="K8" s="107" t="s">
        <v>0</v>
      </c>
      <c r="L8" s="142"/>
      <c r="M8" s="47"/>
    </row>
    <row r="9" spans="1:13" ht="12.75" outlineLevel="1">
      <c r="A9" s="48" t="s">
        <v>28</v>
      </c>
      <c r="B9" s="123" t="s">
        <v>89</v>
      </c>
      <c r="C9" s="129">
        <v>36904</v>
      </c>
      <c r="D9" s="112">
        <v>8.16</v>
      </c>
      <c r="E9" s="80">
        <f>LOOKUP(D9,'Taškų '!$I$8:I$158,'Taškų '!$H$8:$H$158)</f>
        <v>82</v>
      </c>
      <c r="F9" s="109">
        <v>544</v>
      </c>
      <c r="G9" s="80">
        <f>LOOKUP(F9,'Taškų '!$E$8:$E$158,'Taškų '!$C$8:$C$158)</f>
        <v>77</v>
      </c>
      <c r="H9" s="112">
        <v>65.04</v>
      </c>
      <c r="I9" s="101">
        <f>LOOKUP(H9,'Taškų '!$D$8:$D$158,'Taškų '!$C$8:$C$158)</f>
        <v>80</v>
      </c>
      <c r="J9" s="132">
        <v>0.0017542824074074075</v>
      </c>
      <c r="K9" s="80">
        <f>LOOKUP(J9,'Taškų '!$J$8:$J$158,'Taškų '!$H$8:$H$158)</f>
        <v>60</v>
      </c>
      <c r="L9" s="103">
        <f aca="true" t="shared" si="0" ref="L9:L14">SUM(E9+G9+I9+K9)</f>
        <v>299</v>
      </c>
      <c r="M9" s="47"/>
    </row>
    <row r="10" spans="1:13" ht="12.75" outlineLevel="1">
      <c r="A10" s="50" t="s">
        <v>28</v>
      </c>
      <c r="B10" s="124" t="s">
        <v>90</v>
      </c>
      <c r="C10" s="130">
        <v>37030</v>
      </c>
      <c r="D10" s="113">
        <v>7.98</v>
      </c>
      <c r="E10" s="81">
        <f>LOOKUP(D10,'Taškų '!$I$8:I$158,'Taškų '!$H$8:$H$158)</f>
        <v>89</v>
      </c>
      <c r="F10" s="110">
        <v>495</v>
      </c>
      <c r="G10" s="81">
        <f>LOOKUP(F10,'Taškų '!$E$8:$E$158,'Taškų '!$C$8:$C$158)</f>
        <v>60</v>
      </c>
      <c r="H10" s="113">
        <v>54.38</v>
      </c>
      <c r="I10" s="91">
        <f>LOOKUP(H10,'Taškų '!$D$8:$D$158,'Taškų '!$C$8:$C$158)</f>
        <v>63</v>
      </c>
      <c r="J10" s="133">
        <v>0.0018944444444444443</v>
      </c>
      <c r="K10" s="108">
        <f>LOOKUP(J10,'Taškų '!$J$8:$J$158,'Taškų '!$H$8:$H$158)</f>
        <v>40</v>
      </c>
      <c r="L10" s="104">
        <f t="shared" si="0"/>
        <v>252</v>
      </c>
      <c r="M10" s="47"/>
    </row>
    <row r="11" spans="1:13" ht="12.75" outlineLevel="1">
      <c r="A11" s="50" t="s">
        <v>28</v>
      </c>
      <c r="B11" s="124" t="s">
        <v>96</v>
      </c>
      <c r="C11" s="130">
        <v>37062</v>
      </c>
      <c r="D11" s="113">
        <v>8.91</v>
      </c>
      <c r="E11" s="81">
        <f>LOOKUP(D11,'Taškų '!$I$8:I$158,'Taškų '!$H$8:$H$158)</f>
        <v>55</v>
      </c>
      <c r="F11" s="110">
        <v>497</v>
      </c>
      <c r="G11" s="81">
        <f>LOOKUP(F11,'Taškų '!$E$8:$E$158,'Taškų '!$C$8:$C$158)</f>
        <v>61</v>
      </c>
      <c r="H11" s="113">
        <v>59.68</v>
      </c>
      <c r="I11" s="91">
        <f>LOOKUP(H11,'Taškų '!$D$8:$D$158,'Taškų '!$C$8:$C$158)</f>
        <v>71</v>
      </c>
      <c r="J11" s="133">
        <v>0.0018709490740740741</v>
      </c>
      <c r="K11" s="108">
        <f>LOOKUP(J11,'Taškų '!$J$8:$J$158,'Taškų '!$H$8:$H$158)</f>
        <v>43</v>
      </c>
      <c r="L11" s="104">
        <f t="shared" si="0"/>
        <v>230</v>
      </c>
      <c r="M11" s="47"/>
    </row>
    <row r="12" spans="1:13" ht="12.75" outlineLevel="1">
      <c r="A12" s="50" t="s">
        <v>28</v>
      </c>
      <c r="B12" s="124" t="s">
        <v>91</v>
      </c>
      <c r="C12" s="130">
        <v>37112</v>
      </c>
      <c r="D12" s="113">
        <v>8.84</v>
      </c>
      <c r="E12" s="81">
        <f>LOOKUP(D12,'Taškų '!$I$8:I$158,'Taškų '!$H$8:$H$158)</f>
        <v>58</v>
      </c>
      <c r="F12" s="110">
        <v>474</v>
      </c>
      <c r="G12" s="81">
        <f>LOOKUP(F12,'Taškų '!$E$8:$E$158,'Taškų '!$C$8:$C$158)</f>
        <v>53</v>
      </c>
      <c r="H12" s="113">
        <v>69.39</v>
      </c>
      <c r="I12" s="91">
        <f>LOOKUP(H12,'Taškų '!$D$8:$D$158,'Taškų '!$C$8:$C$158)</f>
        <v>86</v>
      </c>
      <c r="J12" s="133">
        <v>0.001944212962962963</v>
      </c>
      <c r="K12" s="108">
        <f>LOOKUP(J12,'Taškų '!$J$8:$J$158,'Taškų '!$H$8:$H$158)</f>
        <v>34</v>
      </c>
      <c r="L12" s="104">
        <f t="shared" si="0"/>
        <v>231</v>
      </c>
      <c r="M12" s="47"/>
    </row>
    <row r="13" spans="1:13" ht="12.75" outlineLevel="1">
      <c r="A13" s="50" t="s">
        <v>28</v>
      </c>
      <c r="B13" s="124" t="s">
        <v>92</v>
      </c>
      <c r="C13" s="130">
        <v>37016</v>
      </c>
      <c r="D13" s="113">
        <v>9.11</v>
      </c>
      <c r="E13" s="82">
        <f>LOOKUP(D13,'Taškų '!$I$8:I$158,'Taškų '!$H$8:$H$158)</f>
        <v>49</v>
      </c>
      <c r="F13" s="110">
        <v>470</v>
      </c>
      <c r="G13" s="81">
        <f>LOOKUP(F13,'Taškų '!$E$8:$E$158,'Taškų '!$C$8:$C$158)</f>
        <v>52</v>
      </c>
      <c r="H13" s="113">
        <v>54.31</v>
      </c>
      <c r="I13" s="91">
        <f>LOOKUP(H13,'Taškų '!$D$8:$D$158,'Taškų '!$C$8:$C$158)</f>
        <v>63</v>
      </c>
      <c r="J13" s="133">
        <v>0.0018710648148148148</v>
      </c>
      <c r="K13" s="108">
        <f>LOOKUP(J13,'Taškų '!$J$8:$J$158,'Taškų '!$H$8:$H$158)</f>
        <v>43</v>
      </c>
      <c r="L13" s="104">
        <f t="shared" si="0"/>
        <v>207</v>
      </c>
      <c r="M13" s="47"/>
    </row>
    <row r="14" spans="1:13" ht="13.5" outlineLevel="1" thickBot="1">
      <c r="A14" s="53" t="s">
        <v>28</v>
      </c>
      <c r="B14" s="125" t="s">
        <v>93</v>
      </c>
      <c r="C14" s="131">
        <v>37597</v>
      </c>
      <c r="D14" s="114">
        <v>9.39</v>
      </c>
      <c r="E14" s="83">
        <f>LOOKUP(D14,'Taškų '!$I$8:I$158,'Taškų '!$H$8:$H$158)</f>
        <v>44</v>
      </c>
      <c r="F14" s="111">
        <v>440</v>
      </c>
      <c r="G14" s="84">
        <f>LOOKUP(F14,'Taškų '!$E$8:$E$158,'Taškų '!$C$8:$C$158)</f>
        <v>42</v>
      </c>
      <c r="H14" s="114">
        <v>44.19</v>
      </c>
      <c r="I14" s="102">
        <f>LOOKUP(H14,'Taškų '!$D$8:$D$158,'Taškų '!$C$8:$C$158)</f>
        <v>49</v>
      </c>
      <c r="J14" s="134">
        <v>0.0017850694444444444</v>
      </c>
      <c r="K14" s="83">
        <f>LOOKUP(J14,'Taškų '!$J$8:$J$158,'Taškų '!$H$8:$H$158)</f>
        <v>56</v>
      </c>
      <c r="L14" s="105">
        <f t="shared" si="0"/>
        <v>191</v>
      </c>
      <c r="M14" s="47"/>
    </row>
    <row r="15" spans="1:13" ht="14.25" customHeight="1" outlineLevel="1" thickBot="1">
      <c r="A15" s="75"/>
      <c r="B15" s="75"/>
      <c r="C15" s="75"/>
      <c r="D15" s="88"/>
      <c r="E15" s="88"/>
      <c r="F15" s="88"/>
      <c r="G15" s="88"/>
      <c r="H15" s="143" t="s">
        <v>13</v>
      </c>
      <c r="I15" s="144"/>
      <c r="J15" s="168"/>
      <c r="K15" s="168"/>
      <c r="L15" s="85">
        <f>SUM(L9:L14)-MIN(L9:L14)</f>
        <v>1219</v>
      </c>
      <c r="M15" s="47"/>
    </row>
    <row r="16" spans="1:12" ht="9.75" customHeight="1" outlineLevel="1">
      <c r="A16" s="75"/>
      <c r="B16" s="75"/>
      <c r="C16" s="75"/>
      <c r="D16" s="75"/>
      <c r="E16" s="75"/>
      <c r="F16" s="75"/>
      <c r="G16" s="75"/>
      <c r="H16" s="89"/>
      <c r="I16" s="89"/>
      <c r="J16" s="89"/>
      <c r="K16" s="89"/>
      <c r="L16" s="90"/>
    </row>
    <row r="17" spans="1:12" ht="9.75" customHeight="1" outlineLevel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s="43" customFormat="1" ht="19.5" customHeight="1">
      <c r="A18" s="121">
        <v>2</v>
      </c>
      <c r="B18" s="145" t="s">
        <v>44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21">
        <f>$L$28</f>
        <v>644</v>
      </c>
    </row>
    <row r="19" spans="1:12" ht="7.5" customHeight="1" outlineLevel="1" thickBo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3" ht="12.75" outlineLevel="1">
      <c r="A20" s="153" t="s">
        <v>11</v>
      </c>
      <c r="B20" s="141" t="s">
        <v>6</v>
      </c>
      <c r="C20" s="155" t="s">
        <v>22</v>
      </c>
      <c r="D20" s="149" t="s">
        <v>3</v>
      </c>
      <c r="E20" s="150"/>
      <c r="F20" s="147" t="s">
        <v>2</v>
      </c>
      <c r="G20" s="148"/>
      <c r="H20" s="149" t="s">
        <v>7</v>
      </c>
      <c r="I20" s="150"/>
      <c r="J20" s="151" t="s">
        <v>18</v>
      </c>
      <c r="K20" s="152"/>
      <c r="L20" s="141" t="s">
        <v>8</v>
      </c>
      <c r="M20" s="47"/>
    </row>
    <row r="21" spans="1:13" ht="13.5" outlineLevel="1" thickBot="1">
      <c r="A21" s="154"/>
      <c r="B21" s="142"/>
      <c r="C21" s="156"/>
      <c r="D21" s="38" t="s">
        <v>10</v>
      </c>
      <c r="E21" s="39" t="s">
        <v>0</v>
      </c>
      <c r="F21" s="40" t="s">
        <v>10</v>
      </c>
      <c r="G21" s="41" t="s">
        <v>0</v>
      </c>
      <c r="H21" s="38" t="s">
        <v>10</v>
      </c>
      <c r="I21" s="39" t="s">
        <v>0</v>
      </c>
      <c r="J21" s="42" t="s">
        <v>10</v>
      </c>
      <c r="K21" s="41" t="s">
        <v>0</v>
      </c>
      <c r="L21" s="142"/>
      <c r="M21" s="47"/>
    </row>
    <row r="22" spans="1:13" ht="12.75" outlineLevel="1">
      <c r="A22" s="48" t="s">
        <v>29</v>
      </c>
      <c r="B22" s="123" t="s">
        <v>45</v>
      </c>
      <c r="C22" s="129">
        <v>37047</v>
      </c>
      <c r="D22" s="112">
        <v>8.87</v>
      </c>
      <c r="E22" s="81">
        <f>LOOKUP(D22,'Taškų '!$I$8:I$158,'Taškų '!$H$8:$H$158)</f>
        <v>58</v>
      </c>
      <c r="F22" s="109">
        <v>422</v>
      </c>
      <c r="G22" s="91">
        <f>LOOKUP(F22,'Taškų '!$E$8:$E$158,'Taškų '!$C$8:$C$158)</f>
        <v>36</v>
      </c>
      <c r="H22" s="112">
        <v>48.6</v>
      </c>
      <c r="I22" s="80">
        <f>LOOKUP(H22,'Taškų '!$D$8:$D$158,'Taškų '!$C$8:$C$158)</f>
        <v>54</v>
      </c>
      <c r="J22" s="132">
        <v>0.0019414351851851851</v>
      </c>
      <c r="K22" s="80">
        <f>LOOKUP(J22,'Taškų '!$J$8:$J$158,'Taškų '!$H$8:$H$158)</f>
        <v>34</v>
      </c>
      <c r="L22" s="93">
        <f aca="true" t="shared" si="1" ref="L22:L27">SUM(E22+G22+I22+K22)</f>
        <v>182</v>
      </c>
      <c r="M22" s="47"/>
    </row>
    <row r="23" spans="1:13" ht="12.75" outlineLevel="1">
      <c r="A23" s="52" t="s">
        <v>29</v>
      </c>
      <c r="B23" s="124" t="s">
        <v>46</v>
      </c>
      <c r="C23" s="130">
        <v>37202</v>
      </c>
      <c r="D23" s="113">
        <v>9.81</v>
      </c>
      <c r="E23" s="81">
        <f>LOOKUP(D23,'Taškų '!$I$8:I$158,'Taškų '!$H$8:$H$158)</f>
        <v>31</v>
      </c>
      <c r="F23" s="110">
        <v>374</v>
      </c>
      <c r="G23" s="91">
        <f>LOOKUP(F23,'Taškų '!$E$8:$E$158,'Taškų '!$C$8:$C$158)</f>
        <v>20</v>
      </c>
      <c r="H23" s="113">
        <v>29.57</v>
      </c>
      <c r="I23" s="81">
        <f>LOOKUP(H23,'Taškų '!$D$8:$D$158,'Taškų '!$C$8:$C$158)</f>
        <v>27</v>
      </c>
      <c r="J23" s="133">
        <v>0.0018915509259259259</v>
      </c>
      <c r="K23" s="81">
        <f>LOOKUP(J23,'Taškų '!$J$8:$J$158,'Taškų '!$H$8:$H$158)</f>
        <v>41</v>
      </c>
      <c r="L23" s="86">
        <f t="shared" si="1"/>
        <v>119</v>
      </c>
      <c r="M23" s="47"/>
    </row>
    <row r="24" spans="1:13" ht="12.75" outlineLevel="1">
      <c r="A24" s="52" t="s">
        <v>29</v>
      </c>
      <c r="B24" s="124" t="s">
        <v>47</v>
      </c>
      <c r="C24" s="130">
        <v>36963</v>
      </c>
      <c r="D24" s="113">
        <v>9.65</v>
      </c>
      <c r="E24" s="81">
        <f>LOOKUP(D24,'Taškų '!$I$8:I$158,'Taškų '!$H$8:$H$158)</f>
        <v>36</v>
      </c>
      <c r="F24" s="110">
        <v>415</v>
      </c>
      <c r="G24" s="91">
        <f>LOOKUP(F24,'Taškų '!$E$8:$E$158,'Taškų '!$C$8:$C$158)</f>
        <v>34</v>
      </c>
      <c r="H24" s="113">
        <v>44.9</v>
      </c>
      <c r="I24" s="81">
        <f>LOOKUP(H24,'Taškų '!$D$8:$D$158,'Taškų '!$C$8:$C$158)</f>
        <v>49</v>
      </c>
      <c r="J24" s="133">
        <v>0.002221064814814815</v>
      </c>
      <c r="K24" s="81">
        <f>LOOKUP(J24,'Taškų '!$J$8:$J$158,'Taškų '!$H$8:$H$158)</f>
        <v>9</v>
      </c>
      <c r="L24" s="86">
        <f t="shared" si="1"/>
        <v>128</v>
      </c>
      <c r="M24" s="47"/>
    </row>
    <row r="25" spans="1:13" ht="12.75" outlineLevel="1">
      <c r="A25" s="52" t="s">
        <v>29</v>
      </c>
      <c r="B25" s="124" t="s">
        <v>87</v>
      </c>
      <c r="C25" s="130">
        <v>37138</v>
      </c>
      <c r="D25" s="113">
        <v>9.79</v>
      </c>
      <c r="E25" s="81">
        <f>LOOKUP(D25,'Taškų '!$I$8:I$158,'Taškų '!$H$8:$H$158)</f>
        <v>34</v>
      </c>
      <c r="F25" s="110">
        <v>355</v>
      </c>
      <c r="G25" s="91">
        <f>LOOKUP(F25,'Taškų '!$E$8:$E$158,'Taškų '!$C$8:$C$158)</f>
        <v>14</v>
      </c>
      <c r="H25" s="113">
        <v>37.25</v>
      </c>
      <c r="I25" s="81">
        <f>LOOKUP(H25,'Taškų '!$D$8:$D$158,'Taškų '!$C$8:$C$158)</f>
        <v>38</v>
      </c>
      <c r="J25" s="133">
        <v>0.002374074074074074</v>
      </c>
      <c r="K25" s="81">
        <f>LOOKUP(J25,'Taškų '!$J$8:$J$158,'Taškų '!$H$8:$H$158)</f>
        <v>2</v>
      </c>
      <c r="L25" s="86">
        <f t="shared" si="1"/>
        <v>88</v>
      </c>
      <c r="M25" s="47"/>
    </row>
    <row r="26" spans="1:13" ht="12.75" outlineLevel="1">
      <c r="A26" s="52" t="s">
        <v>29</v>
      </c>
      <c r="B26" s="124" t="s">
        <v>97</v>
      </c>
      <c r="C26" s="130">
        <v>37046</v>
      </c>
      <c r="D26" s="113">
        <v>9.26</v>
      </c>
      <c r="E26" s="81">
        <f>LOOKUP(D26,'Taškų '!$I$8:I$158,'Taškų '!$H$8:$H$158)</f>
        <v>46</v>
      </c>
      <c r="F26" s="110">
        <v>368</v>
      </c>
      <c r="G26" s="91">
        <f>LOOKUP(F26,'Taškų '!$E$8:$E$158,'Taškų '!$C$8:$C$158)</f>
        <v>18</v>
      </c>
      <c r="H26" s="113">
        <v>35.47</v>
      </c>
      <c r="I26" s="81">
        <f>LOOKUP(H26,'Taškų '!$D$8:$D$158,'Taškų '!$C$8:$C$158)</f>
        <v>35</v>
      </c>
      <c r="J26" s="133">
        <v>0.0020055555555555556</v>
      </c>
      <c r="K26" s="81">
        <f>LOOKUP(J26,'Taškų '!$J$8:$J$158,'Taškų '!$H$8:$H$158)</f>
        <v>28</v>
      </c>
      <c r="L26" s="86">
        <f t="shared" si="1"/>
        <v>127</v>
      </c>
      <c r="M26" s="47"/>
    </row>
    <row r="27" spans="1:13" ht="13.5" outlineLevel="1" thickBot="1">
      <c r="A27" s="62" t="s">
        <v>29</v>
      </c>
      <c r="B27" s="125" t="s">
        <v>48</v>
      </c>
      <c r="C27" s="131">
        <v>37094</v>
      </c>
      <c r="D27" s="114">
        <v>9.98</v>
      </c>
      <c r="E27" s="84">
        <f>LOOKUP(D27,'Taškų '!$I$8:I$158,'Taškų '!$H$8:$H$158)</f>
        <v>29</v>
      </c>
      <c r="F27" s="111">
        <v>340</v>
      </c>
      <c r="G27" s="83">
        <f>LOOKUP(F27,'Taškų '!$E$8:$E$158,'Taškų '!$C$8:$C$158)</f>
        <v>9</v>
      </c>
      <c r="H27" s="114">
        <v>32.23</v>
      </c>
      <c r="I27" s="92">
        <f>LOOKUP(H27,'Taškų '!$D$8:$D$158,'Taškų '!$C$8:$C$158)</f>
        <v>31</v>
      </c>
      <c r="J27" s="134">
        <v>0.002409837962962963</v>
      </c>
      <c r="K27" s="82">
        <f>LOOKUP(J27,'Taškų '!$J$8:$J$158,'Taškų '!$H$8:$H$158)</f>
        <v>0</v>
      </c>
      <c r="L27" s="87">
        <f t="shared" si="1"/>
        <v>69</v>
      </c>
      <c r="M27" s="47"/>
    </row>
    <row r="28" spans="1:13" ht="14.25" customHeight="1" outlineLevel="1" thickBot="1">
      <c r="A28" s="75"/>
      <c r="B28" s="75"/>
      <c r="C28" s="75"/>
      <c r="D28" s="94"/>
      <c r="E28" s="94"/>
      <c r="F28" s="94"/>
      <c r="G28" s="94"/>
      <c r="H28" s="143" t="s">
        <v>13</v>
      </c>
      <c r="I28" s="144"/>
      <c r="J28" s="144"/>
      <c r="K28" s="144"/>
      <c r="L28" s="85">
        <f>SUM(L22:L27)-MIN(L22:L27)</f>
        <v>644</v>
      </c>
      <c r="M28" s="47"/>
    </row>
    <row r="29" spans="1:12" ht="14.25" customHeight="1" outlineLevel="1">
      <c r="A29" s="75"/>
      <c r="B29" s="75"/>
      <c r="C29" s="75"/>
      <c r="D29" s="75"/>
      <c r="E29" s="75"/>
      <c r="F29" s="75"/>
      <c r="G29" s="75"/>
      <c r="H29" s="140"/>
      <c r="I29" s="140"/>
      <c r="J29" s="140"/>
      <c r="K29" s="140"/>
      <c r="L29" s="90"/>
    </row>
    <row r="30" spans="1:12" ht="9.75" customHeight="1" outlineLevel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s="43" customFormat="1" ht="19.5" customHeight="1">
      <c r="A31" s="121">
        <v>3</v>
      </c>
      <c r="B31" s="145" t="s">
        <v>33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21">
        <f>$L$41</f>
        <v>972</v>
      </c>
    </row>
    <row r="32" spans="1:12" ht="7.5" customHeight="1" outlineLevel="1" thickBo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13" ht="12.75" outlineLevel="1">
      <c r="A33" s="153" t="s">
        <v>11</v>
      </c>
      <c r="B33" s="141" t="s">
        <v>6</v>
      </c>
      <c r="C33" s="155" t="s">
        <v>22</v>
      </c>
      <c r="D33" s="149" t="s">
        <v>3</v>
      </c>
      <c r="E33" s="150"/>
      <c r="F33" s="147" t="s">
        <v>2</v>
      </c>
      <c r="G33" s="148"/>
      <c r="H33" s="149" t="s">
        <v>7</v>
      </c>
      <c r="I33" s="150"/>
      <c r="J33" s="151" t="s">
        <v>18</v>
      </c>
      <c r="K33" s="152"/>
      <c r="L33" s="141" t="s">
        <v>8</v>
      </c>
      <c r="M33" s="47"/>
    </row>
    <row r="34" spans="1:13" ht="13.5" outlineLevel="1" thickBot="1">
      <c r="A34" s="154"/>
      <c r="B34" s="142"/>
      <c r="C34" s="156"/>
      <c r="D34" s="38" t="s">
        <v>10</v>
      </c>
      <c r="E34" s="39" t="s">
        <v>0</v>
      </c>
      <c r="F34" s="40" t="s">
        <v>10</v>
      </c>
      <c r="G34" s="41" t="s">
        <v>0</v>
      </c>
      <c r="H34" s="38" t="s">
        <v>10</v>
      </c>
      <c r="I34" s="39" t="s">
        <v>0</v>
      </c>
      <c r="J34" s="42" t="s">
        <v>10</v>
      </c>
      <c r="K34" s="41" t="s">
        <v>0</v>
      </c>
      <c r="L34" s="142"/>
      <c r="M34" s="47"/>
    </row>
    <row r="35" spans="1:13" ht="12.75" outlineLevel="1">
      <c r="A35" s="48" t="s">
        <v>30</v>
      </c>
      <c r="B35" s="123" t="s">
        <v>32</v>
      </c>
      <c r="C35" s="129">
        <v>37565</v>
      </c>
      <c r="D35" s="112">
        <v>8.75</v>
      </c>
      <c r="E35" s="81">
        <f>LOOKUP(D35,'Taškų '!$I$8:I$158,'Taškų '!$H$8:$H$158)</f>
        <v>61</v>
      </c>
      <c r="F35" s="109">
        <v>411</v>
      </c>
      <c r="G35" s="91">
        <f>LOOKUP(F35,'Taškų '!$E$8:$E$158,'Taškų '!$C$8:$C$158)</f>
        <v>32</v>
      </c>
      <c r="H35" s="112">
        <v>56</v>
      </c>
      <c r="I35" s="80">
        <f>LOOKUP(H35,'Taškų '!$D$8:$D$158,'Taškų '!$C$8:$C$158)</f>
        <v>66</v>
      </c>
      <c r="J35" s="132">
        <v>0.0019173611111111112</v>
      </c>
      <c r="K35" s="80">
        <f>LOOKUP(J35,'Taškų '!$J$8:$J$158,'Taškų '!$H$8:$H$158)</f>
        <v>37</v>
      </c>
      <c r="L35" s="93">
        <f aca="true" t="shared" si="2" ref="L35:L40">SUM(E35+G35+I35+K35)</f>
        <v>196</v>
      </c>
      <c r="M35" s="47"/>
    </row>
    <row r="36" spans="1:13" ht="12.75" outlineLevel="1">
      <c r="A36" s="52" t="s">
        <v>30</v>
      </c>
      <c r="B36" s="124" t="s">
        <v>34</v>
      </c>
      <c r="C36" s="130">
        <v>37295</v>
      </c>
      <c r="D36" s="113">
        <v>8.89</v>
      </c>
      <c r="E36" s="81">
        <f>LOOKUP(D36,'Taškų '!$I$8:I$158,'Taškų '!$H$8:$H$158)</f>
        <v>58</v>
      </c>
      <c r="F36" s="110">
        <v>424</v>
      </c>
      <c r="G36" s="91">
        <f>LOOKUP(F36,'Taškų '!$E$8:$E$158,'Taškų '!$C$8:$C$158)</f>
        <v>37</v>
      </c>
      <c r="H36" s="113">
        <v>48.87</v>
      </c>
      <c r="I36" s="81">
        <f>LOOKUP(H36,'Taškų '!$D$8:$D$158,'Taškų '!$C$8:$C$158)</f>
        <v>54</v>
      </c>
      <c r="J36" s="133">
        <v>0.001971412037037037</v>
      </c>
      <c r="K36" s="81">
        <f>LOOKUP(J36,'Taškų '!$J$8:$J$158,'Taškų '!$H$8:$H$158)</f>
        <v>30</v>
      </c>
      <c r="L36" s="86">
        <f t="shared" si="2"/>
        <v>179</v>
      </c>
      <c r="M36" s="47"/>
    </row>
    <row r="37" spans="1:13" ht="12.75" outlineLevel="1">
      <c r="A37" s="52" t="s">
        <v>30</v>
      </c>
      <c r="B37" s="124" t="s">
        <v>35</v>
      </c>
      <c r="C37" s="130">
        <v>36951</v>
      </c>
      <c r="D37" s="113">
        <v>8.43</v>
      </c>
      <c r="E37" s="81">
        <f>LOOKUP(D37,'Taškų '!$I$8:I$158,'Taškų '!$H$8:$H$158)</f>
        <v>71</v>
      </c>
      <c r="F37" s="110">
        <v>501</v>
      </c>
      <c r="G37" s="91">
        <f>LOOKUP(F37,'Taškų '!$E$8:$E$158,'Taškų '!$C$8:$C$158)</f>
        <v>62</v>
      </c>
      <c r="H37" s="113">
        <v>49.29</v>
      </c>
      <c r="I37" s="81">
        <f>LOOKUP(H37,'Taškų '!$D$8:$D$158,'Taškų '!$C$8:$C$158)</f>
        <v>56</v>
      </c>
      <c r="J37" s="133">
        <v>0.001994212962962963</v>
      </c>
      <c r="K37" s="81">
        <f>LOOKUP(J37,'Taškų '!$J$8:$J$158,'Taškų '!$H$8:$H$158)</f>
        <v>28</v>
      </c>
      <c r="L37" s="86">
        <f t="shared" si="2"/>
        <v>217</v>
      </c>
      <c r="M37" s="47"/>
    </row>
    <row r="38" spans="1:13" ht="12.75" outlineLevel="1">
      <c r="A38" s="52" t="s">
        <v>30</v>
      </c>
      <c r="B38" s="124" t="s">
        <v>98</v>
      </c>
      <c r="C38" s="130">
        <v>37138</v>
      </c>
      <c r="D38" s="113">
        <v>9.42</v>
      </c>
      <c r="E38" s="81">
        <f>LOOKUP(D38,'Taškų '!$I$8:I$158,'Taškų '!$H$8:$H$158)</f>
        <v>41</v>
      </c>
      <c r="F38" s="110">
        <v>387</v>
      </c>
      <c r="G38" s="91">
        <f>LOOKUP(F38,'Taškų '!$E$8:$E$158,'Taškų '!$C$8:$C$158)</f>
        <v>24</v>
      </c>
      <c r="H38" s="113">
        <v>41.91</v>
      </c>
      <c r="I38" s="81">
        <f>LOOKUP(H38,'Taškų '!$D$8:$D$158,'Taškų '!$C$8:$C$158)</f>
        <v>44</v>
      </c>
      <c r="J38" s="133">
        <v>0.002040740740740741</v>
      </c>
      <c r="K38" s="81">
        <f>LOOKUP(J38,'Taškų '!$J$8:$J$158,'Taškų '!$H$8:$H$158)</f>
        <v>23</v>
      </c>
      <c r="L38" s="86">
        <f t="shared" si="2"/>
        <v>132</v>
      </c>
      <c r="M38" s="47"/>
    </row>
    <row r="39" spans="1:13" ht="12.75" outlineLevel="1">
      <c r="A39" s="52" t="s">
        <v>30</v>
      </c>
      <c r="B39" s="124" t="s">
        <v>36</v>
      </c>
      <c r="C39" s="130">
        <v>37190</v>
      </c>
      <c r="D39" s="113">
        <v>8.96</v>
      </c>
      <c r="E39" s="81">
        <f>LOOKUP(D39,'Taškų '!$I$8:I$158,'Taškų '!$H$8:$H$158)</f>
        <v>55</v>
      </c>
      <c r="F39" s="110">
        <v>447</v>
      </c>
      <c r="G39" s="91">
        <f>LOOKUP(F39,'Taškų '!$E$8:$E$158,'Taškų '!$C$8:$C$158)</f>
        <v>44</v>
      </c>
      <c r="H39" s="113">
        <v>41.76</v>
      </c>
      <c r="I39" s="81">
        <f>LOOKUP(H39,'Taškų '!$D$8:$D$158,'Taškų '!$C$8:$C$158)</f>
        <v>44</v>
      </c>
      <c r="J39" s="133">
        <v>0.0017216435185185184</v>
      </c>
      <c r="K39" s="81">
        <f>LOOKUP(J39,'Taškų '!$J$8:$J$158,'Taškų '!$H$8:$H$158)</f>
        <v>66</v>
      </c>
      <c r="L39" s="86">
        <f t="shared" si="2"/>
        <v>209</v>
      </c>
      <c r="M39" s="47"/>
    </row>
    <row r="40" spans="1:13" ht="13.5" outlineLevel="1" thickBot="1">
      <c r="A40" s="62" t="s">
        <v>30</v>
      </c>
      <c r="B40" s="125" t="s">
        <v>37</v>
      </c>
      <c r="C40" s="131">
        <v>37326</v>
      </c>
      <c r="D40" s="114">
        <v>9.13</v>
      </c>
      <c r="E40" s="84">
        <f>LOOKUP(D40,'Taškų '!$I$8:I$158,'Taškų '!$H$8:$H$158)</f>
        <v>49</v>
      </c>
      <c r="F40" s="111">
        <v>425</v>
      </c>
      <c r="G40" s="83">
        <f>LOOKUP(F40,'Taškų '!$E$8:$E$158,'Taškų '!$C$8:$C$158)</f>
        <v>37</v>
      </c>
      <c r="H40" s="114">
        <v>57.31</v>
      </c>
      <c r="I40" s="92">
        <f>LOOKUP(H40,'Taškų '!$D$8:$D$158,'Taškų '!$C$8:$C$158)</f>
        <v>68</v>
      </c>
      <c r="J40" s="134">
        <v>0.002103935185185185</v>
      </c>
      <c r="K40" s="82">
        <f>LOOKUP(J40,'Taškų '!$J$8:$J$158,'Taškų '!$H$8:$H$158)</f>
        <v>17</v>
      </c>
      <c r="L40" s="87">
        <f t="shared" si="2"/>
        <v>171</v>
      </c>
      <c r="M40" s="47"/>
    </row>
    <row r="41" spans="1:13" ht="14.25" customHeight="1" outlineLevel="1" thickBot="1">
      <c r="A41" s="75"/>
      <c r="B41" s="75"/>
      <c r="C41" s="75"/>
      <c r="D41" s="94"/>
      <c r="E41" s="94"/>
      <c r="F41" s="94"/>
      <c r="G41" s="94"/>
      <c r="H41" s="143" t="s">
        <v>13</v>
      </c>
      <c r="I41" s="144"/>
      <c r="J41" s="144"/>
      <c r="K41" s="144"/>
      <c r="L41" s="85">
        <f>SUM(L35:L40)-MIN(L35:L40)</f>
        <v>972</v>
      </c>
      <c r="M41" s="47"/>
    </row>
    <row r="42" spans="1:13" ht="14.25" customHeight="1" outlineLevel="1">
      <c r="A42" s="75"/>
      <c r="B42" s="75"/>
      <c r="C42" s="75"/>
      <c r="D42" s="75"/>
      <c r="E42" s="75"/>
      <c r="F42" s="75"/>
      <c r="G42" s="75"/>
      <c r="H42" s="140"/>
      <c r="I42" s="140"/>
      <c r="J42" s="140"/>
      <c r="K42" s="140"/>
      <c r="L42" s="90"/>
      <c r="M42" s="43"/>
    </row>
    <row r="43" spans="1:13" ht="9.75" customHeight="1" outlineLevel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43"/>
    </row>
    <row r="44" spans="1:12" s="43" customFormat="1" ht="19.5" customHeight="1">
      <c r="A44" s="121">
        <v>4</v>
      </c>
      <c r="B44" s="145" t="s">
        <v>38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21">
        <f>$L$54</f>
        <v>1053</v>
      </c>
    </row>
    <row r="45" spans="1:13" ht="7.5" customHeight="1" outlineLevel="1" thickBo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43"/>
    </row>
    <row r="46" spans="1:13" ht="12.75" outlineLevel="1">
      <c r="A46" s="153" t="s">
        <v>11</v>
      </c>
      <c r="B46" s="141" t="s">
        <v>6</v>
      </c>
      <c r="C46" s="155" t="s">
        <v>22</v>
      </c>
      <c r="D46" s="149" t="s">
        <v>3</v>
      </c>
      <c r="E46" s="150"/>
      <c r="F46" s="147" t="s">
        <v>2</v>
      </c>
      <c r="G46" s="148"/>
      <c r="H46" s="149" t="s">
        <v>7</v>
      </c>
      <c r="I46" s="150"/>
      <c r="J46" s="151" t="s">
        <v>18</v>
      </c>
      <c r="K46" s="152"/>
      <c r="L46" s="141" t="s">
        <v>8</v>
      </c>
      <c r="M46" s="47"/>
    </row>
    <row r="47" spans="1:13" ht="13.5" outlineLevel="1" thickBot="1">
      <c r="A47" s="154"/>
      <c r="B47" s="142"/>
      <c r="C47" s="156"/>
      <c r="D47" s="38" t="s">
        <v>10</v>
      </c>
      <c r="E47" s="39" t="s">
        <v>0</v>
      </c>
      <c r="F47" s="40" t="s">
        <v>10</v>
      </c>
      <c r="G47" s="41" t="s">
        <v>0</v>
      </c>
      <c r="H47" s="38" t="s">
        <v>10</v>
      </c>
      <c r="I47" s="39" t="s">
        <v>0</v>
      </c>
      <c r="J47" s="42" t="s">
        <v>10</v>
      </c>
      <c r="K47" s="41" t="s">
        <v>0</v>
      </c>
      <c r="L47" s="142"/>
      <c r="M47" s="47"/>
    </row>
    <row r="48" spans="1:13" ht="12.75" outlineLevel="1">
      <c r="A48" s="48" t="s">
        <v>39</v>
      </c>
      <c r="B48" s="123" t="s">
        <v>40</v>
      </c>
      <c r="C48" s="129">
        <v>36977</v>
      </c>
      <c r="D48" s="112">
        <v>9.29</v>
      </c>
      <c r="E48" s="81">
        <f>LOOKUP(D48,'Taškų '!$I$8:I$158,'Taškų '!$H$8:$H$158)</f>
        <v>46</v>
      </c>
      <c r="F48" s="109">
        <v>417</v>
      </c>
      <c r="G48" s="91">
        <f>LOOKUP(F48,'Taškų '!$E$8:$E$158,'Taškų '!$C$8:$C$158)</f>
        <v>34</v>
      </c>
      <c r="H48" s="112">
        <v>40.05</v>
      </c>
      <c r="I48" s="80">
        <f>LOOKUP(H48,'Taškų '!$D$8:$D$158,'Taškų '!$C$8:$C$158)</f>
        <v>43</v>
      </c>
      <c r="J48" s="132">
        <v>0.002101736111111111</v>
      </c>
      <c r="K48" s="80">
        <f>LOOKUP(J48,'Taškų '!$J$8:$J$158,'Taškų '!$H$8:$H$158)</f>
        <v>17</v>
      </c>
      <c r="L48" s="93">
        <f>SUM(E48+G48+I48+K48)</f>
        <v>140</v>
      </c>
      <c r="M48" s="47"/>
    </row>
    <row r="49" spans="1:13" ht="12.75" outlineLevel="1">
      <c r="A49" s="52" t="s">
        <v>39</v>
      </c>
      <c r="B49" s="124" t="s">
        <v>41</v>
      </c>
      <c r="C49" s="130">
        <v>36931</v>
      </c>
      <c r="D49" s="113">
        <v>8.08</v>
      </c>
      <c r="E49" s="81">
        <f>LOOKUP(D49,'Taškų '!$I$8:I$158,'Taškų '!$H$8:$H$158)</f>
        <v>86</v>
      </c>
      <c r="F49" s="110">
        <v>494</v>
      </c>
      <c r="G49" s="91">
        <f>LOOKUP(F49,'Taškų '!$E$8:$E$158,'Taškų '!$C$8:$C$158)</f>
        <v>60</v>
      </c>
      <c r="H49" s="113">
        <v>62.43</v>
      </c>
      <c r="I49" s="81">
        <f>LOOKUP(H49,'Taškų '!$D$8:$D$158,'Taškų '!$C$8:$C$158)</f>
        <v>75</v>
      </c>
      <c r="J49" s="133">
        <v>0.0016541666666666666</v>
      </c>
      <c r="K49" s="81">
        <f>LOOKUP(J49,'Taškų '!$J$8:$J$158,'Taškų '!$H$8:$H$158)</f>
        <v>79</v>
      </c>
      <c r="L49" s="86">
        <f>SUM(E49+G49+I49+K49)</f>
        <v>300</v>
      </c>
      <c r="M49" s="47"/>
    </row>
    <row r="50" spans="1:13" ht="12.75" outlineLevel="1">
      <c r="A50" s="52" t="s">
        <v>39</v>
      </c>
      <c r="B50" s="124" t="s">
        <v>88</v>
      </c>
      <c r="C50" s="130">
        <v>37411</v>
      </c>
      <c r="D50" s="113">
        <v>8.65</v>
      </c>
      <c r="E50" s="81">
        <f>LOOKUP(D50,'Taškų '!$I$8:I$158,'Taškų '!$H$8:$H$158)</f>
        <v>65</v>
      </c>
      <c r="F50" s="110">
        <v>449</v>
      </c>
      <c r="G50" s="91">
        <f>LOOKUP(F50,'Taškų '!$E$8:$E$158,'Taškų '!$C$8:$C$158)</f>
        <v>45</v>
      </c>
      <c r="H50" s="113">
        <v>65.311</v>
      </c>
      <c r="I50" s="81">
        <f>LOOKUP(H50,'Taškų '!$D$8:$D$158,'Taškų '!$C$8:$C$158)</f>
        <v>80</v>
      </c>
      <c r="J50" s="133">
        <v>0.001725</v>
      </c>
      <c r="K50" s="81">
        <f>LOOKUP(J50,'Taškų '!$J$8:$J$158,'Taškų '!$H$8:$H$158)</f>
        <v>65</v>
      </c>
      <c r="L50" s="86">
        <f>SUM(E50+G50+I50+K50)</f>
        <v>255</v>
      </c>
      <c r="M50" s="47"/>
    </row>
    <row r="51" spans="1:13" ht="12.75" outlineLevel="1">
      <c r="A51" s="52" t="s">
        <v>39</v>
      </c>
      <c r="B51" s="124" t="s">
        <v>42</v>
      </c>
      <c r="C51" s="130">
        <v>37541</v>
      </c>
      <c r="D51" s="113">
        <v>8.74</v>
      </c>
      <c r="E51" s="81">
        <f>LOOKUP(D51,'Taškų '!$I$8:I$158,'Taškų '!$H$8:$H$158)</f>
        <v>61</v>
      </c>
      <c r="F51" s="110">
        <v>419</v>
      </c>
      <c r="G51" s="91">
        <f>LOOKUP(F51,'Taškų '!$E$8:$E$158,'Taškų '!$C$8:$C$158)</f>
        <v>35</v>
      </c>
      <c r="H51" s="113">
        <v>55.36</v>
      </c>
      <c r="I51" s="81">
        <f>LOOKUP(H51,'Taškų '!$D$8:$D$158,'Taškų '!$C$8:$C$158)</f>
        <v>65</v>
      </c>
      <c r="J51" s="133">
        <v>0.0018746527777777778</v>
      </c>
      <c r="K51" s="81">
        <f>LOOKUP(J51,'Taškų '!$J$8:$J$158,'Taškų '!$H$8:$H$158)</f>
        <v>43</v>
      </c>
      <c r="L51" s="86">
        <f>SUM(E51+G51+I51+K51)</f>
        <v>204</v>
      </c>
      <c r="M51" s="47"/>
    </row>
    <row r="52" spans="1:13" ht="12.75" outlineLevel="1">
      <c r="A52" s="52" t="s">
        <v>39</v>
      </c>
      <c r="B52" s="124" t="s">
        <v>43</v>
      </c>
      <c r="C52" s="130">
        <v>37300</v>
      </c>
      <c r="D52" s="113">
        <v>9.26</v>
      </c>
      <c r="E52" s="81">
        <f>LOOKUP(D52,'Taškų '!$I$8:I$158,'Taškų '!$H$8:$H$158)</f>
        <v>46</v>
      </c>
      <c r="F52" s="110">
        <v>428</v>
      </c>
      <c r="G52" s="91">
        <f>LOOKUP(F52,'Taškų '!$E$8:$E$158,'Taškų '!$C$8:$C$158)</f>
        <v>38</v>
      </c>
      <c r="H52" s="113">
        <v>46.15</v>
      </c>
      <c r="I52" s="81">
        <f>LOOKUP(H52,'Taškų '!$D$8:$D$158,'Taškų '!$C$8:$C$158)</f>
        <v>51</v>
      </c>
      <c r="J52" s="133">
        <v>0.0020873842592592593</v>
      </c>
      <c r="K52" s="81">
        <f>LOOKUP(J52,'Taškų '!$J$8:$J$158,'Taškų '!$H$8:$H$158)</f>
        <v>19</v>
      </c>
      <c r="L52" s="86">
        <f>SUM(E52+G52+I52+K52)</f>
        <v>154</v>
      </c>
      <c r="M52" s="47"/>
    </row>
    <row r="53" spans="1:13" ht="13.5" outlineLevel="1" thickBot="1">
      <c r="A53" s="62"/>
      <c r="B53" s="125"/>
      <c r="C53" s="131"/>
      <c r="D53" s="114"/>
      <c r="E53" s="84"/>
      <c r="F53" s="111"/>
      <c r="G53" s="83"/>
      <c r="H53" s="114"/>
      <c r="I53" s="92"/>
      <c r="J53" s="134"/>
      <c r="K53" s="82"/>
      <c r="L53" s="87"/>
      <c r="M53" s="47"/>
    </row>
    <row r="54" spans="1:13" ht="14.25" customHeight="1" outlineLevel="1" thickBot="1">
      <c r="A54" s="75"/>
      <c r="B54" s="75"/>
      <c r="C54" s="75"/>
      <c r="D54" s="94"/>
      <c r="E54" s="94"/>
      <c r="F54" s="94"/>
      <c r="G54" s="94"/>
      <c r="H54" s="143" t="s">
        <v>13</v>
      </c>
      <c r="I54" s="144"/>
      <c r="J54" s="144"/>
      <c r="K54" s="144"/>
      <c r="L54" s="85">
        <f>SUM(L48:L53)</f>
        <v>1053</v>
      </c>
      <c r="M54" s="47"/>
    </row>
    <row r="55" spans="1:13" ht="14.25" customHeight="1" outlineLevel="1">
      <c r="A55" s="75"/>
      <c r="B55" s="75"/>
      <c r="C55" s="75"/>
      <c r="D55" s="75"/>
      <c r="E55" s="75"/>
      <c r="F55" s="75"/>
      <c r="G55" s="75"/>
      <c r="H55" s="140"/>
      <c r="I55" s="140"/>
      <c r="J55" s="140"/>
      <c r="K55" s="140"/>
      <c r="L55" s="90"/>
      <c r="M55" s="43"/>
    </row>
    <row r="56" spans="1:13" ht="12" customHeight="1" outlineLevel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43"/>
    </row>
    <row r="57" spans="1:12" s="43" customFormat="1" ht="19.5" customHeight="1">
      <c r="A57" s="121">
        <v>5</v>
      </c>
      <c r="B57" s="145" t="s">
        <v>49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21">
        <f>$L$67</f>
        <v>984</v>
      </c>
    </row>
    <row r="58" spans="1:13" ht="13.5" outlineLevel="1" thickBo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43"/>
    </row>
    <row r="59" spans="1:13" ht="12.75" outlineLevel="1">
      <c r="A59" s="153" t="s">
        <v>11</v>
      </c>
      <c r="B59" s="141" t="s">
        <v>6</v>
      </c>
      <c r="C59" s="155" t="s">
        <v>22</v>
      </c>
      <c r="D59" s="149" t="s">
        <v>3</v>
      </c>
      <c r="E59" s="150"/>
      <c r="F59" s="147" t="s">
        <v>2</v>
      </c>
      <c r="G59" s="148"/>
      <c r="H59" s="149" t="s">
        <v>7</v>
      </c>
      <c r="I59" s="150"/>
      <c r="J59" s="151" t="s">
        <v>18</v>
      </c>
      <c r="K59" s="152"/>
      <c r="L59" s="141" t="s">
        <v>8</v>
      </c>
      <c r="M59" s="47"/>
    </row>
    <row r="60" spans="1:13" ht="13.5" outlineLevel="1" thickBot="1">
      <c r="A60" s="154"/>
      <c r="B60" s="142"/>
      <c r="C60" s="156"/>
      <c r="D60" s="38" t="s">
        <v>10</v>
      </c>
      <c r="E60" s="39" t="s">
        <v>0</v>
      </c>
      <c r="F60" s="40" t="s">
        <v>10</v>
      </c>
      <c r="G60" s="41" t="s">
        <v>0</v>
      </c>
      <c r="H60" s="38" t="s">
        <v>10</v>
      </c>
      <c r="I60" s="39" t="s">
        <v>0</v>
      </c>
      <c r="J60" s="42" t="s">
        <v>10</v>
      </c>
      <c r="K60" s="41" t="s">
        <v>0</v>
      </c>
      <c r="L60" s="142"/>
      <c r="M60" s="47"/>
    </row>
    <row r="61" spans="1:13" ht="12.75" outlineLevel="1">
      <c r="A61" s="48" t="s">
        <v>50</v>
      </c>
      <c r="B61" s="49" t="s">
        <v>51</v>
      </c>
      <c r="C61" s="129">
        <v>37433</v>
      </c>
      <c r="D61" s="112">
        <v>9.55</v>
      </c>
      <c r="E61" s="81">
        <f>LOOKUP(D61,'Taškų '!$I$8:I$158,'Taškų '!$H$8:$H$158)</f>
        <v>38</v>
      </c>
      <c r="F61" s="109">
        <v>423</v>
      </c>
      <c r="G61" s="91">
        <f>LOOKUP(F61,'Taškų '!$E$8:$E$158,'Taškų '!$C$8:$C$158)</f>
        <v>36</v>
      </c>
      <c r="H61" s="112">
        <v>43.3</v>
      </c>
      <c r="I61" s="80">
        <f>LOOKUP(H61,'Taškų '!$D$8:$D$158,'Taškų '!$C$8:$C$158)</f>
        <v>47</v>
      </c>
      <c r="J61" s="132">
        <v>0.0019252314814814818</v>
      </c>
      <c r="K61" s="80">
        <f>LOOKUP(J61,'Taškų '!$J$8:$J$158,'Taškų '!$H$8:$H$158)</f>
        <v>36</v>
      </c>
      <c r="L61" s="93">
        <f aca="true" t="shared" si="3" ref="L61:L66">SUM(E61+G61+I61+K61)</f>
        <v>157</v>
      </c>
      <c r="M61" s="47"/>
    </row>
    <row r="62" spans="1:13" ht="12.75" outlineLevel="1">
      <c r="A62" s="55" t="s">
        <v>50</v>
      </c>
      <c r="B62" s="51" t="s">
        <v>52</v>
      </c>
      <c r="C62" s="130">
        <v>36950</v>
      </c>
      <c r="D62" s="113">
        <v>8.55</v>
      </c>
      <c r="E62" s="81">
        <f>LOOKUP(D62,'Taškų '!$I$8:I$158,'Taškų '!$H$8:$H$158)</f>
        <v>68</v>
      </c>
      <c r="F62" s="110">
        <v>472</v>
      </c>
      <c r="G62" s="91">
        <f>LOOKUP(F62,'Taškų '!$E$8:$E$158,'Taškų '!$C$8:$C$158)</f>
        <v>53</v>
      </c>
      <c r="H62" s="113">
        <v>41</v>
      </c>
      <c r="I62" s="81">
        <f>LOOKUP(H62,'Taškų '!$D$8:$D$158,'Taškų '!$C$8:$C$158)</f>
        <v>44</v>
      </c>
      <c r="J62" s="133">
        <v>0.0018215277777777778</v>
      </c>
      <c r="K62" s="81">
        <f>LOOKUP(J62,'Taškų '!$J$8:$J$158,'Taškų '!$H$8:$H$158)</f>
        <v>50</v>
      </c>
      <c r="L62" s="86">
        <f t="shared" si="3"/>
        <v>215</v>
      </c>
      <c r="M62" s="47"/>
    </row>
    <row r="63" spans="1:13" ht="12.75" outlineLevel="1">
      <c r="A63" s="55" t="s">
        <v>50</v>
      </c>
      <c r="B63" s="51" t="s">
        <v>53</v>
      </c>
      <c r="C63" s="130">
        <v>37532</v>
      </c>
      <c r="D63" s="113">
        <v>9.71</v>
      </c>
      <c r="E63" s="81">
        <f>LOOKUP(D63,'Taškų '!$I$8:I$158,'Taškų '!$H$8:$H$158)</f>
        <v>34</v>
      </c>
      <c r="F63" s="110">
        <v>377</v>
      </c>
      <c r="G63" s="91">
        <f>LOOKUP(F63,'Taškų '!$E$8:$E$158,'Taškų '!$C$8:$C$158)</f>
        <v>21</v>
      </c>
      <c r="H63" s="113">
        <v>36.33</v>
      </c>
      <c r="I63" s="81">
        <f>LOOKUP(H63,'Taškų '!$D$8:$D$158,'Taškų '!$C$8:$C$158)</f>
        <v>37</v>
      </c>
      <c r="J63" s="133">
        <v>0.001928125</v>
      </c>
      <c r="K63" s="81">
        <f>LOOKUP(J63,'Taškų '!$J$8:$J$158,'Taškų '!$H$8:$H$158)</f>
        <v>36</v>
      </c>
      <c r="L63" s="86">
        <f t="shared" si="3"/>
        <v>128</v>
      </c>
      <c r="M63" s="47"/>
    </row>
    <row r="64" spans="1:13" ht="12.75" outlineLevel="1">
      <c r="A64" s="55" t="s">
        <v>50</v>
      </c>
      <c r="B64" s="51" t="s">
        <v>54</v>
      </c>
      <c r="C64" s="130">
        <v>36997</v>
      </c>
      <c r="D64" s="113">
        <v>8.44</v>
      </c>
      <c r="E64" s="81">
        <f>LOOKUP(D64,'Taškų '!$I$8:I$158,'Taškų '!$H$8:$H$158)</f>
        <v>71</v>
      </c>
      <c r="F64" s="110">
        <v>464</v>
      </c>
      <c r="G64" s="91">
        <f>LOOKUP(F64,'Taškų '!$E$8:$E$158,'Taškų '!$C$8:$C$158)</f>
        <v>50</v>
      </c>
      <c r="H64" s="113">
        <v>59.8</v>
      </c>
      <c r="I64" s="81">
        <f>LOOKUP(H64,'Taškų '!$D$8:$D$158,'Taškų '!$C$8:$C$158)</f>
        <v>71</v>
      </c>
      <c r="J64" s="133">
        <v>0.0018347222222222222</v>
      </c>
      <c r="K64" s="81">
        <f>LOOKUP(J64,'Taškų '!$J$8:$J$158,'Taškų '!$H$8:$H$158)</f>
        <v>48</v>
      </c>
      <c r="L64" s="86">
        <f t="shared" si="3"/>
        <v>240</v>
      </c>
      <c r="M64" s="47"/>
    </row>
    <row r="65" spans="1:13" ht="12.75" outlineLevel="1">
      <c r="A65" s="55" t="s">
        <v>50</v>
      </c>
      <c r="B65" s="51" t="s">
        <v>55</v>
      </c>
      <c r="C65" s="130">
        <v>36971</v>
      </c>
      <c r="D65" s="113">
        <v>8.73</v>
      </c>
      <c r="E65" s="81">
        <f>LOOKUP(D65,'Taškų '!$I$8:I$158,'Taškų '!$H$8:$H$158)</f>
        <v>61</v>
      </c>
      <c r="F65" s="110">
        <v>470</v>
      </c>
      <c r="G65" s="91">
        <f>LOOKUP(F65,'Taškų '!$E$8:$E$158,'Taškų '!$C$8:$C$158)</f>
        <v>52</v>
      </c>
      <c r="H65" s="113">
        <v>36.84</v>
      </c>
      <c r="I65" s="81">
        <f>LOOKUP(H65,'Taškų '!$D$8:$D$158,'Taškų '!$C$8:$C$158)</f>
        <v>37</v>
      </c>
      <c r="J65" s="133">
        <v>0.001970949074074074</v>
      </c>
      <c r="K65" s="81">
        <f>LOOKUP(J65,'Taškų '!$J$8:$J$158,'Taškų '!$H$8:$H$158)</f>
        <v>30</v>
      </c>
      <c r="L65" s="86">
        <f t="shared" si="3"/>
        <v>180</v>
      </c>
      <c r="M65" s="47"/>
    </row>
    <row r="66" spans="1:13" ht="13.5" outlineLevel="1" thickBot="1">
      <c r="A66" s="56" t="s">
        <v>50</v>
      </c>
      <c r="B66" s="54" t="s">
        <v>56</v>
      </c>
      <c r="C66" s="131">
        <v>37150</v>
      </c>
      <c r="D66" s="114">
        <v>8.89</v>
      </c>
      <c r="E66" s="84">
        <f>LOOKUP(D66,'Taškų '!$I$8:I$158,'Taškų '!$H$8:$H$158)</f>
        <v>58</v>
      </c>
      <c r="F66" s="111">
        <v>460</v>
      </c>
      <c r="G66" s="83">
        <f>LOOKUP(F66,'Taškų '!$E$8:$E$158,'Taškų '!$C$8:$C$158)</f>
        <v>49</v>
      </c>
      <c r="H66" s="114">
        <v>49.71</v>
      </c>
      <c r="I66" s="92">
        <f>LOOKUP(H66,'Taškų '!$D$8:$D$158,'Taškų '!$C$8:$C$158)</f>
        <v>56</v>
      </c>
      <c r="J66" s="134">
        <v>0.001989351851851852</v>
      </c>
      <c r="K66" s="82">
        <f>LOOKUP(J66,'Taškų '!$J$8:$J$158,'Taškų '!$H$8:$H$158)</f>
        <v>29</v>
      </c>
      <c r="L66" s="87">
        <f t="shared" si="3"/>
        <v>192</v>
      </c>
      <c r="M66" s="47"/>
    </row>
    <row r="67" spans="1:13" ht="13.5" outlineLevel="1" thickBot="1">
      <c r="A67" s="75"/>
      <c r="B67" s="75"/>
      <c r="C67" s="75"/>
      <c r="D67" s="94"/>
      <c r="E67" s="94"/>
      <c r="F67" s="94"/>
      <c r="G67" s="94"/>
      <c r="H67" s="143" t="s">
        <v>13</v>
      </c>
      <c r="I67" s="144"/>
      <c r="J67" s="144"/>
      <c r="K67" s="144"/>
      <c r="L67" s="85">
        <f>SUM(L61:L66)-MIN(L61:L66)</f>
        <v>984</v>
      </c>
      <c r="M67" s="47"/>
    </row>
    <row r="68" spans="1:13" ht="12" customHeight="1" outlineLevel="1">
      <c r="A68" s="75"/>
      <c r="B68" s="75"/>
      <c r="C68" s="75"/>
      <c r="D68" s="75"/>
      <c r="E68" s="75"/>
      <c r="F68" s="75"/>
      <c r="G68" s="75"/>
      <c r="H68" s="140"/>
      <c r="I68" s="140"/>
      <c r="J68" s="140"/>
      <c r="K68" s="140"/>
      <c r="L68" s="90"/>
      <c r="M68" s="43"/>
    </row>
    <row r="69" spans="1:13" ht="12" customHeight="1" outlineLevel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43"/>
    </row>
    <row r="70" spans="1:12" s="43" customFormat="1" ht="19.5" customHeight="1">
      <c r="A70" s="121">
        <v>6</v>
      </c>
      <c r="B70" s="145" t="s">
        <v>57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21">
        <f>$L$80</f>
        <v>754</v>
      </c>
    </row>
    <row r="71" spans="1:13" ht="7.5" customHeight="1" outlineLevel="1" thickBo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43"/>
    </row>
    <row r="72" spans="1:13" ht="12.75" outlineLevel="1">
      <c r="A72" s="153" t="s">
        <v>11</v>
      </c>
      <c r="B72" s="141" t="s">
        <v>6</v>
      </c>
      <c r="C72" s="155" t="s">
        <v>22</v>
      </c>
      <c r="D72" s="149" t="s">
        <v>3</v>
      </c>
      <c r="E72" s="150"/>
      <c r="F72" s="147" t="s">
        <v>2</v>
      </c>
      <c r="G72" s="148"/>
      <c r="H72" s="149" t="s">
        <v>7</v>
      </c>
      <c r="I72" s="150"/>
      <c r="J72" s="151" t="s">
        <v>18</v>
      </c>
      <c r="K72" s="152"/>
      <c r="L72" s="141" t="s">
        <v>8</v>
      </c>
      <c r="M72" s="47"/>
    </row>
    <row r="73" spans="1:13" ht="13.5" outlineLevel="1" thickBot="1">
      <c r="A73" s="154"/>
      <c r="B73" s="142"/>
      <c r="C73" s="156"/>
      <c r="D73" s="38" t="s">
        <v>10</v>
      </c>
      <c r="E73" s="39" t="s">
        <v>0</v>
      </c>
      <c r="F73" s="40" t="s">
        <v>10</v>
      </c>
      <c r="G73" s="41" t="s">
        <v>0</v>
      </c>
      <c r="H73" s="38" t="s">
        <v>10</v>
      </c>
      <c r="I73" s="39" t="s">
        <v>0</v>
      </c>
      <c r="J73" s="42" t="s">
        <v>10</v>
      </c>
      <c r="K73" s="41" t="s">
        <v>0</v>
      </c>
      <c r="L73" s="142"/>
      <c r="M73" s="47"/>
    </row>
    <row r="74" spans="1:13" ht="12.75" outlineLevel="1">
      <c r="A74" s="48" t="s">
        <v>58</v>
      </c>
      <c r="B74" s="49" t="s">
        <v>59</v>
      </c>
      <c r="C74" s="129">
        <v>36961</v>
      </c>
      <c r="D74" s="112">
        <v>9.26</v>
      </c>
      <c r="E74" s="81">
        <f>LOOKUP(D74,'Taškų '!$I$8:I$158,'Taškų '!$H$8:$H$158)</f>
        <v>46</v>
      </c>
      <c r="F74" s="109">
        <v>390</v>
      </c>
      <c r="G74" s="91">
        <f>LOOKUP(F74,'Taškų '!$E$8:$E$158,'Taškų '!$C$8:$C$158)</f>
        <v>25</v>
      </c>
      <c r="H74" s="112">
        <v>42.83</v>
      </c>
      <c r="I74" s="81">
        <f>LOOKUP(H74,'Taškų '!$D$8:$D$158,'Taškų '!$C$8:$C$158)</f>
        <v>46</v>
      </c>
      <c r="J74" s="132">
        <v>0.002140046296296296</v>
      </c>
      <c r="K74" s="80">
        <f>LOOKUP(J74,'Taškų '!$J$8:$J$158,'Taškų '!$H$8:$H$158)</f>
        <v>14</v>
      </c>
      <c r="L74" s="93">
        <f aca="true" t="shared" si="4" ref="L74:L79">SUM(E74+G74+I74+K74)</f>
        <v>131</v>
      </c>
      <c r="M74" s="47"/>
    </row>
    <row r="75" spans="1:13" ht="12.75" outlineLevel="1">
      <c r="A75" s="55" t="s">
        <v>58</v>
      </c>
      <c r="B75" s="51" t="s">
        <v>60</v>
      </c>
      <c r="C75" s="130">
        <v>37344</v>
      </c>
      <c r="D75" s="113">
        <v>9.56</v>
      </c>
      <c r="E75" s="81">
        <f>LOOKUP(D75,'Taškų '!$I$8:I$158,'Taškų '!$H$8:$H$158)</f>
        <v>38</v>
      </c>
      <c r="F75" s="110">
        <v>447</v>
      </c>
      <c r="G75" s="91">
        <f>LOOKUP(F75,'Taškų '!$E$8:$E$158,'Taškų '!$C$8:$C$158)</f>
        <v>44</v>
      </c>
      <c r="H75" s="113">
        <v>55.37</v>
      </c>
      <c r="I75" s="81">
        <f>LOOKUP(H75,'Taškų '!$D$8:$D$158,'Taškų '!$C$8:$C$158)</f>
        <v>65</v>
      </c>
      <c r="J75" s="133">
        <v>0.0018244212962962962</v>
      </c>
      <c r="K75" s="81">
        <f>LOOKUP(J75,'Taškų '!$J$8:$J$158,'Taškų '!$H$8:$H$158)</f>
        <v>50</v>
      </c>
      <c r="L75" s="86">
        <f t="shared" si="4"/>
        <v>197</v>
      </c>
      <c r="M75" s="47"/>
    </row>
    <row r="76" spans="1:13" ht="12.75" outlineLevel="1">
      <c r="A76" s="55" t="s">
        <v>58</v>
      </c>
      <c r="B76" s="51" t="s">
        <v>61</v>
      </c>
      <c r="C76" s="130">
        <v>37030</v>
      </c>
      <c r="D76" s="113">
        <v>8.58</v>
      </c>
      <c r="E76" s="81">
        <f>LOOKUP(D76,'Taškų '!$I$8:I$158,'Taškų '!$H$8:$H$158)</f>
        <v>68</v>
      </c>
      <c r="F76" s="110">
        <v>384</v>
      </c>
      <c r="G76" s="91">
        <f>LOOKUP(F76,'Taškų '!$E$8:$E$158,'Taškų '!$C$8:$C$158)</f>
        <v>23</v>
      </c>
      <c r="H76" s="113">
        <v>46.81</v>
      </c>
      <c r="I76" s="81">
        <f>LOOKUP(H76,'Taškų '!$D$8:$D$158,'Taškų '!$C$8:$C$158)</f>
        <v>51</v>
      </c>
      <c r="J76" s="133">
        <v>0.0020767361111111112</v>
      </c>
      <c r="K76" s="81">
        <f>LOOKUP(J76,'Taškų '!$J$8:$J$158,'Taškų '!$H$8:$H$158)</f>
        <v>20</v>
      </c>
      <c r="L76" s="86">
        <f t="shared" si="4"/>
        <v>162</v>
      </c>
      <c r="M76" s="47"/>
    </row>
    <row r="77" spans="1:13" ht="12.75" outlineLevel="1">
      <c r="A77" s="55" t="s">
        <v>58</v>
      </c>
      <c r="B77" s="51" t="s">
        <v>62</v>
      </c>
      <c r="C77" s="130">
        <v>36956</v>
      </c>
      <c r="D77" s="113">
        <v>9.22</v>
      </c>
      <c r="E77" s="81">
        <f>LOOKUP(D77,'Taškų '!$I$8:I$158,'Taškų '!$H$8:$H$158)</f>
        <v>46</v>
      </c>
      <c r="F77" s="110">
        <v>397</v>
      </c>
      <c r="G77" s="91">
        <f>LOOKUP(F77,'Taškų '!$E$8:$E$158,'Taškų '!$C$8:$C$158)</f>
        <v>28</v>
      </c>
      <c r="H77" s="113">
        <v>45.23</v>
      </c>
      <c r="I77" s="81">
        <f>LOOKUP(H77,'Taškų '!$D$8:$D$158,'Taškų '!$C$8:$C$158)</f>
        <v>50</v>
      </c>
      <c r="J77" s="133">
        <v>0.0022116898148148148</v>
      </c>
      <c r="K77" s="81">
        <f>LOOKUP(J77,'Taškų '!$J$8:$J$158,'Taškų '!$H$8:$H$158)</f>
        <v>9</v>
      </c>
      <c r="L77" s="86">
        <f t="shared" si="4"/>
        <v>133</v>
      </c>
      <c r="M77" s="47"/>
    </row>
    <row r="78" spans="1:13" ht="12.75" outlineLevel="1">
      <c r="A78" s="55" t="s">
        <v>58</v>
      </c>
      <c r="B78" s="51" t="s">
        <v>63</v>
      </c>
      <c r="C78" s="130">
        <v>37195</v>
      </c>
      <c r="D78" s="113">
        <v>9.31</v>
      </c>
      <c r="E78" s="81">
        <f>LOOKUP(D78,'Taškų '!$I$8:I$158,'Taškų '!$H$8:$H$158)</f>
        <v>44</v>
      </c>
      <c r="F78" s="110">
        <v>382</v>
      </c>
      <c r="G78" s="91">
        <f>LOOKUP(F78,'Taškų '!$E$8:$E$158,'Taškų '!$C$8:$C$158)</f>
        <v>23</v>
      </c>
      <c r="H78" s="113">
        <v>48.51</v>
      </c>
      <c r="I78" s="81">
        <f>LOOKUP(H78,'Taškų '!$D$8:$D$158,'Taškų '!$C$8:$C$158)</f>
        <v>54</v>
      </c>
      <c r="J78" s="133">
        <v>0.002200810185185185</v>
      </c>
      <c r="K78" s="81">
        <f>LOOKUP(J78,'Taškų '!$J$8:$J$158,'Taškų '!$H$8:$H$158)</f>
        <v>10</v>
      </c>
      <c r="L78" s="86">
        <f t="shared" si="4"/>
        <v>131</v>
      </c>
      <c r="M78" s="47"/>
    </row>
    <row r="79" spans="1:13" ht="13.5" outlineLevel="1" thickBot="1">
      <c r="A79" s="56" t="s">
        <v>58</v>
      </c>
      <c r="B79" s="54" t="s">
        <v>64</v>
      </c>
      <c r="C79" s="131">
        <v>37254</v>
      </c>
      <c r="D79" s="114">
        <v>9.09</v>
      </c>
      <c r="E79" s="84">
        <f>LOOKUP(D79,'Taškų '!$I$8:I$158,'Taškų '!$H$8:$H$158)</f>
        <v>52</v>
      </c>
      <c r="F79" s="111">
        <v>375</v>
      </c>
      <c r="G79" s="83">
        <f>LOOKUP(F79,'Taškų '!$E$8:$E$158,'Taškų '!$C$8:$C$158)</f>
        <v>20</v>
      </c>
      <c r="H79" s="114">
        <v>43.13</v>
      </c>
      <c r="I79" s="92">
        <f>LOOKUP(H79,'Taškų '!$D$8:$D$158,'Taškų '!$C$8:$C$158)</f>
        <v>47</v>
      </c>
      <c r="J79" s="134">
        <v>0.002209375</v>
      </c>
      <c r="K79" s="82">
        <f>LOOKUP(J79,'Taškų '!$J$8:$J$158,'Taškų '!$H$8:$H$158)</f>
        <v>9</v>
      </c>
      <c r="L79" s="87">
        <f t="shared" si="4"/>
        <v>128</v>
      </c>
      <c r="M79" s="47"/>
    </row>
    <row r="80" spans="1:13" ht="13.5" outlineLevel="1" thickBot="1">
      <c r="A80" s="75"/>
      <c r="B80" s="75"/>
      <c r="C80" s="75"/>
      <c r="D80" s="94"/>
      <c r="E80" s="94"/>
      <c r="F80" s="94"/>
      <c r="G80" s="94"/>
      <c r="H80" s="143" t="s">
        <v>13</v>
      </c>
      <c r="I80" s="144"/>
      <c r="J80" s="144"/>
      <c r="K80" s="144"/>
      <c r="L80" s="85">
        <f>SUM(L74:L79)-MIN(L74:L79)</f>
        <v>754</v>
      </c>
      <c r="M80" s="47"/>
    </row>
    <row r="81" spans="1:13" ht="12" customHeight="1" outlineLevel="1">
      <c r="A81" s="75"/>
      <c r="B81" s="75"/>
      <c r="C81" s="75"/>
      <c r="D81" s="75"/>
      <c r="E81" s="75"/>
      <c r="F81" s="75"/>
      <c r="G81" s="75"/>
      <c r="H81" s="140"/>
      <c r="I81" s="140"/>
      <c r="J81" s="140"/>
      <c r="K81" s="140"/>
      <c r="L81" s="90"/>
      <c r="M81" s="43"/>
    </row>
    <row r="82" spans="1:13" ht="12" customHeight="1" outlineLevel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43"/>
    </row>
    <row r="83" spans="1:13" ht="19.5" customHeight="1">
      <c r="A83" s="122">
        <v>7</v>
      </c>
      <c r="B83" s="145" t="s">
        <v>65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21">
        <f>$L$93</f>
        <v>823</v>
      </c>
      <c r="M83" s="43"/>
    </row>
    <row r="84" spans="1:13" ht="13.5" outlineLevel="1" thickBo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43"/>
    </row>
    <row r="85" spans="1:13" ht="12.75" outlineLevel="1">
      <c r="A85" s="153" t="s">
        <v>11</v>
      </c>
      <c r="B85" s="141" t="s">
        <v>6</v>
      </c>
      <c r="C85" s="155" t="s">
        <v>22</v>
      </c>
      <c r="D85" s="149" t="s">
        <v>3</v>
      </c>
      <c r="E85" s="150"/>
      <c r="F85" s="147" t="s">
        <v>2</v>
      </c>
      <c r="G85" s="148"/>
      <c r="H85" s="149" t="s">
        <v>7</v>
      </c>
      <c r="I85" s="150"/>
      <c r="J85" s="151" t="s">
        <v>18</v>
      </c>
      <c r="K85" s="152"/>
      <c r="L85" s="141" t="s">
        <v>8</v>
      </c>
      <c r="M85" s="47"/>
    </row>
    <row r="86" spans="1:13" ht="13.5" outlineLevel="1" thickBot="1">
      <c r="A86" s="154"/>
      <c r="B86" s="142"/>
      <c r="C86" s="156"/>
      <c r="D86" s="38" t="s">
        <v>10</v>
      </c>
      <c r="E86" s="39" t="s">
        <v>0</v>
      </c>
      <c r="F86" s="40" t="s">
        <v>10</v>
      </c>
      <c r="G86" s="41" t="s">
        <v>0</v>
      </c>
      <c r="H86" s="38" t="s">
        <v>10</v>
      </c>
      <c r="I86" s="39" t="s">
        <v>0</v>
      </c>
      <c r="J86" s="42" t="s">
        <v>10</v>
      </c>
      <c r="K86" s="41" t="s">
        <v>0</v>
      </c>
      <c r="L86" s="142"/>
      <c r="M86" s="47"/>
    </row>
    <row r="87" spans="1:13" ht="12.75" outlineLevel="1">
      <c r="A87" s="48" t="s">
        <v>66</v>
      </c>
      <c r="B87" s="49" t="s">
        <v>67</v>
      </c>
      <c r="C87" s="129">
        <v>37166</v>
      </c>
      <c r="D87" s="112">
        <v>8.97</v>
      </c>
      <c r="E87" s="81">
        <f>LOOKUP(D87,'Taškų '!$I$8:I$158,'Taškų '!$H$8:$H$158)</f>
        <v>55</v>
      </c>
      <c r="F87" s="109">
        <v>420</v>
      </c>
      <c r="G87" s="91">
        <f>LOOKUP(F87,'Taškų '!$E$8:$E$158,'Taškų '!$C$8:$C$158)</f>
        <v>35</v>
      </c>
      <c r="H87" s="112">
        <v>48.98</v>
      </c>
      <c r="I87" s="81">
        <f>LOOKUP(H87,'Taškų '!$D$8:$D$158,'Taškų '!$C$8:$C$158)</f>
        <v>54</v>
      </c>
      <c r="J87" s="132">
        <v>0.0019490740740740742</v>
      </c>
      <c r="K87" s="91">
        <f>LOOKUP(J87,'Taškų '!$J$8:$J$158,'Taškų '!$H$8:$H$158)</f>
        <v>33</v>
      </c>
      <c r="L87" s="93">
        <f aca="true" t="shared" si="5" ref="L87:L92">SUM(E87+G87+I87+K87)</f>
        <v>177</v>
      </c>
      <c r="M87" s="47"/>
    </row>
    <row r="88" spans="1:13" ht="12.75" outlineLevel="1">
      <c r="A88" s="55" t="s">
        <v>66</v>
      </c>
      <c r="B88" s="51" t="s">
        <v>68</v>
      </c>
      <c r="C88" s="130">
        <v>36941</v>
      </c>
      <c r="D88" s="113">
        <v>9.58</v>
      </c>
      <c r="E88" s="81">
        <f>LOOKUP(D88,'Taškų '!$I$8:I$158,'Taškų '!$H$8:$H$158)</f>
        <v>38</v>
      </c>
      <c r="F88" s="110">
        <v>354</v>
      </c>
      <c r="G88" s="91">
        <f>LOOKUP(F88,'Taškų '!$E$8:$E$158,'Taškų '!$C$8:$C$158)</f>
        <v>13</v>
      </c>
      <c r="H88" s="113">
        <v>53.54</v>
      </c>
      <c r="I88" s="81">
        <f>LOOKUP(H88,'Taškų '!$D$8:$D$158,'Taškų '!$C$8:$C$158)</f>
        <v>62</v>
      </c>
      <c r="J88" s="133">
        <v>0.001968287037037037</v>
      </c>
      <c r="K88" s="91">
        <f>LOOKUP(J88,'Taškų '!$J$8:$J$158,'Taškų '!$H$8:$H$158)</f>
        <v>30</v>
      </c>
      <c r="L88" s="86">
        <f t="shared" si="5"/>
        <v>143</v>
      </c>
      <c r="M88" s="47"/>
    </row>
    <row r="89" spans="1:13" ht="12.75" outlineLevel="1">
      <c r="A89" s="55" t="s">
        <v>66</v>
      </c>
      <c r="B89" s="51" t="s">
        <v>69</v>
      </c>
      <c r="C89" s="130">
        <v>37047</v>
      </c>
      <c r="D89" s="113">
        <v>9.05</v>
      </c>
      <c r="E89" s="81">
        <f>LOOKUP(D89,'Taškų '!$I$8:I$158,'Taškų '!$H$8:$H$158)</f>
        <v>52</v>
      </c>
      <c r="F89" s="110">
        <v>402</v>
      </c>
      <c r="G89" s="91">
        <f>LOOKUP(F89,'Taškų '!$E$8:$E$158,'Taškų '!$C$8:$C$158)</f>
        <v>29</v>
      </c>
      <c r="H89" s="113">
        <v>41.56</v>
      </c>
      <c r="I89" s="81">
        <f>LOOKUP(H89,'Taškų '!$D$8:$D$158,'Taškų '!$C$8:$C$158)</f>
        <v>44</v>
      </c>
      <c r="J89" s="133">
        <v>0.0019280092592592595</v>
      </c>
      <c r="K89" s="91">
        <f>LOOKUP(J89,'Taškų '!$J$8:$J$158,'Taškų '!$H$8:$H$158)</f>
        <v>36</v>
      </c>
      <c r="L89" s="86">
        <f t="shared" si="5"/>
        <v>161</v>
      </c>
      <c r="M89" s="47"/>
    </row>
    <row r="90" spans="1:13" ht="12.75" outlineLevel="1">
      <c r="A90" s="55" t="s">
        <v>66</v>
      </c>
      <c r="B90" s="51" t="s">
        <v>70</v>
      </c>
      <c r="C90" s="130">
        <v>37484</v>
      </c>
      <c r="D90" s="113">
        <v>8.67</v>
      </c>
      <c r="E90" s="81">
        <f>LOOKUP(D90,'Taškų '!$I$8:I$158,'Taškų '!$H$8:$H$158)</f>
        <v>65</v>
      </c>
      <c r="F90" s="110">
        <v>419</v>
      </c>
      <c r="G90" s="91">
        <f>LOOKUP(F90,'Taškų '!$E$8:$E$158,'Taškų '!$C$8:$C$158)</f>
        <v>35</v>
      </c>
      <c r="H90" s="113">
        <v>43.32</v>
      </c>
      <c r="I90" s="81">
        <f>LOOKUP(H90,'Taškų '!$D$8:$D$158,'Taškų '!$C$8:$C$158)</f>
        <v>47</v>
      </c>
      <c r="J90" s="133">
        <v>0.0020993055555555556</v>
      </c>
      <c r="K90" s="91">
        <f>LOOKUP(J90,'Taškų '!$J$8:$J$158,'Taškų '!$H$8:$H$158)</f>
        <v>18</v>
      </c>
      <c r="L90" s="86">
        <f t="shared" si="5"/>
        <v>165</v>
      </c>
      <c r="M90" s="47"/>
    </row>
    <row r="91" spans="1:13" ht="12.75" outlineLevel="1">
      <c r="A91" s="55" t="s">
        <v>66</v>
      </c>
      <c r="B91" s="51" t="s">
        <v>71</v>
      </c>
      <c r="C91" s="130">
        <v>37262</v>
      </c>
      <c r="D91" s="113">
        <v>9.02</v>
      </c>
      <c r="E91" s="81">
        <f>LOOKUP(D91,'Taškų '!$I$8:I$158,'Taškų '!$H$8:$H$158)</f>
        <v>52</v>
      </c>
      <c r="F91" s="110">
        <v>397</v>
      </c>
      <c r="G91" s="91">
        <f>LOOKUP(F91,'Taškų '!$E$8:$E$158,'Taškų '!$C$8:$C$158)</f>
        <v>28</v>
      </c>
      <c r="H91" s="113">
        <v>62.63</v>
      </c>
      <c r="I91" s="81">
        <f>LOOKUP(H91,'Taškų '!$D$8:$D$158,'Taškų '!$C$8:$C$158)</f>
        <v>75</v>
      </c>
      <c r="J91" s="133">
        <v>0.002045949074074074</v>
      </c>
      <c r="K91" s="91">
        <f>LOOKUP(J91,'Taškų '!$J$8:$J$158,'Taškų '!$H$8:$H$158)</f>
        <v>22</v>
      </c>
      <c r="L91" s="86">
        <f t="shared" si="5"/>
        <v>177</v>
      </c>
      <c r="M91" s="47"/>
    </row>
    <row r="92" spans="1:13" ht="13.5" outlineLevel="1" thickBot="1">
      <c r="A92" s="56" t="s">
        <v>66</v>
      </c>
      <c r="B92" s="54" t="s">
        <v>72</v>
      </c>
      <c r="C92" s="131">
        <v>37527</v>
      </c>
      <c r="D92" s="114">
        <v>9.51</v>
      </c>
      <c r="E92" s="84">
        <f>LOOKUP(D92,'Taškų '!$I$8:I$158,'Taškų '!$H$8:$H$158)</f>
        <v>38</v>
      </c>
      <c r="F92" s="111">
        <v>379</v>
      </c>
      <c r="G92" s="83">
        <f>LOOKUP(F92,'Taškų '!$E$8:$E$158,'Taškų '!$C$8:$C$158)</f>
        <v>22</v>
      </c>
      <c r="H92" s="114">
        <v>45.31</v>
      </c>
      <c r="I92" s="92">
        <f>LOOKUP(H92,'Taškų '!$D$8:$D$158,'Taškų '!$C$8:$C$158)</f>
        <v>50</v>
      </c>
      <c r="J92" s="134">
        <v>0.0021082175925925925</v>
      </c>
      <c r="K92" s="95">
        <f>LOOKUP(J92,'Taškų '!$J$8:$J$158,'Taškų '!$H$8:$H$158)</f>
        <v>17</v>
      </c>
      <c r="L92" s="87">
        <f t="shared" si="5"/>
        <v>127</v>
      </c>
      <c r="M92" s="47"/>
    </row>
    <row r="93" spans="1:13" ht="13.5" outlineLevel="1" thickBot="1">
      <c r="A93" s="75"/>
      <c r="B93" s="75"/>
      <c r="C93" s="75"/>
      <c r="D93" s="94"/>
      <c r="E93" s="94"/>
      <c r="F93" s="94"/>
      <c r="G93" s="94"/>
      <c r="H93" s="143" t="s">
        <v>13</v>
      </c>
      <c r="I93" s="144"/>
      <c r="J93" s="144"/>
      <c r="K93" s="144"/>
      <c r="L93" s="85">
        <f>SUM(L87:L92)-MIN(L87:L92)</f>
        <v>823</v>
      </c>
      <c r="M93" s="47"/>
    </row>
    <row r="94" spans="1:13" ht="12" customHeight="1" outlineLevel="1">
      <c r="A94" s="75"/>
      <c r="B94" s="75"/>
      <c r="C94" s="75"/>
      <c r="D94" s="75"/>
      <c r="E94" s="75"/>
      <c r="F94" s="75"/>
      <c r="G94" s="75"/>
      <c r="H94" s="140"/>
      <c r="I94" s="140"/>
      <c r="J94" s="140"/>
      <c r="K94" s="140"/>
      <c r="L94" s="90"/>
      <c r="M94" s="43"/>
    </row>
    <row r="95" spans="1:13" ht="12" customHeight="1" outlineLevel="1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43"/>
    </row>
    <row r="96" spans="1:13" ht="19.5" customHeight="1">
      <c r="A96" s="121">
        <v>8</v>
      </c>
      <c r="B96" s="145" t="s">
        <v>73</v>
      </c>
      <c r="C96" s="146"/>
      <c r="D96" s="146"/>
      <c r="E96" s="146"/>
      <c r="F96" s="146"/>
      <c r="G96" s="146"/>
      <c r="H96" s="146"/>
      <c r="I96" s="146"/>
      <c r="J96" s="146"/>
      <c r="K96" s="146"/>
      <c r="L96" s="121">
        <f>$L$106</f>
        <v>1103</v>
      </c>
      <c r="M96" s="43"/>
    </row>
    <row r="97" spans="1:13" ht="7.5" customHeight="1" outlineLevel="1" thickBo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43"/>
    </row>
    <row r="98" spans="1:13" ht="12.75" outlineLevel="1">
      <c r="A98" s="153" t="s">
        <v>11</v>
      </c>
      <c r="B98" s="141" t="s">
        <v>6</v>
      </c>
      <c r="C98" s="155" t="s">
        <v>22</v>
      </c>
      <c r="D98" s="149" t="s">
        <v>3</v>
      </c>
      <c r="E98" s="150"/>
      <c r="F98" s="147" t="s">
        <v>2</v>
      </c>
      <c r="G98" s="148"/>
      <c r="H98" s="149" t="s">
        <v>7</v>
      </c>
      <c r="I98" s="150"/>
      <c r="J98" s="151" t="s">
        <v>18</v>
      </c>
      <c r="K98" s="152"/>
      <c r="L98" s="141" t="s">
        <v>8</v>
      </c>
      <c r="M98" s="47"/>
    </row>
    <row r="99" spans="1:13" ht="13.5" outlineLevel="1" thickBot="1">
      <c r="A99" s="154"/>
      <c r="B99" s="142"/>
      <c r="C99" s="156"/>
      <c r="D99" s="38" t="s">
        <v>10</v>
      </c>
      <c r="E99" s="39" t="s">
        <v>0</v>
      </c>
      <c r="F99" s="40" t="s">
        <v>10</v>
      </c>
      <c r="G99" s="41" t="s">
        <v>0</v>
      </c>
      <c r="H99" s="38" t="s">
        <v>10</v>
      </c>
      <c r="I99" s="39" t="s">
        <v>0</v>
      </c>
      <c r="J99" s="42" t="s">
        <v>10</v>
      </c>
      <c r="K99" s="41" t="s">
        <v>0</v>
      </c>
      <c r="L99" s="142"/>
      <c r="M99" s="47"/>
    </row>
    <row r="100" spans="1:13" ht="12.75" outlineLevel="1">
      <c r="A100" s="48" t="s">
        <v>74</v>
      </c>
      <c r="B100" s="57" t="s">
        <v>75</v>
      </c>
      <c r="C100" s="129">
        <v>37023</v>
      </c>
      <c r="D100" s="112">
        <v>8.17</v>
      </c>
      <c r="E100" s="81">
        <f>LOOKUP(D100,'Taškų '!$I$8:I$158,'Taškų '!$H$8:$H$158)</f>
        <v>82</v>
      </c>
      <c r="F100" s="109">
        <v>569</v>
      </c>
      <c r="G100" s="91">
        <f>LOOKUP(F100,'Taškų '!$E$8:$E$158,'Taškų '!$C$8:$C$158)</f>
        <v>85</v>
      </c>
      <c r="H100" s="112">
        <v>68.41</v>
      </c>
      <c r="I100" s="81">
        <f>LOOKUP(H100,'Taškų '!$D$8:$D$158,'Taškų '!$C$8:$C$158)</f>
        <v>84</v>
      </c>
      <c r="J100" s="132">
        <v>0.0018006944444444444</v>
      </c>
      <c r="K100" s="91">
        <f>LOOKUP(J100,'Taškų '!$J$8:$J$158,'Taškų '!$H$8:$H$158)</f>
        <v>53</v>
      </c>
      <c r="L100" s="93">
        <f aca="true" t="shared" si="6" ref="L100:L105">SUM(E100+G100+I100+K100)</f>
        <v>304</v>
      </c>
      <c r="M100" s="47"/>
    </row>
    <row r="101" spans="1:13" ht="12.75" outlineLevel="1">
      <c r="A101" s="55" t="s">
        <v>74</v>
      </c>
      <c r="B101" s="58" t="s">
        <v>76</v>
      </c>
      <c r="C101" s="130">
        <v>37000</v>
      </c>
      <c r="D101" s="113">
        <v>8.32</v>
      </c>
      <c r="E101" s="81">
        <f>LOOKUP(D101,'Taškų '!$I$8:I$158,'Taškų '!$H$8:$H$158)</f>
        <v>75</v>
      </c>
      <c r="F101" s="110">
        <v>508</v>
      </c>
      <c r="G101" s="91">
        <f>LOOKUP(F101,'Taškų '!$E$8:$E$158,'Taškų '!$C$8:$C$158)</f>
        <v>65</v>
      </c>
      <c r="H101" s="113">
        <v>74.64</v>
      </c>
      <c r="I101" s="81">
        <f>LOOKUP(H101,'Taškų '!$D$8:$D$158,'Taškų '!$C$8:$C$158)</f>
        <v>93</v>
      </c>
      <c r="J101" s="133">
        <v>0.0017891203703703704</v>
      </c>
      <c r="K101" s="91">
        <f>LOOKUP(J101,'Taškų '!$J$8:$J$158,'Taškų '!$H$8:$H$158)</f>
        <v>55</v>
      </c>
      <c r="L101" s="86">
        <f t="shared" si="6"/>
        <v>288</v>
      </c>
      <c r="M101" s="47"/>
    </row>
    <row r="102" spans="1:13" ht="12.75" outlineLevel="1">
      <c r="A102" s="55" t="s">
        <v>74</v>
      </c>
      <c r="B102" s="58" t="s">
        <v>77</v>
      </c>
      <c r="C102" s="130">
        <v>37129</v>
      </c>
      <c r="D102" s="113">
        <v>8.49</v>
      </c>
      <c r="E102" s="81">
        <f>LOOKUP(D102,'Taškų '!$I$8:I$158,'Taškų '!$H$8:$H$158)</f>
        <v>71</v>
      </c>
      <c r="F102" s="110">
        <v>449</v>
      </c>
      <c r="G102" s="91">
        <f>LOOKUP(F102,'Taškų '!$E$8:$E$158,'Taškų '!$C$8:$C$158)</f>
        <v>45</v>
      </c>
      <c r="H102" s="113">
        <v>36.3</v>
      </c>
      <c r="I102" s="81">
        <f>LOOKUP(H102,'Taškų '!$D$8:$D$158,'Taškų '!$C$8:$C$158)</f>
        <v>37</v>
      </c>
      <c r="J102" s="133">
        <v>0.002002314814814815</v>
      </c>
      <c r="K102" s="91">
        <f>LOOKUP(J102,'Taškų '!$J$8:$J$158,'Taškų '!$H$8:$H$158)</f>
        <v>28</v>
      </c>
      <c r="L102" s="86">
        <f t="shared" si="6"/>
        <v>181</v>
      </c>
      <c r="M102" s="47"/>
    </row>
    <row r="103" spans="1:13" ht="12.75" outlineLevel="1">
      <c r="A103" s="55" t="s">
        <v>74</v>
      </c>
      <c r="B103" s="58" t="s">
        <v>78</v>
      </c>
      <c r="C103" s="130">
        <v>37424</v>
      </c>
      <c r="D103" s="113">
        <v>9.39</v>
      </c>
      <c r="E103" s="81">
        <f>LOOKUP(D103,'Taškų '!$I$8:I$158,'Taškų '!$H$8:$H$158)</f>
        <v>44</v>
      </c>
      <c r="F103" s="110">
        <v>397</v>
      </c>
      <c r="G103" s="91">
        <f>LOOKUP(F103,'Taškų '!$E$8:$E$158,'Taškų '!$C$8:$C$158)</f>
        <v>28</v>
      </c>
      <c r="H103" s="113">
        <v>51.78</v>
      </c>
      <c r="I103" s="81">
        <f>LOOKUP(H103,'Taškų '!$D$8:$D$158,'Taškų '!$C$8:$C$158)</f>
        <v>59</v>
      </c>
      <c r="J103" s="133">
        <v>0.0019259259259259262</v>
      </c>
      <c r="K103" s="91">
        <f>LOOKUP(J103,'Taškų '!$J$8:$J$158,'Taškų '!$H$8:$H$158)</f>
        <v>36</v>
      </c>
      <c r="L103" s="86">
        <f t="shared" si="6"/>
        <v>167</v>
      </c>
      <c r="M103" s="47"/>
    </row>
    <row r="104" spans="1:13" ht="12.75" outlineLevel="1">
      <c r="A104" s="55" t="s">
        <v>74</v>
      </c>
      <c r="B104" s="58" t="s">
        <v>79</v>
      </c>
      <c r="C104" s="130">
        <v>37424</v>
      </c>
      <c r="D104" s="113">
        <v>9.43</v>
      </c>
      <c r="E104" s="81">
        <f>LOOKUP(D104,'Taškų '!$I$8:I$158,'Taškų '!$H$8:$H$158)</f>
        <v>41</v>
      </c>
      <c r="F104" s="110">
        <v>401</v>
      </c>
      <c r="G104" s="91">
        <f>LOOKUP(F104,'Taškų '!$E$8:$E$158,'Taškų '!$C$8:$C$158)</f>
        <v>29</v>
      </c>
      <c r="H104" s="113">
        <v>53.98</v>
      </c>
      <c r="I104" s="81">
        <f>LOOKUP(H104,'Taškų '!$D$8:$D$158,'Taškų '!$C$8:$C$158)</f>
        <v>62</v>
      </c>
      <c r="J104" s="133">
        <v>0.0019633101851851856</v>
      </c>
      <c r="K104" s="91">
        <f>LOOKUP(J104,'Taškų '!$J$8:$J$158,'Taškų '!$H$8:$H$158)</f>
        <v>31</v>
      </c>
      <c r="L104" s="86">
        <f t="shared" si="6"/>
        <v>163</v>
      </c>
      <c r="M104" s="47"/>
    </row>
    <row r="105" spans="1:13" ht="13.5" outlineLevel="1" thickBot="1">
      <c r="A105" s="56" t="s">
        <v>74</v>
      </c>
      <c r="B105" s="59" t="s">
        <v>80</v>
      </c>
      <c r="C105" s="131">
        <v>36907</v>
      </c>
      <c r="D105" s="114">
        <v>9.37</v>
      </c>
      <c r="E105" s="84">
        <f>LOOKUP(D105,'Taškų '!$I$8:I$158,'Taškų '!$H$8:$H$158)</f>
        <v>44</v>
      </c>
      <c r="F105" s="111">
        <v>450</v>
      </c>
      <c r="G105" s="83">
        <f>LOOKUP(F105,'Taškų '!$E$8:$E$158,'Taškų '!$C$8:$C$158)</f>
        <v>45</v>
      </c>
      <c r="H105" s="114">
        <v>31.5</v>
      </c>
      <c r="I105" s="92">
        <f>LOOKUP(H105,'Taškų '!$D$8:$D$158,'Taškų '!$C$8:$C$158)</f>
        <v>30</v>
      </c>
      <c r="J105" s="134">
        <v>0.0019805555555555553</v>
      </c>
      <c r="K105" s="95">
        <f>LOOKUP(J105,'Taškų '!$J$8:$J$158,'Taškų '!$H$8:$H$158)</f>
        <v>29</v>
      </c>
      <c r="L105" s="87">
        <f t="shared" si="6"/>
        <v>148</v>
      </c>
      <c r="M105" s="47"/>
    </row>
    <row r="106" spans="1:13" ht="13.5" outlineLevel="1" thickBot="1">
      <c r="A106" s="75"/>
      <c r="B106" s="96"/>
      <c r="C106" s="75"/>
      <c r="D106" s="94"/>
      <c r="E106" s="94"/>
      <c r="F106" s="94"/>
      <c r="G106" s="94"/>
      <c r="H106" s="143" t="s">
        <v>13</v>
      </c>
      <c r="I106" s="144"/>
      <c r="J106" s="144"/>
      <c r="K106" s="144"/>
      <c r="L106" s="85">
        <f>SUM(L100:L105)-MIN(L100:L105)</f>
        <v>1103</v>
      </c>
      <c r="M106" s="47"/>
    </row>
    <row r="107" spans="1:13" ht="12.75" outlineLevel="1">
      <c r="A107" s="75"/>
      <c r="B107" s="96"/>
      <c r="C107" s="75"/>
      <c r="D107" s="75"/>
      <c r="E107" s="75"/>
      <c r="F107" s="75"/>
      <c r="G107" s="75"/>
      <c r="H107" s="140"/>
      <c r="I107" s="140"/>
      <c r="J107" s="140"/>
      <c r="K107" s="140"/>
      <c r="L107" s="90"/>
      <c r="M107" s="43"/>
    </row>
    <row r="108" spans="1:13" ht="12.75" outlineLevel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43"/>
    </row>
    <row r="109" spans="1:13" ht="12.75" outlineLevel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43"/>
    </row>
    <row r="110" spans="1:13" ht="9" customHeight="1" outlineLevel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43"/>
    </row>
    <row r="111" spans="1:13" ht="8.25" customHeight="1" outlineLevel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43"/>
    </row>
    <row r="112" spans="1:13" ht="12.75" outlineLevel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43"/>
    </row>
    <row r="113" spans="1:13" ht="19.5" customHeight="1">
      <c r="A113" s="121">
        <v>9</v>
      </c>
      <c r="B113" s="145" t="s">
        <v>81</v>
      </c>
      <c r="C113" s="146"/>
      <c r="D113" s="146"/>
      <c r="E113" s="146"/>
      <c r="F113" s="146"/>
      <c r="G113" s="146"/>
      <c r="H113" s="146"/>
      <c r="I113" s="146"/>
      <c r="J113" s="146"/>
      <c r="K113" s="146"/>
      <c r="L113" s="121">
        <f>$L$123</f>
        <v>954</v>
      </c>
      <c r="M113" s="43"/>
    </row>
    <row r="114" spans="1:13" ht="13.5" outlineLevel="1" thickBo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43"/>
    </row>
    <row r="115" spans="1:13" ht="12.75" outlineLevel="1">
      <c r="A115" s="153" t="s">
        <v>11</v>
      </c>
      <c r="B115" s="141" t="s">
        <v>6</v>
      </c>
      <c r="C115" s="155" t="s">
        <v>22</v>
      </c>
      <c r="D115" s="149" t="s">
        <v>3</v>
      </c>
      <c r="E115" s="150"/>
      <c r="F115" s="147" t="s">
        <v>2</v>
      </c>
      <c r="G115" s="148"/>
      <c r="H115" s="149" t="s">
        <v>7</v>
      </c>
      <c r="I115" s="150"/>
      <c r="J115" s="151" t="s">
        <v>18</v>
      </c>
      <c r="K115" s="152"/>
      <c r="L115" s="141" t="s">
        <v>8</v>
      </c>
      <c r="M115" s="47"/>
    </row>
    <row r="116" spans="1:13" ht="13.5" outlineLevel="1" thickBot="1">
      <c r="A116" s="154"/>
      <c r="B116" s="142"/>
      <c r="C116" s="156"/>
      <c r="D116" s="38" t="s">
        <v>10</v>
      </c>
      <c r="E116" s="39" t="s">
        <v>0</v>
      </c>
      <c r="F116" s="40" t="s">
        <v>10</v>
      </c>
      <c r="G116" s="41" t="s">
        <v>0</v>
      </c>
      <c r="H116" s="38" t="s">
        <v>10</v>
      </c>
      <c r="I116" s="39" t="s">
        <v>0</v>
      </c>
      <c r="J116" s="42" t="s">
        <v>10</v>
      </c>
      <c r="K116" s="41" t="s">
        <v>0</v>
      </c>
      <c r="L116" s="142"/>
      <c r="M116" s="47"/>
    </row>
    <row r="117" spans="1:13" ht="12.75" outlineLevel="1">
      <c r="A117" s="48" t="s">
        <v>31</v>
      </c>
      <c r="B117" s="60" t="s">
        <v>82</v>
      </c>
      <c r="C117" s="129">
        <v>36994</v>
      </c>
      <c r="D117" s="112">
        <v>8.39</v>
      </c>
      <c r="E117" s="81">
        <f>LOOKUP(D117,'Taškų '!$I$8:I$158,'Taškų '!$H$8:$H$158)</f>
        <v>75</v>
      </c>
      <c r="F117" s="109">
        <v>480</v>
      </c>
      <c r="G117" s="91">
        <f>LOOKUP(F117,'Taškų '!$E$8:$E$158,'Taškų '!$C$8:$C$158)</f>
        <v>55</v>
      </c>
      <c r="H117" s="112">
        <v>58.87</v>
      </c>
      <c r="I117" s="81">
        <f>LOOKUP(H117,'Taškų '!$D$8:$D$158,'Taškų '!$C$8:$C$158)</f>
        <v>69</v>
      </c>
      <c r="J117" s="132">
        <v>0.0021037037037037036</v>
      </c>
      <c r="K117" s="91">
        <f>LOOKUP(J117,'Taškų '!$J$8:$J$158,'Taškų '!$H$8:$H$158)</f>
        <v>17</v>
      </c>
      <c r="L117" s="93">
        <f>SUM(E117+G117+I117+K117)</f>
        <v>216</v>
      </c>
      <c r="M117" s="47"/>
    </row>
    <row r="118" spans="1:13" ht="12.75" outlineLevel="1">
      <c r="A118" s="52" t="s">
        <v>31</v>
      </c>
      <c r="B118" s="61" t="s">
        <v>83</v>
      </c>
      <c r="C118" s="130">
        <v>37112</v>
      </c>
      <c r="D118" s="113">
        <v>8.58</v>
      </c>
      <c r="E118" s="81">
        <f>LOOKUP(D118,'Taškų '!$I$8:I$158,'Taškų '!$H$8:$H$158)</f>
        <v>68</v>
      </c>
      <c r="F118" s="110">
        <v>474</v>
      </c>
      <c r="G118" s="91">
        <f>LOOKUP(F118,'Taškų '!$E$8:$E$158,'Taškų '!$C$8:$C$158)</f>
        <v>53</v>
      </c>
      <c r="H118" s="113">
        <v>50.86</v>
      </c>
      <c r="I118" s="81">
        <f>LOOKUP(H118,'Taškų '!$D$8:$D$158,'Taškų '!$C$8:$C$158)</f>
        <v>57</v>
      </c>
      <c r="J118" s="133">
        <v>0.001983680555555556</v>
      </c>
      <c r="K118" s="91">
        <f>LOOKUP(J118,'Taškų '!$J$8:$J$158,'Taškų '!$H$8:$H$158)</f>
        <v>29</v>
      </c>
      <c r="L118" s="86">
        <f>SUM(E118+G118+I118+K118)</f>
        <v>207</v>
      </c>
      <c r="M118" s="47"/>
    </row>
    <row r="119" spans="1:13" ht="12.75" outlineLevel="1">
      <c r="A119" s="52" t="s">
        <v>31</v>
      </c>
      <c r="B119" s="61" t="s">
        <v>84</v>
      </c>
      <c r="C119" s="130">
        <v>37436</v>
      </c>
      <c r="D119" s="113">
        <v>9.16</v>
      </c>
      <c r="E119" s="81">
        <f>LOOKUP(D119,'Taškų '!$I$8:I$158,'Taškų '!$H$8:$H$158)</f>
        <v>49</v>
      </c>
      <c r="F119" s="110">
        <v>374</v>
      </c>
      <c r="G119" s="91">
        <f>LOOKUP(F119,'Taškų '!$E$8:$E$158,'Taškų '!$C$8:$C$158)</f>
        <v>20</v>
      </c>
      <c r="H119" s="113">
        <v>48.92</v>
      </c>
      <c r="I119" s="81">
        <f>LOOKUP(H119,'Taškų '!$D$8:$D$158,'Taškų '!$C$8:$C$158)</f>
        <v>54</v>
      </c>
      <c r="J119" s="133">
        <v>0.001990972222222222</v>
      </c>
      <c r="K119" s="91">
        <f>LOOKUP(J119,'Taškų '!$J$8:$J$158,'Taškų '!$H$8:$H$158)</f>
        <v>28</v>
      </c>
      <c r="L119" s="86">
        <f>SUM(E119+G119+I119+K119)</f>
        <v>151</v>
      </c>
      <c r="M119" s="47"/>
    </row>
    <row r="120" spans="1:13" ht="12.75" outlineLevel="1">
      <c r="A120" s="52" t="s">
        <v>31</v>
      </c>
      <c r="B120" s="61" t="s">
        <v>85</v>
      </c>
      <c r="C120" s="130">
        <v>36979</v>
      </c>
      <c r="D120" s="113">
        <v>8.2</v>
      </c>
      <c r="E120" s="81">
        <f>LOOKUP(D120,'Taškų '!$I$8:I$158,'Taškų '!$H$8:$H$158)</f>
        <v>78</v>
      </c>
      <c r="F120" s="110">
        <v>484</v>
      </c>
      <c r="G120" s="91">
        <f>LOOKUP(F120,'Taškų '!$E$8:$E$158,'Taškų '!$C$8:$C$158)</f>
        <v>57</v>
      </c>
      <c r="H120" s="113">
        <v>59.09</v>
      </c>
      <c r="I120" s="81">
        <f>LOOKUP(H120,'Taškų '!$D$8:$D$158,'Taškų '!$C$8:$C$158)</f>
        <v>71</v>
      </c>
      <c r="J120" s="133">
        <v>0.0019783564814814815</v>
      </c>
      <c r="K120" s="91">
        <f>LOOKUP(J120,'Taškų '!$J$8:$J$158,'Taškų '!$H$8:$H$158)</f>
        <v>30</v>
      </c>
      <c r="L120" s="86">
        <f>SUM(E120+G120+I120+K120)</f>
        <v>236</v>
      </c>
      <c r="M120" s="47"/>
    </row>
    <row r="121" spans="1:13" ht="12.75" outlineLevel="1">
      <c r="A121" s="52" t="s">
        <v>31</v>
      </c>
      <c r="B121" s="60" t="s">
        <v>86</v>
      </c>
      <c r="C121" s="130">
        <v>37271</v>
      </c>
      <c r="D121" s="113">
        <v>8.9</v>
      </c>
      <c r="E121" s="81">
        <f>LOOKUP(D121,'Taškų '!$I$8:I$158,'Taškų '!$H$8:$H$158)</f>
        <v>55</v>
      </c>
      <c r="F121" s="110">
        <v>382</v>
      </c>
      <c r="G121" s="91">
        <f>LOOKUP(F121,'Taškų '!$E$8:$E$158,'Taškų '!$C$8:$C$158)</f>
        <v>23</v>
      </c>
      <c r="H121" s="113">
        <v>32.39</v>
      </c>
      <c r="I121" s="81">
        <f>LOOKUP(H121,'Taškų '!$D$8:$D$158,'Taškų '!$C$8:$C$158)</f>
        <v>31</v>
      </c>
      <c r="J121" s="133">
        <v>0.0019354166666666667</v>
      </c>
      <c r="K121" s="91">
        <f>LOOKUP(J121,'Taškų '!$J$8:$J$158,'Taškų '!$H$8:$H$158)</f>
        <v>35</v>
      </c>
      <c r="L121" s="86">
        <f>SUM(E121+G121+I121+K121)</f>
        <v>144</v>
      </c>
      <c r="M121" s="47"/>
    </row>
    <row r="122" spans="1:13" ht="13.5" outlineLevel="1" thickBot="1">
      <c r="A122" s="62"/>
      <c r="B122" s="63"/>
      <c r="C122" s="131"/>
      <c r="D122" s="114"/>
      <c r="E122" s="84"/>
      <c r="F122" s="111"/>
      <c r="G122" s="83"/>
      <c r="H122" s="114"/>
      <c r="I122" s="92"/>
      <c r="J122" s="134"/>
      <c r="K122" s="95"/>
      <c r="L122" s="87"/>
      <c r="M122" s="47"/>
    </row>
    <row r="123" spans="1:13" ht="13.5" outlineLevel="1" thickBot="1">
      <c r="A123" s="75"/>
      <c r="B123" s="75"/>
      <c r="C123" s="75"/>
      <c r="D123" s="94"/>
      <c r="E123" s="94"/>
      <c r="F123" s="94"/>
      <c r="G123" s="94"/>
      <c r="H123" s="143" t="s">
        <v>13</v>
      </c>
      <c r="I123" s="144"/>
      <c r="J123" s="144"/>
      <c r="K123" s="144"/>
      <c r="L123" s="85">
        <f>SUM(L117:L122)</f>
        <v>954</v>
      </c>
      <c r="M123" s="47"/>
    </row>
    <row r="124" spans="1:13" ht="12.75" outlineLevel="1">
      <c r="A124" s="75"/>
      <c r="B124" s="75"/>
      <c r="C124" s="75"/>
      <c r="D124" s="75"/>
      <c r="E124" s="75"/>
      <c r="F124" s="75"/>
      <c r="G124" s="75"/>
      <c r="H124" s="140"/>
      <c r="I124" s="140"/>
      <c r="J124" s="140"/>
      <c r="K124" s="140"/>
      <c r="L124" s="90"/>
      <c r="M124" s="43"/>
    </row>
    <row r="125" spans="1:13" ht="12.75" outlineLevel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43"/>
    </row>
    <row r="126" spans="1:13" ht="19.5" customHeight="1">
      <c r="A126" s="121">
        <v>10</v>
      </c>
      <c r="B126" s="145" t="s">
        <v>94</v>
      </c>
      <c r="C126" s="146"/>
      <c r="D126" s="146"/>
      <c r="E126" s="146"/>
      <c r="F126" s="146"/>
      <c r="G126" s="146"/>
      <c r="H126" s="146"/>
      <c r="I126" s="146"/>
      <c r="J126" s="146"/>
      <c r="K126" s="146"/>
      <c r="L126" s="121"/>
      <c r="M126" s="43"/>
    </row>
    <row r="127" spans="1:13" ht="13.5" outlineLevel="1" thickBo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43"/>
    </row>
    <row r="128" spans="1:13" ht="12.75" customHeight="1" outlineLevel="1">
      <c r="A128" s="153" t="s">
        <v>11</v>
      </c>
      <c r="B128" s="160" t="s">
        <v>6</v>
      </c>
      <c r="C128" s="155" t="s">
        <v>22</v>
      </c>
      <c r="D128" s="153" t="s">
        <v>3</v>
      </c>
      <c r="E128" s="157"/>
      <c r="F128" s="153" t="s">
        <v>2</v>
      </c>
      <c r="G128" s="157"/>
      <c r="H128" s="153" t="s">
        <v>7</v>
      </c>
      <c r="I128" s="157"/>
      <c r="J128" s="158" t="s">
        <v>18</v>
      </c>
      <c r="K128" s="159"/>
      <c r="L128" s="141" t="s">
        <v>8</v>
      </c>
      <c r="M128" s="47"/>
    </row>
    <row r="129" spans="1:13" ht="13.5" outlineLevel="1" thickBot="1">
      <c r="A129" s="154"/>
      <c r="B129" s="161"/>
      <c r="C129" s="156"/>
      <c r="D129" s="38" t="s">
        <v>10</v>
      </c>
      <c r="E129" s="39" t="s">
        <v>0</v>
      </c>
      <c r="F129" s="40" t="s">
        <v>10</v>
      </c>
      <c r="G129" s="41" t="s">
        <v>0</v>
      </c>
      <c r="H129" s="38" t="s">
        <v>10</v>
      </c>
      <c r="I129" s="39" t="s">
        <v>0</v>
      </c>
      <c r="J129" s="42" t="s">
        <v>10</v>
      </c>
      <c r="K129" s="41" t="s">
        <v>0</v>
      </c>
      <c r="L129" s="142"/>
      <c r="M129" s="47"/>
    </row>
    <row r="130" spans="1:13" ht="12.75" outlineLevel="1">
      <c r="A130" s="48" t="s">
        <v>94</v>
      </c>
      <c r="B130" s="57" t="s">
        <v>95</v>
      </c>
      <c r="C130" s="129">
        <v>37165</v>
      </c>
      <c r="D130" s="112">
        <v>9.09</v>
      </c>
      <c r="E130" s="81">
        <f>LOOKUP(D130,'Taškų '!$I$8:I$158,'Taškų '!$H$8:$H$158)</f>
        <v>52</v>
      </c>
      <c r="F130" s="109">
        <v>449</v>
      </c>
      <c r="G130" s="91">
        <f>LOOKUP(F130,'Taškų '!$E$8:$E$158,'Taškų '!$C$8:$C$158)</f>
        <v>45</v>
      </c>
      <c r="H130" s="112">
        <v>39.3</v>
      </c>
      <c r="I130" s="81">
        <f>LOOKUP(H130,'Taškų '!$D$8:$D$158,'Taškų '!$C$8:$C$158)</f>
        <v>41</v>
      </c>
      <c r="J130" s="132">
        <v>0.0019451388888888888</v>
      </c>
      <c r="K130" s="91">
        <f>LOOKUP(J130,'Taškų '!$J$8:$J$158,'Taškų '!$H$8:$H$158)</f>
        <v>33</v>
      </c>
      <c r="L130" s="93">
        <f>SUM(E130+G130+I130+K130)</f>
        <v>171</v>
      </c>
      <c r="M130" s="47"/>
    </row>
    <row r="131" spans="1:13" ht="12.75" outlineLevel="1">
      <c r="A131" s="55"/>
      <c r="B131" s="58"/>
      <c r="C131" s="130"/>
      <c r="D131" s="113"/>
      <c r="E131" s="81"/>
      <c r="F131" s="110"/>
      <c r="G131" s="91"/>
      <c r="H131" s="113"/>
      <c r="I131" s="81"/>
      <c r="J131" s="133"/>
      <c r="K131" s="91"/>
      <c r="L131" s="86"/>
      <c r="M131" s="47"/>
    </row>
    <row r="132" spans="1:13" ht="12.75" outlineLevel="1">
      <c r="A132" s="55"/>
      <c r="B132" s="58"/>
      <c r="C132" s="130"/>
      <c r="D132" s="113"/>
      <c r="E132" s="81"/>
      <c r="F132" s="110"/>
      <c r="G132" s="91"/>
      <c r="H132" s="113"/>
      <c r="I132" s="81"/>
      <c r="J132" s="133"/>
      <c r="K132" s="91"/>
      <c r="L132" s="86"/>
      <c r="M132" s="47"/>
    </row>
    <row r="133" spans="1:13" ht="12.75" outlineLevel="1">
      <c r="A133" s="55"/>
      <c r="B133" s="58"/>
      <c r="C133" s="130"/>
      <c r="D133" s="113"/>
      <c r="E133" s="81"/>
      <c r="F133" s="110"/>
      <c r="G133" s="91"/>
      <c r="H133" s="113"/>
      <c r="I133" s="81"/>
      <c r="J133" s="133"/>
      <c r="K133" s="91"/>
      <c r="L133" s="86"/>
      <c r="M133" s="47"/>
    </row>
    <row r="134" spans="1:13" ht="12.75" outlineLevel="1">
      <c r="A134" s="55"/>
      <c r="B134" s="58"/>
      <c r="C134" s="130"/>
      <c r="D134" s="113"/>
      <c r="E134" s="81"/>
      <c r="F134" s="110"/>
      <c r="G134" s="91"/>
      <c r="H134" s="113"/>
      <c r="I134" s="81"/>
      <c r="J134" s="133"/>
      <c r="K134" s="91"/>
      <c r="L134" s="86"/>
      <c r="M134" s="47"/>
    </row>
    <row r="135" spans="1:13" ht="13.5" outlineLevel="1" thickBot="1">
      <c r="A135" s="56"/>
      <c r="B135" s="59"/>
      <c r="C135" s="131"/>
      <c r="D135" s="114"/>
      <c r="E135" s="84"/>
      <c r="F135" s="111"/>
      <c r="G135" s="83"/>
      <c r="H135" s="114"/>
      <c r="I135" s="92"/>
      <c r="J135" s="134"/>
      <c r="K135" s="95"/>
      <c r="L135" s="87"/>
      <c r="M135" s="47"/>
    </row>
    <row r="136" spans="1:13" ht="13.5" outlineLevel="1" thickBot="1">
      <c r="A136" s="75"/>
      <c r="B136" s="75"/>
      <c r="C136" s="75"/>
      <c r="D136" s="94"/>
      <c r="E136" s="94"/>
      <c r="F136" s="94"/>
      <c r="G136" s="94"/>
      <c r="H136" s="143" t="s">
        <v>13</v>
      </c>
      <c r="I136" s="144"/>
      <c r="J136" s="144"/>
      <c r="K136" s="144"/>
      <c r="L136" s="85"/>
      <c r="M136" s="47"/>
    </row>
    <row r="137" spans="1:13" ht="18" customHeight="1" outlineLevel="1">
      <c r="A137" s="88"/>
      <c r="B137" s="88"/>
      <c r="C137" s="88"/>
      <c r="D137" s="88"/>
      <c r="E137" s="88"/>
      <c r="F137" s="88"/>
      <c r="G137" s="88"/>
      <c r="H137" s="140"/>
      <c r="I137" s="140"/>
      <c r="J137" s="140"/>
      <c r="K137" s="140"/>
      <c r="L137" s="90"/>
      <c r="M137" s="47"/>
    </row>
    <row r="138" spans="1:13" ht="12.75" outlineLevel="1">
      <c r="A138" s="47"/>
      <c r="B138" s="47"/>
      <c r="C138" s="47"/>
      <c r="D138" s="47"/>
      <c r="E138" s="47"/>
      <c r="F138" s="47"/>
      <c r="G138" s="47"/>
      <c r="H138" s="47"/>
      <c r="I138" s="47"/>
      <c r="J138" s="64"/>
      <c r="K138" s="47"/>
      <c r="L138" s="47"/>
      <c r="M138" s="47"/>
    </row>
    <row r="139" spans="1:13" ht="11.25" customHeight="1">
      <c r="A139" s="43"/>
      <c r="B139" s="65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</row>
    <row r="140" spans="1:13" ht="12.75" outlineLevel="1">
      <c r="A140" s="43"/>
      <c r="B140" s="137" t="s">
        <v>16</v>
      </c>
      <c r="C140" s="137"/>
      <c r="D140" s="43"/>
      <c r="E140" s="43"/>
      <c r="F140" s="43"/>
      <c r="G140" s="136" t="s">
        <v>25</v>
      </c>
      <c r="H140" s="136"/>
      <c r="I140" s="136"/>
      <c r="J140" s="136"/>
      <c r="K140" s="43"/>
      <c r="L140" s="43"/>
      <c r="M140" s="43"/>
    </row>
    <row r="141" spans="1:13" ht="12.75" outlineLevel="1">
      <c r="A141" s="47"/>
      <c r="B141" s="47"/>
      <c r="C141" s="47"/>
      <c r="D141" s="47"/>
      <c r="E141" s="47"/>
      <c r="F141" s="47"/>
      <c r="G141" s="47"/>
      <c r="H141" s="47"/>
      <c r="I141" s="47"/>
      <c r="J141" s="64"/>
      <c r="K141" s="64"/>
      <c r="L141" s="47"/>
      <c r="M141" s="47"/>
    </row>
    <row r="142" spans="1:13" ht="12.75" outlineLevel="1">
      <c r="A142" s="47"/>
      <c r="B142" s="47"/>
      <c r="C142" s="47"/>
      <c r="D142" s="66"/>
      <c r="E142" s="66"/>
      <c r="F142" s="66"/>
      <c r="G142" s="66"/>
      <c r="H142" s="66"/>
      <c r="I142" s="66"/>
      <c r="J142" s="67"/>
      <c r="K142" s="66"/>
      <c r="L142" s="47"/>
      <c r="M142" s="47"/>
    </row>
    <row r="143" spans="1:13" ht="12.75" outlineLevel="1">
      <c r="A143" s="47"/>
      <c r="B143" s="138" t="s">
        <v>21</v>
      </c>
      <c r="C143" s="138"/>
      <c r="D143" s="119"/>
      <c r="E143" s="118"/>
      <c r="F143" s="118"/>
      <c r="G143" s="139" t="s">
        <v>26</v>
      </c>
      <c r="H143" s="139"/>
      <c r="I143" s="139"/>
      <c r="J143" s="139"/>
      <c r="K143" s="47"/>
      <c r="L143" s="47"/>
      <c r="M143" s="47"/>
    </row>
    <row r="144" spans="1:13" ht="12.75" outlineLevel="1">
      <c r="A144" s="47"/>
      <c r="B144" s="68"/>
      <c r="C144" s="47"/>
      <c r="D144" s="69"/>
      <c r="E144" s="47"/>
      <c r="F144" s="47"/>
      <c r="G144" s="47"/>
      <c r="H144" s="47"/>
      <c r="I144" s="47"/>
      <c r="J144" s="64"/>
      <c r="K144" s="47"/>
      <c r="L144" s="47"/>
      <c r="M144" s="47"/>
    </row>
    <row r="145" spans="1:13" ht="12.75" outlineLevel="1">
      <c r="A145" s="47"/>
      <c r="B145" s="68"/>
      <c r="C145" s="47"/>
      <c r="D145" s="69"/>
      <c r="E145" s="47"/>
      <c r="F145" s="47"/>
      <c r="G145" s="47"/>
      <c r="H145" s="47"/>
      <c r="I145" s="47"/>
      <c r="J145" s="64"/>
      <c r="K145" s="47"/>
      <c r="L145" s="47"/>
      <c r="M145" s="47"/>
    </row>
    <row r="146" spans="1:13" ht="12.75" outlineLevel="1">
      <c r="A146" s="47"/>
      <c r="B146" s="68"/>
      <c r="C146" s="47"/>
      <c r="D146" s="69"/>
      <c r="E146" s="47"/>
      <c r="F146" s="47"/>
      <c r="G146" s="47"/>
      <c r="H146" s="47"/>
      <c r="I146" s="47"/>
      <c r="J146" s="64"/>
      <c r="K146" s="47"/>
      <c r="L146" s="47"/>
      <c r="M146" s="47"/>
    </row>
    <row r="147" spans="1:13" ht="12.75" outlineLevel="1">
      <c r="A147" s="47"/>
      <c r="B147" s="68"/>
      <c r="C147" s="47"/>
      <c r="D147" s="69"/>
      <c r="E147" s="47"/>
      <c r="F147" s="47"/>
      <c r="G147" s="47"/>
      <c r="H147" s="47"/>
      <c r="I147" s="47"/>
      <c r="J147" s="64"/>
      <c r="K147" s="47"/>
      <c r="L147" s="47"/>
      <c r="M147" s="47"/>
    </row>
    <row r="148" spans="1:13" ht="12.75" outlineLevel="1">
      <c r="A148" s="47"/>
      <c r="B148" s="68"/>
      <c r="C148" s="47"/>
      <c r="D148" s="69"/>
      <c r="E148" s="47"/>
      <c r="F148" s="47"/>
      <c r="G148" s="47"/>
      <c r="H148" s="47"/>
      <c r="I148" s="47"/>
      <c r="J148" s="64"/>
      <c r="K148" s="47"/>
      <c r="L148" s="47"/>
      <c r="M148" s="47"/>
    </row>
    <row r="149" spans="1:13" ht="12.75" outlineLevel="1">
      <c r="A149" s="43"/>
      <c r="B149" s="43"/>
      <c r="C149" s="43"/>
      <c r="D149" s="47"/>
      <c r="E149" s="47"/>
      <c r="F149" s="47"/>
      <c r="G149" s="47"/>
      <c r="H149" s="47"/>
      <c r="I149" s="47"/>
      <c r="J149" s="64"/>
      <c r="K149" s="64"/>
      <c r="L149" s="47"/>
      <c r="M149" s="47"/>
    </row>
    <row r="150" spans="1:13" ht="12.75" outlineLevel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ht="15" customHeight="1" outlineLevel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</row>
    <row r="152" spans="1:13" ht="19.5" customHeight="1" hidden="1">
      <c r="A152" s="43"/>
      <c r="B152" s="65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</row>
    <row r="153" spans="1:13" ht="12.75" outlineLevel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</row>
    <row r="154" spans="1:13" ht="12.75" outlineLevel="1">
      <c r="A154" s="47"/>
      <c r="B154" s="47"/>
      <c r="C154" s="47"/>
      <c r="D154" s="47"/>
      <c r="E154" s="47"/>
      <c r="F154" s="47"/>
      <c r="G154" s="47"/>
      <c r="H154" s="47"/>
      <c r="I154" s="47"/>
      <c r="J154" s="64"/>
      <c r="K154" s="64"/>
      <c r="L154" s="47"/>
      <c r="M154" s="47"/>
    </row>
    <row r="155" spans="1:13" ht="12.75" outlineLevel="1">
      <c r="A155" s="47"/>
      <c r="B155" s="47"/>
      <c r="C155" s="47"/>
      <c r="D155" s="66"/>
      <c r="E155" s="66"/>
      <c r="F155" s="66"/>
      <c r="G155" s="66"/>
      <c r="H155" s="66"/>
      <c r="I155" s="66"/>
      <c r="J155" s="67"/>
      <c r="K155" s="66"/>
      <c r="L155" s="47"/>
      <c r="M155" s="47"/>
    </row>
    <row r="156" spans="1:13" ht="12.75" outlineLevel="1">
      <c r="A156" s="47"/>
      <c r="B156" s="68"/>
      <c r="C156" s="47"/>
      <c r="D156" s="69"/>
      <c r="E156" s="47"/>
      <c r="F156" s="47"/>
      <c r="G156" s="47"/>
      <c r="H156" s="47"/>
      <c r="I156" s="47"/>
      <c r="J156" s="64"/>
      <c r="K156" s="47"/>
      <c r="L156" s="47"/>
      <c r="M156" s="47"/>
    </row>
    <row r="157" spans="1:13" ht="12.75" outlineLevel="1">
      <c r="A157" s="47"/>
      <c r="B157" s="68"/>
      <c r="C157" s="47"/>
      <c r="D157" s="69"/>
      <c r="E157" s="47"/>
      <c r="F157" s="47"/>
      <c r="G157" s="47"/>
      <c r="H157" s="47"/>
      <c r="I157" s="47"/>
      <c r="J157" s="64"/>
      <c r="K157" s="47"/>
      <c r="L157" s="47"/>
      <c r="M157" s="47"/>
    </row>
    <row r="158" spans="1:13" ht="12.75" outlineLevel="1">
      <c r="A158" s="47"/>
      <c r="B158" s="68"/>
      <c r="C158" s="47"/>
      <c r="D158" s="69"/>
      <c r="E158" s="47"/>
      <c r="F158" s="47"/>
      <c r="G158" s="47"/>
      <c r="H158" s="47"/>
      <c r="I158" s="47"/>
      <c r="J158" s="64"/>
      <c r="K158" s="47"/>
      <c r="L158" s="47"/>
      <c r="M158" s="47"/>
    </row>
    <row r="159" spans="1:13" ht="12.75" outlineLevel="1">
      <c r="A159" s="47"/>
      <c r="B159" s="68"/>
      <c r="C159" s="47"/>
      <c r="D159" s="69"/>
      <c r="E159" s="47"/>
      <c r="F159" s="47"/>
      <c r="G159" s="47"/>
      <c r="H159" s="47"/>
      <c r="I159" s="47"/>
      <c r="J159" s="64"/>
      <c r="K159" s="47"/>
      <c r="L159" s="47"/>
      <c r="M159" s="47"/>
    </row>
    <row r="160" spans="1:13" ht="12.75" outlineLevel="1">
      <c r="A160" s="47"/>
      <c r="B160" s="68"/>
      <c r="C160" s="47"/>
      <c r="D160" s="69"/>
      <c r="E160" s="47"/>
      <c r="F160" s="47"/>
      <c r="G160" s="47"/>
      <c r="H160" s="47"/>
      <c r="I160" s="47"/>
      <c r="J160" s="64"/>
      <c r="K160" s="47"/>
      <c r="L160" s="47"/>
      <c r="M160" s="47"/>
    </row>
    <row r="161" spans="1:13" ht="12.75" outlineLevel="1">
      <c r="A161" s="47"/>
      <c r="B161" s="68"/>
      <c r="C161" s="47"/>
      <c r="D161" s="69"/>
      <c r="E161" s="47"/>
      <c r="F161" s="47"/>
      <c r="G161" s="47"/>
      <c r="H161" s="47"/>
      <c r="I161" s="47"/>
      <c r="J161" s="64"/>
      <c r="K161" s="47"/>
      <c r="L161" s="47"/>
      <c r="M161" s="47"/>
    </row>
    <row r="162" spans="1:13" ht="12.75" outlineLevel="1">
      <c r="A162" s="43"/>
      <c r="B162" s="43"/>
      <c r="C162" s="43"/>
      <c r="D162" s="47"/>
      <c r="E162" s="47"/>
      <c r="F162" s="47"/>
      <c r="G162" s="47"/>
      <c r="H162" s="47"/>
      <c r="I162" s="47"/>
      <c r="J162" s="64"/>
      <c r="K162" s="64"/>
      <c r="L162" s="47"/>
      <c r="M162" s="47"/>
    </row>
    <row r="163" spans="1:13" ht="12.75" outlineLevel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1:13" ht="12.75" outlineLevel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</row>
    <row r="165" spans="1:13" ht="19.5" customHeight="1" hidden="1">
      <c r="A165" s="43"/>
      <c r="B165" s="65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1:13" ht="12.75" outlineLevel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</row>
    <row r="167" spans="1:13" ht="12.75" outlineLevel="1">
      <c r="A167" s="47"/>
      <c r="B167" s="47"/>
      <c r="C167" s="47"/>
      <c r="D167" s="47"/>
      <c r="E167" s="47"/>
      <c r="F167" s="47"/>
      <c r="G167" s="47"/>
      <c r="H167" s="47"/>
      <c r="I167" s="47"/>
      <c r="J167" s="64"/>
      <c r="K167" s="64"/>
      <c r="L167" s="47"/>
      <c r="M167" s="47"/>
    </row>
    <row r="168" spans="1:13" ht="12.75" outlineLevel="1">
      <c r="A168" s="47"/>
      <c r="B168" s="47"/>
      <c r="C168" s="47"/>
      <c r="D168" s="66"/>
      <c r="E168" s="66"/>
      <c r="F168" s="66"/>
      <c r="G168" s="66"/>
      <c r="H168" s="66"/>
      <c r="I168" s="66"/>
      <c r="J168" s="67"/>
      <c r="K168" s="66"/>
      <c r="L168" s="47"/>
      <c r="M168" s="47"/>
    </row>
    <row r="169" spans="1:13" ht="12.75" outlineLevel="1">
      <c r="A169" s="47"/>
      <c r="B169" s="70"/>
      <c r="C169" s="71"/>
      <c r="D169" s="69"/>
      <c r="E169" s="47"/>
      <c r="F169" s="47"/>
      <c r="G169" s="47"/>
      <c r="H169" s="47"/>
      <c r="I169" s="47"/>
      <c r="J169" s="64"/>
      <c r="K169" s="47"/>
      <c r="L169" s="47"/>
      <c r="M169" s="47"/>
    </row>
    <row r="170" spans="1:13" ht="12.75" outlineLevel="1">
      <c r="A170" s="47"/>
      <c r="B170" s="70"/>
      <c r="C170" s="71"/>
      <c r="D170" s="69"/>
      <c r="E170" s="47"/>
      <c r="F170" s="47"/>
      <c r="G170" s="47"/>
      <c r="H170" s="47"/>
      <c r="I170" s="47"/>
      <c r="J170" s="64"/>
      <c r="K170" s="47"/>
      <c r="L170" s="47"/>
      <c r="M170" s="47"/>
    </row>
    <row r="171" spans="1:13" ht="12.75" outlineLevel="1">
      <c r="A171" s="47"/>
      <c r="B171" s="70"/>
      <c r="C171" s="71"/>
      <c r="D171" s="69"/>
      <c r="E171" s="47"/>
      <c r="F171" s="47"/>
      <c r="G171" s="47"/>
      <c r="H171" s="47"/>
      <c r="I171" s="47"/>
      <c r="J171" s="64"/>
      <c r="K171" s="47"/>
      <c r="L171" s="47"/>
      <c r="M171" s="47"/>
    </row>
    <row r="172" spans="1:13" ht="12.75" outlineLevel="1">
      <c r="A172" s="47"/>
      <c r="B172" s="70"/>
      <c r="C172" s="71"/>
      <c r="D172" s="69"/>
      <c r="E172" s="47"/>
      <c r="F172" s="47"/>
      <c r="G172" s="47"/>
      <c r="H172" s="47"/>
      <c r="I172" s="47"/>
      <c r="J172" s="64"/>
      <c r="K172" s="47"/>
      <c r="L172" s="47"/>
      <c r="M172" s="47"/>
    </row>
    <row r="173" spans="1:13" ht="12.75" outlineLevel="1">
      <c r="A173" s="47"/>
      <c r="B173" s="68"/>
      <c r="C173" s="47"/>
      <c r="D173" s="69"/>
      <c r="E173" s="47"/>
      <c r="F173" s="47"/>
      <c r="G173" s="47"/>
      <c r="H173" s="47"/>
      <c r="I173" s="47"/>
      <c r="J173" s="64"/>
      <c r="K173" s="47"/>
      <c r="L173" s="47"/>
      <c r="M173" s="47"/>
    </row>
    <row r="174" spans="1:13" ht="12.75" outlineLevel="1">
      <c r="A174" s="47"/>
      <c r="B174" s="68"/>
      <c r="C174" s="47"/>
      <c r="D174" s="69"/>
      <c r="E174" s="47"/>
      <c r="F174" s="47"/>
      <c r="G174" s="47"/>
      <c r="H174" s="47"/>
      <c r="I174" s="47"/>
      <c r="J174" s="64"/>
      <c r="K174" s="47"/>
      <c r="L174" s="47"/>
      <c r="M174" s="47"/>
    </row>
    <row r="175" spans="1:13" ht="12.75" outlineLevel="1">
      <c r="A175" s="43"/>
      <c r="B175" s="43"/>
      <c r="C175" s="43"/>
      <c r="D175" s="47"/>
      <c r="E175" s="47"/>
      <c r="F175" s="47"/>
      <c r="G175" s="47"/>
      <c r="H175" s="47"/>
      <c r="I175" s="47"/>
      <c r="J175" s="64"/>
      <c r="K175" s="64"/>
      <c r="L175" s="47"/>
      <c r="M175" s="47"/>
    </row>
    <row r="176" spans="1:13" ht="12.75" outlineLevel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ht="12.75" outlineLevel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13" ht="12.75" hidden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</row>
    <row r="179" spans="1:13" ht="12.75" hidden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</row>
    <row r="180" spans="1:13" ht="12.75" hidden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  <row r="181" ht="12.75" hidden="1">
      <c r="M181" s="43"/>
    </row>
    <row r="182" ht="12.75" hidden="1">
      <c r="M182" s="43"/>
    </row>
    <row r="183" ht="12.75" hidden="1">
      <c r="M183" s="43"/>
    </row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</sheetData>
  <sheetProtection password="E4E7" sheet="1" selectLockedCells="1" selectUnlockedCells="1"/>
  <mergeCells count="116">
    <mergeCell ref="H7:I7"/>
    <mergeCell ref="F20:G20"/>
    <mergeCell ref="B1:K1"/>
    <mergeCell ref="I3:K3"/>
    <mergeCell ref="B18:K18"/>
    <mergeCell ref="H15:K15"/>
    <mergeCell ref="B3:F3"/>
    <mergeCell ref="D7:E7"/>
    <mergeCell ref="F7:G7"/>
    <mergeCell ref="B7:B8"/>
    <mergeCell ref="B5:K5"/>
    <mergeCell ref="B31:K31"/>
    <mergeCell ref="A20:A21"/>
    <mergeCell ref="L7:L8"/>
    <mergeCell ref="A7:A8"/>
    <mergeCell ref="H28:K28"/>
    <mergeCell ref="J7:K7"/>
    <mergeCell ref="B20:B21"/>
    <mergeCell ref="C20:C21"/>
    <mergeCell ref="D20:E20"/>
    <mergeCell ref="C7:C8"/>
    <mergeCell ref="D33:E33"/>
    <mergeCell ref="B44:K44"/>
    <mergeCell ref="L20:L21"/>
    <mergeCell ref="H20:I20"/>
    <mergeCell ref="J20:K20"/>
    <mergeCell ref="F33:G33"/>
    <mergeCell ref="H33:I33"/>
    <mergeCell ref="J33:K33"/>
    <mergeCell ref="L33:L34"/>
    <mergeCell ref="H29:K29"/>
    <mergeCell ref="B72:B73"/>
    <mergeCell ref="B59:B60"/>
    <mergeCell ref="B33:B34"/>
    <mergeCell ref="C59:C60"/>
    <mergeCell ref="C46:C47"/>
    <mergeCell ref="C33:C34"/>
    <mergeCell ref="H68:K68"/>
    <mergeCell ref="B46:B47"/>
    <mergeCell ref="H55:K55"/>
    <mergeCell ref="L59:L60"/>
    <mergeCell ref="D59:E59"/>
    <mergeCell ref="F46:G46"/>
    <mergeCell ref="D46:E46"/>
    <mergeCell ref="F59:G59"/>
    <mergeCell ref="H54:K54"/>
    <mergeCell ref="J59:K59"/>
    <mergeCell ref="C72:C73"/>
    <mergeCell ref="D72:E72"/>
    <mergeCell ref="J72:K72"/>
    <mergeCell ref="L72:L73"/>
    <mergeCell ref="H80:K80"/>
    <mergeCell ref="L46:L47"/>
    <mergeCell ref="H46:I46"/>
    <mergeCell ref="J46:K46"/>
    <mergeCell ref="B57:K57"/>
    <mergeCell ref="H59:I59"/>
    <mergeCell ref="L85:L86"/>
    <mergeCell ref="C85:C86"/>
    <mergeCell ref="D85:E85"/>
    <mergeCell ref="L98:L99"/>
    <mergeCell ref="J98:K98"/>
    <mergeCell ref="H98:I98"/>
    <mergeCell ref="F98:G98"/>
    <mergeCell ref="B113:K113"/>
    <mergeCell ref="B128:B129"/>
    <mergeCell ref="C128:C129"/>
    <mergeCell ref="D128:E128"/>
    <mergeCell ref="F115:G115"/>
    <mergeCell ref="H115:I115"/>
    <mergeCell ref="J115:K115"/>
    <mergeCell ref="B115:B116"/>
    <mergeCell ref="D115:E115"/>
    <mergeCell ref="L115:L116"/>
    <mergeCell ref="C115:C116"/>
    <mergeCell ref="L128:L129"/>
    <mergeCell ref="F128:G128"/>
    <mergeCell ref="H128:I128"/>
    <mergeCell ref="J128:K128"/>
    <mergeCell ref="H136:K136"/>
    <mergeCell ref="A128:A129"/>
    <mergeCell ref="A33:A34"/>
    <mergeCell ref="A46:A47"/>
    <mergeCell ref="A59:A60"/>
    <mergeCell ref="A72:A73"/>
    <mergeCell ref="A85:A86"/>
    <mergeCell ref="A98:A99"/>
    <mergeCell ref="A115:A116"/>
    <mergeCell ref="H41:K41"/>
    <mergeCell ref="H107:K107"/>
    <mergeCell ref="H67:K67"/>
    <mergeCell ref="H85:I85"/>
    <mergeCell ref="J85:K85"/>
    <mergeCell ref="H72:I72"/>
    <mergeCell ref="B70:K70"/>
    <mergeCell ref="B83:K83"/>
    <mergeCell ref="B96:K96"/>
    <mergeCell ref="C98:C99"/>
    <mergeCell ref="D98:E98"/>
    <mergeCell ref="F72:G72"/>
    <mergeCell ref="H81:K81"/>
    <mergeCell ref="H93:K93"/>
    <mergeCell ref="H94:K94"/>
    <mergeCell ref="H42:K42"/>
    <mergeCell ref="H106:K106"/>
    <mergeCell ref="F85:G85"/>
    <mergeCell ref="G140:J140"/>
    <mergeCell ref="B140:C140"/>
    <mergeCell ref="B143:C143"/>
    <mergeCell ref="G143:J143"/>
    <mergeCell ref="H137:K137"/>
    <mergeCell ref="B85:B86"/>
    <mergeCell ref="B98:B99"/>
    <mergeCell ref="H124:K124"/>
    <mergeCell ref="H123:K123"/>
    <mergeCell ref="B126:K126"/>
  </mergeCells>
  <dataValidations count="11">
    <dataValidation allowBlank="1" showInputMessage="1" showErrorMessage="1" prompt="Varžybų pavadinimas" sqref="B1:K1"/>
    <dataValidation allowBlank="1" showInputMessage="1" showErrorMessage="1" prompt="Sutrumpintas komandos pavadinimas" sqref="A9 A130 A117 A100 A87 A74 A61 A48:A53 A35:A40 A22:A26"/>
    <dataValidation allowBlank="1" showInputMessage="1" showErrorMessage="1" prompt="Pilnas komandos pavadinimas" sqref="B31:K31 B126:K126 B113:K113 B96:K96 B83:K83 B70:K70 B18:K18 B5:K5 B57:K57 B44:K44"/>
    <dataValidation allowBlank="1" showInputMessage="1" showErrorMessage="1" prompt="Varžybų data" sqref="I3:K3"/>
    <dataValidation allowBlank="1" showInputMessage="1" showErrorMessage="1" promptTitle="Komandos taškai" prompt="5 geriausi rezultatai po 4 rungčių" sqref="L5"/>
    <dataValidation allowBlank="1" showInputMessage="1" showErrorMessage="1" promptTitle="Dėmesio!" prompt="Laikas renkamas taip:&#10;2:45,5 (min, dvitaškis, sekundės, kablelis, sekundės dešimtosios dalys)" sqref="J9 J130 J117 J100 J87 J74 J61 J48 J35 J22"/>
    <dataValidation allowBlank="1" showInputMessage="1" showErrorMessage="1" errorTitle="Celė užrakinta." sqref="A1:A4"/>
    <dataValidation type="decimal" allowBlank="1" showInputMessage="1" showErrorMessage="1" errorTitle="Klaida!" error="Blogai surinktas laikas" sqref="D9:D14 D130:D135 D117:D122 D100:D105 D87:D92 D74:D79 D61:D66 D48:D53 D35:D40 D22:D27">
      <formula1>6.5</formula1>
      <formula2>13.2</formula2>
    </dataValidation>
    <dataValidation type="whole" allowBlank="1" showInputMessage="1" showErrorMessage="1" errorTitle="Klaida !" error="Blogai surinktas rezultaas." sqref="F9:F14 F130:F135 F117:F122 F100:F105 F87:F92 F74:F79 F61:F66 F48:F53 F22:F27 F35:F40">
      <formula1>220</formula1>
      <formula2>700</formula2>
    </dataValidation>
    <dataValidation type="decimal" allowBlank="1" showInputMessage="1" showErrorMessage="1" errorTitle="Klaida!" error="Neteisingai surinktas rezultatas." sqref="H9:H14 H130:H135 H117:H122 H100:H105 H87:H92 H74:H79 H61:H66 H48:H53 H35:H40 H22:H27">
      <formula1>10</formula1>
      <formula2>110</formula2>
    </dataValidation>
    <dataValidation type="time" allowBlank="1" showInputMessage="1" showErrorMessage="1" errorTitle="Klaida!" error="Blogai surinktas laikas." sqref="J10:J14 J131:J135 J118:J122 J101:J105 J88:J92 J75:J79 J62:J66 J49:J53 J36:J40 J23:J27">
      <formula1>0.0013310185185185185</formula1>
      <formula2>0.003125</formula2>
    </dataValidation>
  </dataValidations>
  <printOptions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M73"/>
  <sheetViews>
    <sheetView showGridLines="0" zoomScale="106" zoomScaleNormal="106" zoomScalePageLayoutView="0" workbookViewId="0" topLeftCell="A1">
      <selection activeCell="A6" sqref="A6"/>
    </sheetView>
  </sheetViews>
  <sheetFormatPr defaultColWidth="0" defaultRowHeight="12.75" zeroHeight="1"/>
  <cols>
    <col min="1" max="1" width="8.7109375" style="28" bestFit="1" customWidth="1"/>
    <col min="2" max="2" width="19.421875" style="10" customWidth="1"/>
    <col min="3" max="3" width="7.00390625" style="10" customWidth="1"/>
    <col min="4" max="4" width="6.140625" style="10" customWidth="1"/>
    <col min="5" max="5" width="6.28125" style="10" customWidth="1"/>
    <col min="6" max="7" width="5.7109375" style="10" customWidth="1"/>
    <col min="8" max="8" width="5.8515625" style="10" customWidth="1"/>
    <col min="9" max="9" width="6.28125" style="10" customWidth="1"/>
    <col min="10" max="10" width="7.00390625" style="10" customWidth="1"/>
    <col min="11" max="11" width="6.57421875" style="10" customWidth="1"/>
    <col min="12" max="12" width="7.00390625" style="10" customWidth="1"/>
    <col min="13" max="13" width="5.28125" style="10" customWidth="1"/>
    <col min="14" max="14" width="0.85546875" style="10" customWidth="1"/>
    <col min="15" max="16384" width="0" style="10" hidden="1" customWidth="1"/>
  </cols>
  <sheetData>
    <row r="1" spans="1:13" ht="36" customHeight="1">
      <c r="A1" s="17"/>
      <c r="B1" s="181" t="str">
        <f>Protokolas!$B$1</f>
        <v>Lietuvos mokinių Olimpinio festivalio lengvosios atletikos keturkovės tarpzoninės varžybos Kuršėnuose</v>
      </c>
      <c r="C1" s="181"/>
      <c r="D1" s="181"/>
      <c r="E1" s="181"/>
      <c r="F1" s="181"/>
      <c r="G1" s="181"/>
      <c r="H1" s="181"/>
      <c r="I1" s="181"/>
      <c r="J1" s="181"/>
      <c r="K1" s="181"/>
      <c r="L1" s="3"/>
      <c r="M1" s="33"/>
    </row>
    <row r="2" spans="1:13" ht="11.25" customHeight="1">
      <c r="A2" s="34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27"/>
    </row>
    <row r="3" spans="1:13" ht="16.5" customHeight="1">
      <c r="A3" s="12"/>
      <c r="B3" s="187" t="str">
        <f>Protokolas!$B$3</f>
        <v>Berniukai</v>
      </c>
      <c r="C3" s="187"/>
      <c r="D3" s="187"/>
      <c r="E3" s="187"/>
      <c r="F3" s="187"/>
      <c r="G3" s="120"/>
      <c r="H3" s="120"/>
      <c r="I3" s="178">
        <f>Protokolas!$I$3</f>
        <v>42146</v>
      </c>
      <c r="J3" s="178"/>
      <c r="K3" s="178"/>
      <c r="L3" s="178"/>
      <c r="M3" s="33"/>
    </row>
    <row r="4" spans="1:13" ht="8.25" customHeight="1">
      <c r="A4" s="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3"/>
    </row>
    <row r="5" spans="1:13" ht="22.5" customHeight="1">
      <c r="A5" s="13"/>
      <c r="B5" s="182" t="s">
        <v>12</v>
      </c>
      <c r="C5" s="182"/>
      <c r="D5" s="182"/>
      <c r="E5" s="182"/>
      <c r="F5" s="182"/>
      <c r="G5" s="182"/>
      <c r="H5" s="182"/>
      <c r="I5" s="182"/>
      <c r="J5" s="182"/>
      <c r="K5" s="182"/>
      <c r="L5" s="13"/>
      <c r="M5" s="13"/>
    </row>
    <row r="6" spans="1:13" ht="9.75" customHeight="1" thickBot="1">
      <c r="A6" s="13"/>
      <c r="B6" s="13"/>
      <c r="C6" s="13"/>
      <c r="D6" s="29"/>
      <c r="E6" s="29"/>
      <c r="F6" s="29"/>
      <c r="G6" s="29"/>
      <c r="H6" s="29"/>
      <c r="I6" s="29"/>
      <c r="J6" s="30"/>
      <c r="K6" s="29"/>
      <c r="L6" s="13"/>
      <c r="M6" s="13"/>
    </row>
    <row r="7" spans="1:13" ht="14.25" customHeight="1">
      <c r="A7" s="170" t="s">
        <v>11</v>
      </c>
      <c r="B7" s="172" t="s">
        <v>6</v>
      </c>
      <c r="C7" s="174" t="s">
        <v>22</v>
      </c>
      <c r="D7" s="176" t="s">
        <v>3</v>
      </c>
      <c r="E7" s="177"/>
      <c r="F7" s="183" t="s">
        <v>2</v>
      </c>
      <c r="G7" s="184"/>
      <c r="H7" s="176" t="s">
        <v>7</v>
      </c>
      <c r="I7" s="177"/>
      <c r="J7" s="185" t="s">
        <v>18</v>
      </c>
      <c r="K7" s="186"/>
      <c r="L7" s="115" t="s">
        <v>20</v>
      </c>
      <c r="M7" s="179" t="s">
        <v>9</v>
      </c>
    </row>
    <row r="8" spans="1:13" ht="15" customHeight="1" thickBot="1">
      <c r="A8" s="171"/>
      <c r="B8" s="173"/>
      <c r="C8" s="175"/>
      <c r="D8" s="7" t="s">
        <v>10</v>
      </c>
      <c r="E8" s="8" t="s">
        <v>0</v>
      </c>
      <c r="F8" s="6" t="s">
        <v>10</v>
      </c>
      <c r="G8" s="5" t="s">
        <v>0</v>
      </c>
      <c r="H8" s="7" t="s">
        <v>10</v>
      </c>
      <c r="I8" s="8" t="s">
        <v>0</v>
      </c>
      <c r="J8" s="9" t="s">
        <v>10</v>
      </c>
      <c r="K8" s="5" t="s">
        <v>0</v>
      </c>
      <c r="L8" s="116" t="s">
        <v>19</v>
      </c>
      <c r="M8" s="180"/>
    </row>
    <row r="9" spans="1:13" ht="12.75">
      <c r="A9" s="24" t="str">
        <f>Protokolas!A100</f>
        <v>Radviliškis</v>
      </c>
      <c r="B9" s="36" t="str">
        <f>Protokolas!B100</f>
        <v>Mužas Titas</v>
      </c>
      <c r="C9" s="135">
        <f>Protokolas!C100</f>
        <v>37023</v>
      </c>
      <c r="D9" s="25">
        <f>Protokolas!D100</f>
        <v>8.17</v>
      </c>
      <c r="E9" s="24">
        <f>Protokolas!E100</f>
        <v>82</v>
      </c>
      <c r="F9" s="24">
        <f>Protokolas!F100</f>
        <v>569</v>
      </c>
      <c r="G9" s="24">
        <f>Protokolas!G100</f>
        <v>85</v>
      </c>
      <c r="H9" s="24">
        <f>Protokolas!H100</f>
        <v>68.41</v>
      </c>
      <c r="I9" s="24">
        <f>Protokolas!I100</f>
        <v>84</v>
      </c>
      <c r="J9" s="26">
        <f>Protokolas!J100</f>
        <v>0.0018006944444444444</v>
      </c>
      <c r="K9" s="24">
        <f>Protokolas!K100</f>
        <v>53</v>
      </c>
      <c r="L9" s="24">
        <f>Protokolas!L100</f>
        <v>304</v>
      </c>
      <c r="M9" s="24">
        <v>1</v>
      </c>
    </row>
    <row r="10" spans="1:13" ht="12.75">
      <c r="A10" s="20" t="str">
        <f>Protokolas!A49</f>
        <v>Pakruojis</v>
      </c>
      <c r="B10" s="35" t="str">
        <f>Protokolas!B49</f>
        <v>Smetonis Dominykas</v>
      </c>
      <c r="C10" s="126">
        <f>Protokolas!C49</f>
        <v>36931</v>
      </c>
      <c r="D10" s="21">
        <f>Protokolas!D49</f>
        <v>8.08</v>
      </c>
      <c r="E10" s="20">
        <f>Protokolas!E49</f>
        <v>86</v>
      </c>
      <c r="F10" s="20">
        <f>Protokolas!F49</f>
        <v>494</v>
      </c>
      <c r="G10" s="20">
        <f>Protokolas!G49</f>
        <v>60</v>
      </c>
      <c r="H10" s="20">
        <f>Protokolas!H49</f>
        <v>62.43</v>
      </c>
      <c r="I10" s="20">
        <f>Protokolas!I49</f>
        <v>75</v>
      </c>
      <c r="J10" s="22">
        <f>Protokolas!J49</f>
        <v>0.0016541666666666666</v>
      </c>
      <c r="K10" s="20">
        <f>Protokolas!K49</f>
        <v>79</v>
      </c>
      <c r="L10" s="20">
        <f>Protokolas!L49</f>
        <v>300</v>
      </c>
      <c r="M10" s="20">
        <v>2</v>
      </c>
    </row>
    <row r="11" spans="1:13" ht="12.75">
      <c r="A11" s="20" t="str">
        <f>Protokolas!A9</f>
        <v>Kuršėnai</v>
      </c>
      <c r="B11" s="35" t="str">
        <f>Protokolas!B9</f>
        <v>Kaubrė Vilius</v>
      </c>
      <c r="C11" s="127">
        <f>Protokolas!C9</f>
        <v>36904</v>
      </c>
      <c r="D11" s="21">
        <f>Protokolas!D9</f>
        <v>8.16</v>
      </c>
      <c r="E11" s="20">
        <f>Protokolas!E9</f>
        <v>82</v>
      </c>
      <c r="F11" s="20">
        <f>Protokolas!F9</f>
        <v>544</v>
      </c>
      <c r="G11" s="20">
        <f>Protokolas!G9</f>
        <v>77</v>
      </c>
      <c r="H11" s="20">
        <f>Protokolas!H9</f>
        <v>65.04</v>
      </c>
      <c r="I11" s="20">
        <f>Protokolas!I9</f>
        <v>80</v>
      </c>
      <c r="J11" s="22">
        <f>Protokolas!J9</f>
        <v>0.0017542824074074075</v>
      </c>
      <c r="K11" s="20">
        <f>Protokolas!K9</f>
        <v>60</v>
      </c>
      <c r="L11" s="20">
        <f>Protokolas!L9</f>
        <v>299</v>
      </c>
      <c r="M11" s="24">
        <v>3</v>
      </c>
    </row>
    <row r="12" spans="1:13" ht="12.75">
      <c r="A12" s="20" t="str">
        <f>Protokolas!A101</f>
        <v>Radviliškis</v>
      </c>
      <c r="B12" s="35" t="str">
        <f>Protokolas!B101</f>
        <v>Paikovas Vilius</v>
      </c>
      <c r="C12" s="126">
        <f>Protokolas!C101</f>
        <v>37000</v>
      </c>
      <c r="D12" s="21">
        <f>Protokolas!D101</f>
        <v>8.32</v>
      </c>
      <c r="E12" s="20">
        <f>Protokolas!E101</f>
        <v>75</v>
      </c>
      <c r="F12" s="20">
        <f>Protokolas!F101</f>
        <v>508</v>
      </c>
      <c r="G12" s="20">
        <f>Protokolas!G101</f>
        <v>65</v>
      </c>
      <c r="H12" s="20">
        <f>Protokolas!H101</f>
        <v>74.64</v>
      </c>
      <c r="I12" s="20">
        <f>Protokolas!I101</f>
        <v>93</v>
      </c>
      <c r="J12" s="22">
        <f>Protokolas!J101</f>
        <v>0.0017891203703703704</v>
      </c>
      <c r="K12" s="20">
        <f>Protokolas!K101</f>
        <v>55</v>
      </c>
      <c r="L12" s="20">
        <f>Protokolas!L101</f>
        <v>288</v>
      </c>
      <c r="M12" s="20">
        <v>4</v>
      </c>
    </row>
    <row r="13" spans="1:13" ht="12.75">
      <c r="A13" s="20" t="str">
        <f>Protokolas!A50</f>
        <v>Pakruojis</v>
      </c>
      <c r="B13" s="35" t="str">
        <f>Protokolas!B50</f>
        <v>Stašys Lukas</v>
      </c>
      <c r="C13" s="127">
        <f>Protokolas!C50</f>
        <v>37411</v>
      </c>
      <c r="D13" s="21">
        <f>Protokolas!D50</f>
        <v>8.65</v>
      </c>
      <c r="E13" s="20">
        <f>Protokolas!E50</f>
        <v>65</v>
      </c>
      <c r="F13" s="20">
        <f>Protokolas!F50</f>
        <v>449</v>
      </c>
      <c r="G13" s="20">
        <f>Protokolas!G50</f>
        <v>45</v>
      </c>
      <c r="H13" s="20">
        <f>Protokolas!H50</f>
        <v>65.311</v>
      </c>
      <c r="I13" s="20">
        <f>Protokolas!I50</f>
        <v>80</v>
      </c>
      <c r="J13" s="22">
        <f>Protokolas!J50</f>
        <v>0.001725</v>
      </c>
      <c r="K13" s="20">
        <f>Protokolas!K50</f>
        <v>65</v>
      </c>
      <c r="L13" s="20">
        <f>Protokolas!L50</f>
        <v>255</v>
      </c>
      <c r="M13" s="24">
        <v>5</v>
      </c>
    </row>
    <row r="14" spans="1:13" ht="12.75">
      <c r="A14" s="20" t="str">
        <f>Protokolas!A10</f>
        <v>Kuršėnai</v>
      </c>
      <c r="B14" s="35" t="str">
        <f>Protokolas!B10</f>
        <v>Apulskis Deividas</v>
      </c>
      <c r="C14" s="126">
        <f>Protokolas!C10</f>
        <v>37030</v>
      </c>
      <c r="D14" s="21">
        <f>Protokolas!D10</f>
        <v>7.98</v>
      </c>
      <c r="E14" s="20">
        <f>Protokolas!E10</f>
        <v>89</v>
      </c>
      <c r="F14" s="20">
        <f>Protokolas!F10</f>
        <v>495</v>
      </c>
      <c r="G14" s="20">
        <f>Protokolas!G10</f>
        <v>60</v>
      </c>
      <c r="H14" s="20">
        <f>Protokolas!H10</f>
        <v>54.38</v>
      </c>
      <c r="I14" s="20">
        <f>Protokolas!I10</f>
        <v>63</v>
      </c>
      <c r="J14" s="22">
        <f>Protokolas!J10</f>
        <v>0.0018944444444444443</v>
      </c>
      <c r="K14" s="20">
        <f>Protokolas!K10</f>
        <v>40</v>
      </c>
      <c r="L14" s="20">
        <f>Protokolas!L10</f>
        <v>252</v>
      </c>
      <c r="M14" s="20">
        <v>6</v>
      </c>
    </row>
    <row r="15" spans="1:13" ht="12.75">
      <c r="A15" s="20" t="str">
        <f>Protokolas!A64</f>
        <v>Kelmė</v>
      </c>
      <c r="B15" s="35" t="str">
        <f>Protokolas!B64</f>
        <v>Mockus Mantas</v>
      </c>
      <c r="C15" s="126">
        <f>Protokolas!C64</f>
        <v>36997</v>
      </c>
      <c r="D15" s="21">
        <f>Protokolas!D64</f>
        <v>8.44</v>
      </c>
      <c r="E15" s="20">
        <f>Protokolas!E64</f>
        <v>71</v>
      </c>
      <c r="F15" s="20">
        <f>Protokolas!F64</f>
        <v>464</v>
      </c>
      <c r="G15" s="20">
        <f>Protokolas!G64</f>
        <v>50</v>
      </c>
      <c r="H15" s="20">
        <f>Protokolas!H64</f>
        <v>59.8</v>
      </c>
      <c r="I15" s="20">
        <f>Protokolas!I64</f>
        <v>71</v>
      </c>
      <c r="J15" s="22">
        <f>Protokolas!J64</f>
        <v>0.0018347222222222222</v>
      </c>
      <c r="K15" s="20">
        <f>Protokolas!K64</f>
        <v>48</v>
      </c>
      <c r="L15" s="20">
        <f>Protokolas!L64</f>
        <v>240</v>
      </c>
      <c r="M15" s="24">
        <v>7</v>
      </c>
    </row>
    <row r="16" spans="1:13" ht="12.75">
      <c r="A16" s="20" t="str">
        <f>Protokolas!A120</f>
        <v>Joniškis</v>
      </c>
      <c r="B16" s="35" t="str">
        <f>Protokolas!B120</f>
        <v>Golubovas Tomas</v>
      </c>
      <c r="C16" s="126">
        <f>Protokolas!C120</f>
        <v>36979</v>
      </c>
      <c r="D16" s="21">
        <f>Protokolas!D120</f>
        <v>8.2</v>
      </c>
      <c r="E16" s="20">
        <f>Protokolas!E120</f>
        <v>78</v>
      </c>
      <c r="F16" s="20">
        <f>Protokolas!F120</f>
        <v>484</v>
      </c>
      <c r="G16" s="20">
        <f>Protokolas!G120</f>
        <v>57</v>
      </c>
      <c r="H16" s="20">
        <f>Protokolas!H120</f>
        <v>59.09</v>
      </c>
      <c r="I16" s="20">
        <f>Protokolas!I120</f>
        <v>71</v>
      </c>
      <c r="J16" s="22">
        <f>Protokolas!J120</f>
        <v>0.0019783564814814815</v>
      </c>
      <c r="K16" s="20">
        <f>Protokolas!K120</f>
        <v>30</v>
      </c>
      <c r="L16" s="20">
        <f>Protokolas!L120</f>
        <v>236</v>
      </c>
      <c r="M16" s="20">
        <v>8</v>
      </c>
    </row>
    <row r="17" spans="1:13" ht="12.75">
      <c r="A17" s="20" t="str">
        <f>Protokolas!A12</f>
        <v>Kuršėnai</v>
      </c>
      <c r="B17" s="35" t="str">
        <f>Protokolas!B12</f>
        <v>Jakavickas Justas</v>
      </c>
      <c r="C17" s="127">
        <f>Protokolas!C12</f>
        <v>37112</v>
      </c>
      <c r="D17" s="21">
        <f>Protokolas!D12</f>
        <v>8.84</v>
      </c>
      <c r="E17" s="20">
        <f>Protokolas!E12</f>
        <v>58</v>
      </c>
      <c r="F17" s="20">
        <f>Protokolas!F12</f>
        <v>474</v>
      </c>
      <c r="G17" s="20">
        <f>Protokolas!G12</f>
        <v>53</v>
      </c>
      <c r="H17" s="20">
        <f>Protokolas!H12</f>
        <v>69.39</v>
      </c>
      <c r="I17" s="20">
        <f>Protokolas!I12</f>
        <v>86</v>
      </c>
      <c r="J17" s="22">
        <f>Protokolas!J12</f>
        <v>0.001944212962962963</v>
      </c>
      <c r="K17" s="20">
        <f>Protokolas!K12</f>
        <v>34</v>
      </c>
      <c r="L17" s="20">
        <f>Protokolas!L12</f>
        <v>231</v>
      </c>
      <c r="M17" s="24">
        <v>9</v>
      </c>
    </row>
    <row r="18" spans="1:13" ht="12.75">
      <c r="A18" s="20" t="str">
        <f>Protokolas!A11</f>
        <v>Kuršėnai</v>
      </c>
      <c r="B18" s="35" t="str">
        <f>Protokolas!B11</f>
        <v>Tumas Vygintas</v>
      </c>
      <c r="C18" s="127">
        <f>Protokolas!C11</f>
        <v>37062</v>
      </c>
      <c r="D18" s="21">
        <f>Protokolas!D11</f>
        <v>8.91</v>
      </c>
      <c r="E18" s="20">
        <f>Protokolas!E11</f>
        <v>55</v>
      </c>
      <c r="F18" s="20">
        <f>Protokolas!F11</f>
        <v>497</v>
      </c>
      <c r="G18" s="20">
        <f>Protokolas!G11</f>
        <v>61</v>
      </c>
      <c r="H18" s="20">
        <f>Protokolas!H11</f>
        <v>59.68</v>
      </c>
      <c r="I18" s="20">
        <f>Protokolas!I11</f>
        <v>71</v>
      </c>
      <c r="J18" s="22">
        <f>Protokolas!J11</f>
        <v>0.0018709490740740741</v>
      </c>
      <c r="K18" s="20">
        <f>Protokolas!K11</f>
        <v>43</v>
      </c>
      <c r="L18" s="20">
        <f>Protokolas!L11</f>
        <v>230</v>
      </c>
      <c r="M18" s="20">
        <v>10</v>
      </c>
    </row>
    <row r="19" spans="1:13" ht="12.75">
      <c r="A19" s="20" t="str">
        <f>Protokolas!A37</f>
        <v>Akmenė</v>
      </c>
      <c r="B19" s="35" t="str">
        <f>Protokolas!B37</f>
        <v>Rudys Tautvydas</v>
      </c>
      <c r="C19" s="126">
        <f>Protokolas!C37</f>
        <v>36951</v>
      </c>
      <c r="D19" s="21">
        <f>Protokolas!D37</f>
        <v>8.43</v>
      </c>
      <c r="E19" s="20">
        <f>Protokolas!E37</f>
        <v>71</v>
      </c>
      <c r="F19" s="20">
        <f>Protokolas!F37</f>
        <v>501</v>
      </c>
      <c r="G19" s="20">
        <f>Protokolas!G37</f>
        <v>62</v>
      </c>
      <c r="H19" s="20">
        <f>Protokolas!H37</f>
        <v>49.29</v>
      </c>
      <c r="I19" s="20">
        <f>Protokolas!I37</f>
        <v>56</v>
      </c>
      <c r="J19" s="22">
        <f>Protokolas!J37</f>
        <v>0.001994212962962963</v>
      </c>
      <c r="K19" s="20">
        <f>Protokolas!K37</f>
        <v>28</v>
      </c>
      <c r="L19" s="20">
        <f>Protokolas!L37</f>
        <v>217</v>
      </c>
      <c r="M19" s="24">
        <v>11</v>
      </c>
    </row>
    <row r="20" spans="1:13" ht="12.75">
      <c r="A20" s="20" t="str">
        <f>Protokolas!A117</f>
        <v>Joniškis</v>
      </c>
      <c r="B20" s="35" t="str">
        <f>Protokolas!B117</f>
        <v>Bytautas Rokas</v>
      </c>
      <c r="C20" s="126">
        <f>Protokolas!C117</f>
        <v>36994</v>
      </c>
      <c r="D20" s="21">
        <f>Protokolas!D117</f>
        <v>8.39</v>
      </c>
      <c r="E20" s="20">
        <f>Protokolas!E117</f>
        <v>75</v>
      </c>
      <c r="F20" s="20">
        <f>Protokolas!F117</f>
        <v>480</v>
      </c>
      <c r="G20" s="20">
        <f>Protokolas!G117</f>
        <v>55</v>
      </c>
      <c r="H20" s="23">
        <f>Protokolas!H117</f>
        <v>58.87</v>
      </c>
      <c r="I20" s="20">
        <f>Protokolas!I117</f>
        <v>69</v>
      </c>
      <c r="J20" s="22">
        <f>Protokolas!J117</f>
        <v>0.0021037037037037036</v>
      </c>
      <c r="K20" s="20">
        <f>Protokolas!K117</f>
        <v>17</v>
      </c>
      <c r="L20" s="20">
        <f>Protokolas!L117</f>
        <v>216</v>
      </c>
      <c r="M20" s="20">
        <v>12</v>
      </c>
    </row>
    <row r="21" spans="1:13" ht="12.75">
      <c r="A21" s="20" t="str">
        <f>Protokolas!A62</f>
        <v>Kelmė</v>
      </c>
      <c r="B21" s="35" t="str">
        <f>Protokolas!B62</f>
        <v>Veselov Artem</v>
      </c>
      <c r="C21" s="126">
        <f>Protokolas!C62</f>
        <v>36950</v>
      </c>
      <c r="D21" s="21">
        <f>Protokolas!D62</f>
        <v>8.55</v>
      </c>
      <c r="E21" s="20">
        <f>Protokolas!E62</f>
        <v>68</v>
      </c>
      <c r="F21" s="20">
        <f>Protokolas!F62</f>
        <v>472</v>
      </c>
      <c r="G21" s="20">
        <f>Protokolas!G62</f>
        <v>53</v>
      </c>
      <c r="H21" s="20">
        <f>Protokolas!H62</f>
        <v>41</v>
      </c>
      <c r="I21" s="20">
        <f>Protokolas!I62</f>
        <v>44</v>
      </c>
      <c r="J21" s="22">
        <f>Protokolas!J62</f>
        <v>0.0018215277777777778</v>
      </c>
      <c r="K21" s="20">
        <f>Protokolas!K62</f>
        <v>50</v>
      </c>
      <c r="L21" s="20">
        <f>Protokolas!L62</f>
        <v>215</v>
      </c>
      <c r="M21" s="24">
        <v>13</v>
      </c>
    </row>
    <row r="22" spans="1:13" ht="12.75">
      <c r="A22" s="20" t="str">
        <f>Protokolas!A39</f>
        <v>Akmenė</v>
      </c>
      <c r="B22" s="35" t="str">
        <f>Protokolas!B39</f>
        <v>Kačinskas Martynas</v>
      </c>
      <c r="C22" s="126">
        <f>Protokolas!C39</f>
        <v>37190</v>
      </c>
      <c r="D22" s="21">
        <f>Protokolas!D39</f>
        <v>8.96</v>
      </c>
      <c r="E22" s="20">
        <f>Protokolas!E39</f>
        <v>55</v>
      </c>
      <c r="F22" s="20">
        <f>Protokolas!F39</f>
        <v>447</v>
      </c>
      <c r="G22" s="20">
        <f>Protokolas!G39</f>
        <v>44</v>
      </c>
      <c r="H22" s="20">
        <f>Protokolas!H39</f>
        <v>41.76</v>
      </c>
      <c r="I22" s="20">
        <f>Protokolas!I39</f>
        <v>44</v>
      </c>
      <c r="J22" s="22">
        <f>Protokolas!J39</f>
        <v>0.0017216435185185184</v>
      </c>
      <c r="K22" s="20">
        <f>Protokolas!K39</f>
        <v>66</v>
      </c>
      <c r="L22" s="20">
        <f>Protokolas!L39</f>
        <v>209</v>
      </c>
      <c r="M22" s="20">
        <v>14</v>
      </c>
    </row>
    <row r="23" spans="1:13" ht="12.75">
      <c r="A23" s="20" t="str">
        <f>Protokolas!A13</f>
        <v>Kuršėnai</v>
      </c>
      <c r="B23" s="35" t="str">
        <f>Protokolas!B13</f>
        <v>Butavičius Nedas</v>
      </c>
      <c r="C23" s="127">
        <f>Protokolas!C13</f>
        <v>37016</v>
      </c>
      <c r="D23" s="21">
        <f>Protokolas!D13</f>
        <v>9.11</v>
      </c>
      <c r="E23" s="20">
        <f>Protokolas!E13</f>
        <v>49</v>
      </c>
      <c r="F23" s="20">
        <f>Protokolas!F13</f>
        <v>470</v>
      </c>
      <c r="G23" s="20">
        <f>Protokolas!G13</f>
        <v>52</v>
      </c>
      <c r="H23" s="20">
        <f>Protokolas!H13</f>
        <v>54.31</v>
      </c>
      <c r="I23" s="20">
        <f>Protokolas!I13</f>
        <v>63</v>
      </c>
      <c r="J23" s="22">
        <f>Protokolas!J13</f>
        <v>0.0018710648148148148</v>
      </c>
      <c r="K23" s="20">
        <f>Protokolas!K13</f>
        <v>43</v>
      </c>
      <c r="L23" s="20">
        <f>Protokolas!L13</f>
        <v>207</v>
      </c>
      <c r="M23" s="24">
        <v>15</v>
      </c>
    </row>
    <row r="24" spans="1:13" ht="12.75">
      <c r="A24" s="20" t="str">
        <f>Protokolas!A118</f>
        <v>Joniškis</v>
      </c>
      <c r="B24" s="35" t="str">
        <f>Protokolas!B118</f>
        <v>Butautas Justinas</v>
      </c>
      <c r="C24" s="126">
        <f>Protokolas!C118</f>
        <v>37112</v>
      </c>
      <c r="D24" s="21">
        <f>Protokolas!D118</f>
        <v>8.58</v>
      </c>
      <c r="E24" s="20">
        <f>Protokolas!E118</f>
        <v>68</v>
      </c>
      <c r="F24" s="20">
        <f>Protokolas!F118</f>
        <v>474</v>
      </c>
      <c r="G24" s="20">
        <f>Protokolas!G118</f>
        <v>53</v>
      </c>
      <c r="H24" s="20">
        <f>Protokolas!H118</f>
        <v>50.86</v>
      </c>
      <c r="I24" s="20">
        <f>Protokolas!I118</f>
        <v>57</v>
      </c>
      <c r="J24" s="22">
        <f>Protokolas!J118</f>
        <v>0.001983680555555556</v>
      </c>
      <c r="K24" s="20">
        <f>Protokolas!K118</f>
        <v>29</v>
      </c>
      <c r="L24" s="20">
        <f>Protokolas!L118</f>
        <v>207</v>
      </c>
      <c r="M24" s="20">
        <v>15</v>
      </c>
    </row>
    <row r="25" spans="1:13" ht="12.75">
      <c r="A25" s="20" t="str">
        <f>Protokolas!A51</f>
        <v>Pakruojis</v>
      </c>
      <c r="B25" s="35" t="str">
        <f>Protokolas!B51</f>
        <v>Kazakevičius Egidijus</v>
      </c>
      <c r="C25" s="126">
        <f>Protokolas!C51</f>
        <v>37541</v>
      </c>
      <c r="D25" s="21">
        <f>Protokolas!D51</f>
        <v>8.74</v>
      </c>
      <c r="E25" s="20">
        <f>Protokolas!E51</f>
        <v>61</v>
      </c>
      <c r="F25" s="20">
        <f>Protokolas!F51</f>
        <v>419</v>
      </c>
      <c r="G25" s="20">
        <f>Protokolas!G51</f>
        <v>35</v>
      </c>
      <c r="H25" s="20">
        <f>Protokolas!H51</f>
        <v>55.36</v>
      </c>
      <c r="I25" s="20">
        <f>Protokolas!I51</f>
        <v>65</v>
      </c>
      <c r="J25" s="22">
        <f>Protokolas!J51</f>
        <v>0.0018746527777777778</v>
      </c>
      <c r="K25" s="20">
        <f>Protokolas!K51</f>
        <v>43</v>
      </c>
      <c r="L25" s="20">
        <f>Protokolas!L51</f>
        <v>204</v>
      </c>
      <c r="M25" s="24">
        <v>17</v>
      </c>
    </row>
    <row r="26" spans="1:13" ht="12.75">
      <c r="A26" s="20" t="str">
        <f>Protokolas!A75</f>
        <v>Telšiai</v>
      </c>
      <c r="B26" s="35" t="str">
        <f>Protokolas!B75</f>
        <v>Urnikis Nedas</v>
      </c>
      <c r="C26" s="127">
        <f>Protokolas!C75</f>
        <v>37344</v>
      </c>
      <c r="D26" s="21">
        <f>Protokolas!D75</f>
        <v>9.56</v>
      </c>
      <c r="E26" s="20">
        <f>Protokolas!E75</f>
        <v>38</v>
      </c>
      <c r="F26" s="20">
        <f>Protokolas!F75</f>
        <v>447</v>
      </c>
      <c r="G26" s="20">
        <f>Protokolas!G75</f>
        <v>44</v>
      </c>
      <c r="H26" s="20">
        <f>Protokolas!H75</f>
        <v>55.37</v>
      </c>
      <c r="I26" s="20">
        <f>Protokolas!I75</f>
        <v>65</v>
      </c>
      <c r="J26" s="22">
        <f>Protokolas!J75</f>
        <v>0.0018244212962962962</v>
      </c>
      <c r="K26" s="20">
        <f>Protokolas!K75</f>
        <v>50</v>
      </c>
      <c r="L26" s="20">
        <f>Protokolas!L75</f>
        <v>197</v>
      </c>
      <c r="M26" s="20">
        <v>18</v>
      </c>
    </row>
    <row r="27" spans="1:13" ht="12.75">
      <c r="A27" s="20" t="str">
        <f>Protokolas!A35</f>
        <v>Akmenė</v>
      </c>
      <c r="B27" s="35" t="str">
        <f>Protokolas!B35</f>
        <v>Bružas Kasparas</v>
      </c>
      <c r="C27" s="127">
        <f>Protokolas!C35</f>
        <v>37565</v>
      </c>
      <c r="D27" s="21">
        <f>Protokolas!D35</f>
        <v>8.75</v>
      </c>
      <c r="E27" s="20">
        <f>Protokolas!E35</f>
        <v>61</v>
      </c>
      <c r="F27" s="20">
        <f>Protokolas!F35</f>
        <v>411</v>
      </c>
      <c r="G27" s="20">
        <f>Protokolas!G35</f>
        <v>32</v>
      </c>
      <c r="H27" s="20">
        <f>Protokolas!H35</f>
        <v>56</v>
      </c>
      <c r="I27" s="20">
        <f>Protokolas!I35</f>
        <v>66</v>
      </c>
      <c r="J27" s="22">
        <f>Protokolas!J35</f>
        <v>0.0019173611111111112</v>
      </c>
      <c r="K27" s="20">
        <f>Protokolas!K35</f>
        <v>37</v>
      </c>
      <c r="L27" s="20">
        <f>Protokolas!L35</f>
        <v>196</v>
      </c>
      <c r="M27" s="24">
        <v>19</v>
      </c>
    </row>
    <row r="28" spans="1:13" ht="12.75">
      <c r="A28" s="20" t="str">
        <f>Protokolas!A66</f>
        <v>Kelmė</v>
      </c>
      <c r="B28" s="35" t="str">
        <f>Protokolas!B66</f>
        <v>Makaras Gediminas</v>
      </c>
      <c r="C28" s="127">
        <f>Protokolas!C66</f>
        <v>37150</v>
      </c>
      <c r="D28" s="21">
        <f>Protokolas!D66</f>
        <v>8.89</v>
      </c>
      <c r="E28" s="20">
        <f>Protokolas!E66</f>
        <v>58</v>
      </c>
      <c r="F28" s="20">
        <f>Protokolas!F66</f>
        <v>460</v>
      </c>
      <c r="G28" s="20">
        <f>Protokolas!G66</f>
        <v>49</v>
      </c>
      <c r="H28" s="20">
        <f>Protokolas!H66</f>
        <v>49.71</v>
      </c>
      <c r="I28" s="20">
        <f>Protokolas!I66</f>
        <v>56</v>
      </c>
      <c r="J28" s="22">
        <f>Protokolas!J66</f>
        <v>0.001989351851851852</v>
      </c>
      <c r="K28" s="20">
        <f>Protokolas!K66</f>
        <v>29</v>
      </c>
      <c r="L28" s="20">
        <f>Protokolas!L66</f>
        <v>192</v>
      </c>
      <c r="M28" s="20">
        <v>20</v>
      </c>
    </row>
    <row r="29" spans="1:13" ht="12.75">
      <c r="A29" s="20" t="str">
        <f>Protokolas!A14</f>
        <v>Kuršėnai</v>
      </c>
      <c r="B29" s="35" t="str">
        <f>Protokolas!B14</f>
        <v>Tumas Ernestas</v>
      </c>
      <c r="C29" s="126">
        <f>Protokolas!C14</f>
        <v>37597</v>
      </c>
      <c r="D29" s="21">
        <f>Protokolas!D14</f>
        <v>9.39</v>
      </c>
      <c r="E29" s="20">
        <f>Protokolas!E14</f>
        <v>44</v>
      </c>
      <c r="F29" s="20">
        <f>Protokolas!F14</f>
        <v>440</v>
      </c>
      <c r="G29" s="20">
        <f>Protokolas!G14</f>
        <v>42</v>
      </c>
      <c r="H29" s="20">
        <f>Protokolas!H14</f>
        <v>44.19</v>
      </c>
      <c r="I29" s="20">
        <f>Protokolas!I14</f>
        <v>49</v>
      </c>
      <c r="J29" s="22">
        <f>Protokolas!J14</f>
        <v>0.0017850694444444444</v>
      </c>
      <c r="K29" s="20">
        <f>Protokolas!K14</f>
        <v>56</v>
      </c>
      <c r="L29" s="20">
        <f>Protokolas!L14</f>
        <v>191</v>
      </c>
      <c r="M29" s="24">
        <v>21</v>
      </c>
    </row>
    <row r="30" spans="1:13" ht="12.75">
      <c r="A30" s="20" t="str">
        <f>Protokolas!A22</f>
        <v>Šiauliai</v>
      </c>
      <c r="B30" s="35" t="str">
        <f>Protokolas!B22</f>
        <v>Šiaučiūnas Edvardas</v>
      </c>
      <c r="C30" s="127">
        <f>Protokolas!C22</f>
        <v>37047</v>
      </c>
      <c r="D30" s="21">
        <f>Protokolas!D22</f>
        <v>8.87</v>
      </c>
      <c r="E30" s="20">
        <f>Protokolas!E22</f>
        <v>58</v>
      </c>
      <c r="F30" s="20">
        <f>Protokolas!F22</f>
        <v>422</v>
      </c>
      <c r="G30" s="20">
        <f>Protokolas!G22</f>
        <v>36</v>
      </c>
      <c r="H30" s="20">
        <f>Protokolas!H22</f>
        <v>48.6</v>
      </c>
      <c r="I30" s="20">
        <f>Protokolas!I22</f>
        <v>54</v>
      </c>
      <c r="J30" s="22">
        <f>Protokolas!J22</f>
        <v>0.0019414351851851851</v>
      </c>
      <c r="K30" s="20">
        <f>Protokolas!K22</f>
        <v>34</v>
      </c>
      <c r="L30" s="20">
        <f>Protokolas!L22</f>
        <v>182</v>
      </c>
      <c r="M30" s="20">
        <v>22</v>
      </c>
    </row>
    <row r="31" spans="1:13" ht="12.75">
      <c r="A31" s="20" t="str">
        <f>Protokolas!A102</f>
        <v>Radviliškis</v>
      </c>
      <c r="B31" s="35" t="str">
        <f>Protokolas!B102</f>
        <v>Liugas Lukas</v>
      </c>
      <c r="C31" s="126">
        <f>Protokolas!C102</f>
        <v>37129</v>
      </c>
      <c r="D31" s="21">
        <f>Protokolas!D102</f>
        <v>8.49</v>
      </c>
      <c r="E31" s="20">
        <f>Protokolas!E102</f>
        <v>71</v>
      </c>
      <c r="F31" s="20">
        <f>Protokolas!F102</f>
        <v>449</v>
      </c>
      <c r="G31" s="20">
        <f>Protokolas!G102</f>
        <v>45</v>
      </c>
      <c r="H31" s="20">
        <f>Protokolas!H102</f>
        <v>36.3</v>
      </c>
      <c r="I31" s="20">
        <f>Protokolas!I102</f>
        <v>37</v>
      </c>
      <c r="J31" s="22">
        <f>Protokolas!J102</f>
        <v>0.002002314814814815</v>
      </c>
      <c r="K31" s="20">
        <f>Protokolas!K102</f>
        <v>28</v>
      </c>
      <c r="L31" s="20">
        <f>Protokolas!L102</f>
        <v>181</v>
      </c>
      <c r="M31" s="24">
        <v>23</v>
      </c>
    </row>
    <row r="32" spans="1:13" ht="12.75">
      <c r="A32" s="20" t="str">
        <f>Protokolas!A65</f>
        <v>Kelmė</v>
      </c>
      <c r="B32" s="35" t="str">
        <f>Protokolas!B65</f>
        <v>Ūksas Danielius</v>
      </c>
      <c r="C32" s="126">
        <f>Protokolas!C65</f>
        <v>36971</v>
      </c>
      <c r="D32" s="21">
        <f>Protokolas!D65</f>
        <v>8.73</v>
      </c>
      <c r="E32" s="20">
        <f>Protokolas!E65</f>
        <v>61</v>
      </c>
      <c r="F32" s="20">
        <f>Protokolas!F65</f>
        <v>470</v>
      </c>
      <c r="G32" s="20">
        <f>Protokolas!G65</f>
        <v>52</v>
      </c>
      <c r="H32" s="23">
        <f>Protokolas!H65</f>
        <v>36.84</v>
      </c>
      <c r="I32" s="20">
        <f>Protokolas!I65</f>
        <v>37</v>
      </c>
      <c r="J32" s="22">
        <f>Protokolas!J65</f>
        <v>0.001970949074074074</v>
      </c>
      <c r="K32" s="20">
        <f>Protokolas!K65</f>
        <v>30</v>
      </c>
      <c r="L32" s="20">
        <f>Protokolas!L65</f>
        <v>180</v>
      </c>
      <c r="M32" s="20">
        <v>24</v>
      </c>
    </row>
    <row r="33" spans="1:13" ht="12.75">
      <c r="A33" s="20" t="str">
        <f>Protokolas!A36</f>
        <v>Akmenė</v>
      </c>
      <c r="B33" s="35" t="str">
        <f>Protokolas!B36</f>
        <v>Rakickas Laurynas</v>
      </c>
      <c r="C33" s="126">
        <f>Protokolas!C36</f>
        <v>37295</v>
      </c>
      <c r="D33" s="21">
        <f>Protokolas!D36</f>
        <v>8.89</v>
      </c>
      <c r="E33" s="20">
        <f>Protokolas!E36</f>
        <v>58</v>
      </c>
      <c r="F33" s="20">
        <f>Protokolas!F36</f>
        <v>424</v>
      </c>
      <c r="G33" s="20">
        <f>Protokolas!G36</f>
        <v>37</v>
      </c>
      <c r="H33" s="23">
        <f>Protokolas!H36</f>
        <v>48.87</v>
      </c>
      <c r="I33" s="20">
        <f>Protokolas!I36</f>
        <v>54</v>
      </c>
      <c r="J33" s="22">
        <f>Protokolas!J36</f>
        <v>0.001971412037037037</v>
      </c>
      <c r="K33" s="20">
        <f>Protokolas!K36</f>
        <v>30</v>
      </c>
      <c r="L33" s="20">
        <f>Protokolas!L36</f>
        <v>179</v>
      </c>
      <c r="M33" s="24">
        <v>25</v>
      </c>
    </row>
    <row r="34" spans="1:13" ht="12.75">
      <c r="A34" s="20" t="str">
        <f>Protokolas!A87</f>
        <v>Mažeikiai</v>
      </c>
      <c r="B34" s="35" t="str">
        <f>Protokolas!B87</f>
        <v>Mikalauskis Danielius</v>
      </c>
      <c r="C34" s="126">
        <f>Protokolas!C87</f>
        <v>37166</v>
      </c>
      <c r="D34" s="21">
        <f>Protokolas!D87</f>
        <v>8.97</v>
      </c>
      <c r="E34" s="20">
        <f>Protokolas!E87</f>
        <v>55</v>
      </c>
      <c r="F34" s="20">
        <f>Protokolas!F87</f>
        <v>420</v>
      </c>
      <c r="G34" s="20">
        <f>Protokolas!G87</f>
        <v>35</v>
      </c>
      <c r="H34" s="23">
        <f>Protokolas!H87</f>
        <v>48.98</v>
      </c>
      <c r="I34" s="20">
        <f>Protokolas!I87</f>
        <v>54</v>
      </c>
      <c r="J34" s="22">
        <f>Protokolas!J87</f>
        <v>0.0019490740740740742</v>
      </c>
      <c r="K34" s="20">
        <f>Protokolas!K87</f>
        <v>33</v>
      </c>
      <c r="L34" s="20">
        <f>Protokolas!L87</f>
        <v>177</v>
      </c>
      <c r="M34" s="20">
        <v>26</v>
      </c>
    </row>
    <row r="35" spans="1:13" ht="12.75">
      <c r="A35" s="20" t="str">
        <f>Protokolas!A91</f>
        <v>Mažeikiai</v>
      </c>
      <c r="B35" s="35" t="str">
        <f>Protokolas!B91</f>
        <v>Jasinavičius Gabrielius</v>
      </c>
      <c r="C35" s="127">
        <f>Protokolas!C91</f>
        <v>37262</v>
      </c>
      <c r="D35" s="21">
        <f>Protokolas!D91</f>
        <v>9.02</v>
      </c>
      <c r="E35" s="20">
        <f>Protokolas!E91</f>
        <v>52</v>
      </c>
      <c r="F35" s="20">
        <f>Protokolas!F91</f>
        <v>397</v>
      </c>
      <c r="G35" s="20">
        <f>Protokolas!G91</f>
        <v>28</v>
      </c>
      <c r="H35" s="20">
        <f>Protokolas!H91</f>
        <v>62.63</v>
      </c>
      <c r="I35" s="20">
        <f>Protokolas!I91</f>
        <v>75</v>
      </c>
      <c r="J35" s="22">
        <f>Protokolas!J91</f>
        <v>0.002045949074074074</v>
      </c>
      <c r="K35" s="20">
        <f>Protokolas!K91</f>
        <v>22</v>
      </c>
      <c r="L35" s="20">
        <f>Protokolas!L91</f>
        <v>177</v>
      </c>
      <c r="M35" s="24">
        <v>26</v>
      </c>
    </row>
    <row r="36" spans="1:13" ht="12.75">
      <c r="A36" s="20" t="str">
        <f>Protokolas!A40</f>
        <v>Akmenė</v>
      </c>
      <c r="B36" s="35" t="str">
        <f>Protokolas!B40</f>
        <v>Kvedaras Linas</v>
      </c>
      <c r="C36" s="126">
        <f>Protokolas!C40</f>
        <v>37326</v>
      </c>
      <c r="D36" s="21">
        <f>Protokolas!D40</f>
        <v>9.13</v>
      </c>
      <c r="E36" s="20">
        <f>Protokolas!E40</f>
        <v>49</v>
      </c>
      <c r="F36" s="20">
        <f>Protokolas!F40</f>
        <v>425</v>
      </c>
      <c r="G36" s="20">
        <f>Protokolas!G40</f>
        <v>37</v>
      </c>
      <c r="H36" s="20">
        <f>Protokolas!H40</f>
        <v>57.31</v>
      </c>
      <c r="I36" s="20">
        <f>Protokolas!I40</f>
        <v>68</v>
      </c>
      <c r="J36" s="22">
        <f>Protokolas!J40</f>
        <v>0.002103935185185185</v>
      </c>
      <c r="K36" s="20">
        <f>Protokolas!K40</f>
        <v>17</v>
      </c>
      <c r="L36" s="20">
        <f>Protokolas!L40</f>
        <v>171</v>
      </c>
      <c r="M36" s="20">
        <v>28</v>
      </c>
    </row>
    <row r="37" spans="1:13" ht="12.75">
      <c r="A37" s="20" t="str">
        <f>Protokolas!A130</f>
        <v>Individualiai</v>
      </c>
      <c r="B37" s="35" t="str">
        <f>Protokolas!B130</f>
        <v>Spulginas Benas</v>
      </c>
      <c r="C37" s="126">
        <f>Protokolas!C130</f>
        <v>37165</v>
      </c>
      <c r="D37" s="21">
        <f>Protokolas!D130</f>
        <v>9.09</v>
      </c>
      <c r="E37" s="20">
        <f>Protokolas!E130</f>
        <v>52</v>
      </c>
      <c r="F37" s="20">
        <f>Protokolas!F130</f>
        <v>449</v>
      </c>
      <c r="G37" s="20">
        <f>Protokolas!G130</f>
        <v>45</v>
      </c>
      <c r="H37" s="23">
        <f>Protokolas!H130</f>
        <v>39.3</v>
      </c>
      <c r="I37" s="20">
        <f>Protokolas!I130</f>
        <v>41</v>
      </c>
      <c r="J37" s="22">
        <f>Protokolas!J130</f>
        <v>0.0019451388888888888</v>
      </c>
      <c r="K37" s="20">
        <f>Protokolas!K130</f>
        <v>33</v>
      </c>
      <c r="L37" s="20">
        <f>Protokolas!L130</f>
        <v>171</v>
      </c>
      <c r="M37" s="24">
        <v>28</v>
      </c>
    </row>
    <row r="38" spans="1:13" ht="12.75">
      <c r="A38" s="20" t="str">
        <f>Protokolas!A103</f>
        <v>Radviliškis</v>
      </c>
      <c r="B38" s="35" t="str">
        <f>Protokolas!B103</f>
        <v>Uosis Domas</v>
      </c>
      <c r="C38" s="126">
        <f>Protokolas!C103</f>
        <v>37424</v>
      </c>
      <c r="D38" s="21">
        <f>Protokolas!D103</f>
        <v>9.39</v>
      </c>
      <c r="E38" s="20">
        <f>Protokolas!E103</f>
        <v>44</v>
      </c>
      <c r="F38" s="20">
        <f>Protokolas!F103</f>
        <v>397</v>
      </c>
      <c r="G38" s="20">
        <f>Protokolas!G103</f>
        <v>28</v>
      </c>
      <c r="H38" s="20">
        <f>Protokolas!H103</f>
        <v>51.78</v>
      </c>
      <c r="I38" s="20">
        <f>Protokolas!I103</f>
        <v>59</v>
      </c>
      <c r="J38" s="22">
        <f>Protokolas!J103</f>
        <v>0.0019259259259259262</v>
      </c>
      <c r="K38" s="20">
        <f>Protokolas!K103</f>
        <v>36</v>
      </c>
      <c r="L38" s="20">
        <f>Protokolas!L103</f>
        <v>167</v>
      </c>
      <c r="M38" s="20">
        <v>30</v>
      </c>
    </row>
    <row r="39" spans="1:13" ht="12.75">
      <c r="A39" s="20" t="str">
        <f>Protokolas!A90</f>
        <v>Mažeikiai</v>
      </c>
      <c r="B39" s="35" t="str">
        <f>Protokolas!B90</f>
        <v>Pocius Rokas</v>
      </c>
      <c r="C39" s="126">
        <f>Protokolas!C90</f>
        <v>37484</v>
      </c>
      <c r="D39" s="21">
        <f>Protokolas!D90</f>
        <v>8.67</v>
      </c>
      <c r="E39" s="20">
        <f>Protokolas!E90</f>
        <v>65</v>
      </c>
      <c r="F39" s="20">
        <f>Protokolas!F90</f>
        <v>419</v>
      </c>
      <c r="G39" s="20">
        <f>Protokolas!G90</f>
        <v>35</v>
      </c>
      <c r="H39" s="23">
        <f>Protokolas!H90</f>
        <v>43.32</v>
      </c>
      <c r="I39" s="20">
        <f>Protokolas!I90</f>
        <v>47</v>
      </c>
      <c r="J39" s="22">
        <f>Protokolas!J90</f>
        <v>0.0020993055555555556</v>
      </c>
      <c r="K39" s="20">
        <f>Protokolas!K90</f>
        <v>18</v>
      </c>
      <c r="L39" s="20">
        <f>Protokolas!L90</f>
        <v>165</v>
      </c>
      <c r="M39" s="24">
        <v>31</v>
      </c>
    </row>
    <row r="40" spans="1:13" ht="12.75">
      <c r="A40" s="20" t="str">
        <f>Protokolas!A104</f>
        <v>Radviliškis</v>
      </c>
      <c r="B40" s="35" t="str">
        <f>Protokolas!B104</f>
        <v>Uosis Lukas</v>
      </c>
      <c r="C40" s="126">
        <f>Protokolas!C104</f>
        <v>37424</v>
      </c>
      <c r="D40" s="21">
        <f>Protokolas!D104</f>
        <v>9.43</v>
      </c>
      <c r="E40" s="20">
        <f>Protokolas!E104</f>
        <v>41</v>
      </c>
      <c r="F40" s="20">
        <f>Protokolas!F104</f>
        <v>401</v>
      </c>
      <c r="G40" s="20">
        <f>Protokolas!G104</f>
        <v>29</v>
      </c>
      <c r="H40" s="20">
        <f>Protokolas!H104</f>
        <v>53.98</v>
      </c>
      <c r="I40" s="20">
        <f>Protokolas!I104</f>
        <v>62</v>
      </c>
      <c r="J40" s="22">
        <f>Protokolas!J104</f>
        <v>0.0019633101851851856</v>
      </c>
      <c r="K40" s="20">
        <f>Protokolas!K104</f>
        <v>31</v>
      </c>
      <c r="L40" s="20">
        <f>Protokolas!L104</f>
        <v>163</v>
      </c>
      <c r="M40" s="20">
        <v>32</v>
      </c>
    </row>
    <row r="41" spans="1:13" ht="12.75">
      <c r="A41" s="20" t="str">
        <f>Protokolas!A76</f>
        <v>Telšiai</v>
      </c>
      <c r="B41" s="35" t="str">
        <f>Protokolas!B76</f>
        <v>Gaudėšius Mantas</v>
      </c>
      <c r="C41" s="126">
        <f>Protokolas!C76</f>
        <v>37030</v>
      </c>
      <c r="D41" s="21">
        <f>Protokolas!D76</f>
        <v>8.58</v>
      </c>
      <c r="E41" s="20">
        <f>Protokolas!E76</f>
        <v>68</v>
      </c>
      <c r="F41" s="20">
        <f>Protokolas!F76</f>
        <v>384</v>
      </c>
      <c r="G41" s="20">
        <f>Protokolas!G76</f>
        <v>23</v>
      </c>
      <c r="H41" s="20">
        <f>Protokolas!H76</f>
        <v>46.81</v>
      </c>
      <c r="I41" s="20">
        <f>Protokolas!I76</f>
        <v>51</v>
      </c>
      <c r="J41" s="22">
        <f>Protokolas!J76</f>
        <v>0.0020767361111111112</v>
      </c>
      <c r="K41" s="20">
        <f>Protokolas!K76</f>
        <v>20</v>
      </c>
      <c r="L41" s="20">
        <f>Protokolas!L76</f>
        <v>162</v>
      </c>
      <c r="M41" s="24">
        <v>33</v>
      </c>
    </row>
    <row r="42" spans="1:13" ht="12.75">
      <c r="A42" s="20" t="str">
        <f>Protokolas!A89</f>
        <v>Mažeikiai</v>
      </c>
      <c r="B42" s="35" t="str">
        <f>Protokolas!B89</f>
        <v>Mockevičius Ovidijus</v>
      </c>
      <c r="C42" s="126">
        <f>Protokolas!C89</f>
        <v>37047</v>
      </c>
      <c r="D42" s="21">
        <f>Protokolas!D89</f>
        <v>9.05</v>
      </c>
      <c r="E42" s="20">
        <f>Protokolas!E89</f>
        <v>52</v>
      </c>
      <c r="F42" s="20">
        <f>Protokolas!F89</f>
        <v>402</v>
      </c>
      <c r="G42" s="20">
        <f>Protokolas!G89</f>
        <v>29</v>
      </c>
      <c r="H42" s="20">
        <f>Protokolas!H89</f>
        <v>41.56</v>
      </c>
      <c r="I42" s="20">
        <f>Protokolas!I89</f>
        <v>44</v>
      </c>
      <c r="J42" s="22">
        <f>Protokolas!J89</f>
        <v>0.0019280092592592595</v>
      </c>
      <c r="K42" s="20">
        <f>Protokolas!K89</f>
        <v>36</v>
      </c>
      <c r="L42" s="20">
        <f>Protokolas!L89</f>
        <v>161</v>
      </c>
      <c r="M42" s="20">
        <v>34</v>
      </c>
    </row>
    <row r="43" spans="1:13" ht="12.75">
      <c r="A43" s="20" t="str">
        <f>Protokolas!A61</f>
        <v>Kelmė</v>
      </c>
      <c r="B43" s="35" t="str">
        <f>Protokolas!B61</f>
        <v>Reutas Lukas</v>
      </c>
      <c r="C43" s="127">
        <f>Protokolas!C61</f>
        <v>37433</v>
      </c>
      <c r="D43" s="21">
        <f>Protokolas!D61</f>
        <v>9.55</v>
      </c>
      <c r="E43" s="20">
        <f>Protokolas!E61</f>
        <v>38</v>
      </c>
      <c r="F43" s="20">
        <f>Protokolas!F61</f>
        <v>423</v>
      </c>
      <c r="G43" s="20">
        <f>Protokolas!G61</f>
        <v>36</v>
      </c>
      <c r="H43" s="20">
        <f>Protokolas!H61</f>
        <v>43.3</v>
      </c>
      <c r="I43" s="20">
        <f>Protokolas!I61</f>
        <v>47</v>
      </c>
      <c r="J43" s="22">
        <f>Protokolas!J61</f>
        <v>0.0019252314814814818</v>
      </c>
      <c r="K43" s="20">
        <f>Protokolas!K61</f>
        <v>36</v>
      </c>
      <c r="L43" s="20">
        <f>Protokolas!L61</f>
        <v>157</v>
      </c>
      <c r="M43" s="24">
        <v>35</v>
      </c>
    </row>
    <row r="44" spans="1:13" ht="12.75">
      <c r="A44" s="20" t="str">
        <f>Protokolas!A52</f>
        <v>Pakruojis</v>
      </c>
      <c r="B44" s="35" t="str">
        <f>Protokolas!B52</f>
        <v>Bukys Aldas</v>
      </c>
      <c r="C44" s="127">
        <f>Protokolas!C52</f>
        <v>37300</v>
      </c>
      <c r="D44" s="21">
        <f>Protokolas!D52</f>
        <v>9.26</v>
      </c>
      <c r="E44" s="20">
        <f>Protokolas!E52</f>
        <v>46</v>
      </c>
      <c r="F44" s="20">
        <f>Protokolas!F52</f>
        <v>428</v>
      </c>
      <c r="G44" s="20">
        <f>Protokolas!G52</f>
        <v>38</v>
      </c>
      <c r="H44" s="20">
        <f>Protokolas!H52</f>
        <v>46.15</v>
      </c>
      <c r="I44" s="20">
        <f>Protokolas!I52</f>
        <v>51</v>
      </c>
      <c r="J44" s="22">
        <f>Protokolas!J52</f>
        <v>0.0020873842592592593</v>
      </c>
      <c r="K44" s="20">
        <f>Protokolas!K52</f>
        <v>19</v>
      </c>
      <c r="L44" s="20">
        <f>Protokolas!L52</f>
        <v>154</v>
      </c>
      <c r="M44" s="20">
        <v>36</v>
      </c>
    </row>
    <row r="45" spans="1:13" ht="12.75">
      <c r="A45" s="20" t="str">
        <f>Protokolas!A119</f>
        <v>Joniškis</v>
      </c>
      <c r="B45" s="35" t="str">
        <f>Protokolas!B119</f>
        <v>Bobrovskis Kristijonas</v>
      </c>
      <c r="C45" s="126">
        <f>Protokolas!C119</f>
        <v>37436</v>
      </c>
      <c r="D45" s="21">
        <f>Protokolas!D119</f>
        <v>9.16</v>
      </c>
      <c r="E45" s="20">
        <f>Protokolas!E119</f>
        <v>49</v>
      </c>
      <c r="F45" s="20">
        <f>Protokolas!F119</f>
        <v>374</v>
      </c>
      <c r="G45" s="20">
        <f>Protokolas!G119</f>
        <v>20</v>
      </c>
      <c r="H45" s="23">
        <f>Protokolas!H119</f>
        <v>48.92</v>
      </c>
      <c r="I45" s="20">
        <f>Protokolas!I119</f>
        <v>54</v>
      </c>
      <c r="J45" s="22">
        <f>Protokolas!J119</f>
        <v>0.001990972222222222</v>
      </c>
      <c r="K45" s="20">
        <f>Protokolas!K119</f>
        <v>28</v>
      </c>
      <c r="L45" s="20">
        <f>Protokolas!L119</f>
        <v>151</v>
      </c>
      <c r="M45" s="24">
        <v>37</v>
      </c>
    </row>
    <row r="46" spans="1:13" ht="12.75">
      <c r="A46" s="20" t="str">
        <f>Protokolas!A105</f>
        <v>Radviliškis</v>
      </c>
      <c r="B46" s="35" t="str">
        <f>Protokolas!B105</f>
        <v>Bubelis Arnoldas</v>
      </c>
      <c r="C46" s="126">
        <f>Protokolas!C105</f>
        <v>36907</v>
      </c>
      <c r="D46" s="21">
        <f>Protokolas!D105</f>
        <v>9.37</v>
      </c>
      <c r="E46" s="20">
        <f>Protokolas!E105</f>
        <v>44</v>
      </c>
      <c r="F46" s="20">
        <f>Protokolas!F105</f>
        <v>450</v>
      </c>
      <c r="G46" s="20">
        <f>Protokolas!G105</f>
        <v>45</v>
      </c>
      <c r="H46" s="23">
        <f>Protokolas!H105</f>
        <v>31.5</v>
      </c>
      <c r="I46" s="20">
        <f>Protokolas!I105</f>
        <v>30</v>
      </c>
      <c r="J46" s="22">
        <f>Protokolas!J105</f>
        <v>0.0019805555555555553</v>
      </c>
      <c r="K46" s="20">
        <f>Protokolas!K105</f>
        <v>29</v>
      </c>
      <c r="L46" s="20">
        <f>Protokolas!L105</f>
        <v>148</v>
      </c>
      <c r="M46" s="20">
        <v>38</v>
      </c>
    </row>
    <row r="47" spans="1:13" ht="12.75">
      <c r="A47" s="20" t="str">
        <f>Protokolas!A121</f>
        <v>Joniškis</v>
      </c>
      <c r="B47" s="35" t="str">
        <f>Protokolas!B121</f>
        <v>Motejuitis Matas</v>
      </c>
      <c r="C47" s="127">
        <f>Protokolas!C121</f>
        <v>37271</v>
      </c>
      <c r="D47" s="21">
        <f>Protokolas!D121</f>
        <v>8.9</v>
      </c>
      <c r="E47" s="20">
        <f>Protokolas!E121</f>
        <v>55</v>
      </c>
      <c r="F47" s="20">
        <f>Protokolas!F121</f>
        <v>382</v>
      </c>
      <c r="G47" s="20">
        <f>Protokolas!G121</f>
        <v>23</v>
      </c>
      <c r="H47" s="20">
        <f>Protokolas!H121</f>
        <v>32.39</v>
      </c>
      <c r="I47" s="20">
        <f>Protokolas!I121</f>
        <v>31</v>
      </c>
      <c r="J47" s="22">
        <f>Protokolas!J121</f>
        <v>0.0019354166666666667</v>
      </c>
      <c r="K47" s="20">
        <f>Protokolas!K121</f>
        <v>35</v>
      </c>
      <c r="L47" s="20">
        <f>Protokolas!L121</f>
        <v>144</v>
      </c>
      <c r="M47" s="24">
        <v>39</v>
      </c>
    </row>
    <row r="48" spans="1:13" ht="12.75">
      <c r="A48" s="20" t="str">
        <f>Protokolas!A88</f>
        <v>Mažeikiai</v>
      </c>
      <c r="B48" s="35" t="str">
        <f>Protokolas!B88</f>
        <v>Lukošius Gediminas</v>
      </c>
      <c r="C48" s="126">
        <f>Protokolas!C88</f>
        <v>36941</v>
      </c>
      <c r="D48" s="21">
        <f>Protokolas!D88</f>
        <v>9.58</v>
      </c>
      <c r="E48" s="20">
        <f>Protokolas!E88</f>
        <v>38</v>
      </c>
      <c r="F48" s="20">
        <f>Protokolas!F88</f>
        <v>354</v>
      </c>
      <c r="G48" s="20">
        <f>Protokolas!G88</f>
        <v>13</v>
      </c>
      <c r="H48" s="20">
        <f>Protokolas!H88</f>
        <v>53.54</v>
      </c>
      <c r="I48" s="20">
        <f>Protokolas!I88</f>
        <v>62</v>
      </c>
      <c r="J48" s="22">
        <f>Protokolas!J88</f>
        <v>0.001968287037037037</v>
      </c>
      <c r="K48" s="20">
        <f>Protokolas!K88</f>
        <v>30</v>
      </c>
      <c r="L48" s="20">
        <f>Protokolas!L88</f>
        <v>143</v>
      </c>
      <c r="M48" s="20">
        <v>40</v>
      </c>
    </row>
    <row r="49" spans="1:13" ht="12.75">
      <c r="A49" s="20" t="str">
        <f>Protokolas!A48</f>
        <v>Pakruojis</v>
      </c>
      <c r="B49" s="35" t="str">
        <f>Protokolas!B48</f>
        <v>Gurskis Augustinas</v>
      </c>
      <c r="C49" s="126">
        <f>Protokolas!C48</f>
        <v>36977</v>
      </c>
      <c r="D49" s="21">
        <f>Protokolas!D48</f>
        <v>9.29</v>
      </c>
      <c r="E49" s="20">
        <f>Protokolas!E48</f>
        <v>46</v>
      </c>
      <c r="F49" s="20">
        <f>Protokolas!F48</f>
        <v>417</v>
      </c>
      <c r="G49" s="20">
        <f>Protokolas!G48</f>
        <v>34</v>
      </c>
      <c r="H49" s="20">
        <f>Protokolas!H48</f>
        <v>40.05</v>
      </c>
      <c r="I49" s="20">
        <f>Protokolas!I48</f>
        <v>43</v>
      </c>
      <c r="J49" s="22">
        <f>Protokolas!J48</f>
        <v>0.002101736111111111</v>
      </c>
      <c r="K49" s="20">
        <f>Protokolas!K48</f>
        <v>17</v>
      </c>
      <c r="L49" s="20">
        <f>Protokolas!L48</f>
        <v>140</v>
      </c>
      <c r="M49" s="24">
        <v>41</v>
      </c>
    </row>
    <row r="50" spans="1:13" ht="12.75">
      <c r="A50" s="20" t="str">
        <f>Protokolas!A77</f>
        <v>Telšiai</v>
      </c>
      <c r="B50" s="35" t="str">
        <f>Protokolas!B77</f>
        <v>Ignotas Mantas</v>
      </c>
      <c r="C50" s="126">
        <f>Protokolas!C77</f>
        <v>36956</v>
      </c>
      <c r="D50" s="21">
        <f>Protokolas!D77</f>
        <v>9.22</v>
      </c>
      <c r="E50" s="20">
        <f>Protokolas!E77</f>
        <v>46</v>
      </c>
      <c r="F50" s="20">
        <f>Protokolas!F77</f>
        <v>397</v>
      </c>
      <c r="G50" s="20">
        <f>Protokolas!G77</f>
        <v>28</v>
      </c>
      <c r="H50" s="20">
        <f>Protokolas!H77</f>
        <v>45.23</v>
      </c>
      <c r="I50" s="20">
        <f>Protokolas!I77</f>
        <v>50</v>
      </c>
      <c r="J50" s="22">
        <f>Protokolas!J77</f>
        <v>0.0022116898148148148</v>
      </c>
      <c r="K50" s="20">
        <f>Protokolas!K77</f>
        <v>9</v>
      </c>
      <c r="L50" s="20">
        <f>Protokolas!L77</f>
        <v>133</v>
      </c>
      <c r="M50" s="20">
        <v>42</v>
      </c>
    </row>
    <row r="51" spans="1:13" ht="12.75">
      <c r="A51" s="20" t="str">
        <f>Protokolas!A38</f>
        <v>Akmenė</v>
      </c>
      <c r="B51" s="35" t="str">
        <f>Protokolas!B38</f>
        <v>Normantas Dovydas</v>
      </c>
      <c r="C51" s="127">
        <f>Protokolas!C38</f>
        <v>37138</v>
      </c>
      <c r="D51" s="21">
        <f>Protokolas!D38</f>
        <v>9.42</v>
      </c>
      <c r="E51" s="20">
        <f>Protokolas!E38</f>
        <v>41</v>
      </c>
      <c r="F51" s="20">
        <f>Protokolas!F38</f>
        <v>387</v>
      </c>
      <c r="G51" s="20">
        <f>Protokolas!G38</f>
        <v>24</v>
      </c>
      <c r="H51" s="20">
        <f>Protokolas!H38</f>
        <v>41.91</v>
      </c>
      <c r="I51" s="20">
        <f>Protokolas!I38</f>
        <v>44</v>
      </c>
      <c r="J51" s="22">
        <f>Protokolas!J38</f>
        <v>0.002040740740740741</v>
      </c>
      <c r="K51" s="20">
        <f>Protokolas!K38</f>
        <v>23</v>
      </c>
      <c r="L51" s="20">
        <f>Protokolas!L38</f>
        <v>132</v>
      </c>
      <c r="M51" s="24">
        <v>43</v>
      </c>
    </row>
    <row r="52" spans="1:13" ht="12.75">
      <c r="A52" s="20" t="str">
        <f>Protokolas!A74</f>
        <v>Telšiai</v>
      </c>
      <c r="B52" s="35" t="str">
        <f>Protokolas!B74</f>
        <v>Turskis Mykolas</v>
      </c>
      <c r="C52" s="127">
        <f>Protokolas!C74</f>
        <v>36961</v>
      </c>
      <c r="D52" s="21">
        <f>Protokolas!D74</f>
        <v>9.26</v>
      </c>
      <c r="E52" s="20">
        <f>Protokolas!E74</f>
        <v>46</v>
      </c>
      <c r="F52" s="20">
        <f>Protokolas!F74</f>
        <v>390</v>
      </c>
      <c r="G52" s="20">
        <f>Protokolas!G74</f>
        <v>25</v>
      </c>
      <c r="H52" s="20">
        <f>Protokolas!H74</f>
        <v>42.83</v>
      </c>
      <c r="I52" s="20">
        <f>Protokolas!I74</f>
        <v>46</v>
      </c>
      <c r="J52" s="22">
        <f>Protokolas!J74</f>
        <v>0.002140046296296296</v>
      </c>
      <c r="K52" s="20">
        <f>Protokolas!K74</f>
        <v>14</v>
      </c>
      <c r="L52" s="20">
        <f>Protokolas!L74</f>
        <v>131</v>
      </c>
      <c r="M52" s="20">
        <v>44</v>
      </c>
    </row>
    <row r="53" spans="1:13" ht="12.75">
      <c r="A53" s="20" t="str">
        <f>Protokolas!A78</f>
        <v>Telšiai</v>
      </c>
      <c r="B53" s="35" t="str">
        <f>Protokolas!B78</f>
        <v>Jokubauskas Saulius</v>
      </c>
      <c r="C53" s="127">
        <f>Protokolas!C78</f>
        <v>37195</v>
      </c>
      <c r="D53" s="21">
        <f>Protokolas!D78</f>
        <v>9.31</v>
      </c>
      <c r="E53" s="20">
        <f>Protokolas!E78</f>
        <v>44</v>
      </c>
      <c r="F53" s="20">
        <f>Protokolas!F78</f>
        <v>382</v>
      </c>
      <c r="G53" s="20">
        <f>Protokolas!G78</f>
        <v>23</v>
      </c>
      <c r="H53" s="20">
        <f>Protokolas!H78</f>
        <v>48.51</v>
      </c>
      <c r="I53" s="20">
        <f>Protokolas!I78</f>
        <v>54</v>
      </c>
      <c r="J53" s="22">
        <f>Protokolas!J78</f>
        <v>0.002200810185185185</v>
      </c>
      <c r="K53" s="20">
        <f>Protokolas!K78</f>
        <v>10</v>
      </c>
      <c r="L53" s="20">
        <f>Protokolas!L78</f>
        <v>131</v>
      </c>
      <c r="M53" s="24">
        <v>4</v>
      </c>
    </row>
    <row r="54" spans="1:13" ht="12.75">
      <c r="A54" s="20" t="str">
        <f>Protokolas!A24</f>
        <v>Šiauliai</v>
      </c>
      <c r="B54" s="35" t="str">
        <f>Protokolas!B24</f>
        <v>Bieliakovas Saimonas</v>
      </c>
      <c r="C54" s="127">
        <f>Protokolas!C24</f>
        <v>36963</v>
      </c>
      <c r="D54" s="21">
        <f>Protokolas!D24</f>
        <v>9.65</v>
      </c>
      <c r="E54" s="20">
        <f>Protokolas!E24</f>
        <v>36</v>
      </c>
      <c r="F54" s="20">
        <f>Protokolas!F24</f>
        <v>415</v>
      </c>
      <c r="G54" s="20">
        <f>Protokolas!G24</f>
        <v>34</v>
      </c>
      <c r="H54" s="20">
        <f>Protokolas!H24</f>
        <v>44.9</v>
      </c>
      <c r="I54" s="20">
        <f>Protokolas!I24</f>
        <v>49</v>
      </c>
      <c r="J54" s="22">
        <f>Protokolas!J24</f>
        <v>0.002221064814814815</v>
      </c>
      <c r="K54" s="20">
        <f>Protokolas!K24</f>
        <v>9</v>
      </c>
      <c r="L54" s="20">
        <f>Protokolas!L24</f>
        <v>128</v>
      </c>
      <c r="M54" s="20">
        <v>46</v>
      </c>
    </row>
    <row r="55" spans="1:13" ht="12.75">
      <c r="A55" s="20" t="str">
        <f>Protokolas!A63</f>
        <v>Kelmė</v>
      </c>
      <c r="B55" s="35" t="str">
        <f>Protokolas!B63</f>
        <v>Žiauberis Karolis</v>
      </c>
      <c r="C55" s="127">
        <f>Protokolas!C63</f>
        <v>37532</v>
      </c>
      <c r="D55" s="21">
        <f>Protokolas!D63</f>
        <v>9.71</v>
      </c>
      <c r="E55" s="20">
        <f>Protokolas!E63</f>
        <v>34</v>
      </c>
      <c r="F55" s="20">
        <f>Protokolas!F63</f>
        <v>377</v>
      </c>
      <c r="G55" s="20">
        <f>Protokolas!G63</f>
        <v>21</v>
      </c>
      <c r="H55" s="20">
        <f>Protokolas!H63</f>
        <v>36.33</v>
      </c>
      <c r="I55" s="20">
        <f>Protokolas!I63</f>
        <v>37</v>
      </c>
      <c r="J55" s="22">
        <f>Protokolas!J63</f>
        <v>0.001928125</v>
      </c>
      <c r="K55" s="20">
        <f>Protokolas!K63</f>
        <v>36</v>
      </c>
      <c r="L55" s="20">
        <f>Protokolas!L63</f>
        <v>128</v>
      </c>
      <c r="M55" s="20">
        <v>46</v>
      </c>
    </row>
    <row r="56" spans="1:13" ht="12.75">
      <c r="A56" s="20" t="str">
        <f>Protokolas!A79</f>
        <v>Telšiai</v>
      </c>
      <c r="B56" s="35" t="str">
        <f>Protokolas!B79</f>
        <v>Bistrovas Vytautas</v>
      </c>
      <c r="C56" s="126">
        <f>Protokolas!C79</f>
        <v>37254</v>
      </c>
      <c r="D56" s="21">
        <f>Protokolas!D79</f>
        <v>9.09</v>
      </c>
      <c r="E56" s="20">
        <f>Protokolas!E79</f>
        <v>52</v>
      </c>
      <c r="F56" s="20">
        <f>Protokolas!F79</f>
        <v>375</v>
      </c>
      <c r="G56" s="20">
        <f>Protokolas!G79</f>
        <v>20</v>
      </c>
      <c r="H56" s="20">
        <f>Protokolas!H79</f>
        <v>43.13</v>
      </c>
      <c r="I56" s="20">
        <f>Protokolas!I79</f>
        <v>47</v>
      </c>
      <c r="J56" s="22">
        <f>Protokolas!J79</f>
        <v>0.002209375</v>
      </c>
      <c r="K56" s="20">
        <f>Protokolas!K79</f>
        <v>9</v>
      </c>
      <c r="L56" s="20">
        <f>Protokolas!L79</f>
        <v>128</v>
      </c>
      <c r="M56" s="20">
        <v>46</v>
      </c>
    </row>
    <row r="57" spans="1:13" ht="12.75">
      <c r="A57" s="20" t="str">
        <f>Protokolas!A26</f>
        <v>Šiauliai</v>
      </c>
      <c r="B57" s="35" t="str">
        <f>Protokolas!B26</f>
        <v>Katkus Martynas</v>
      </c>
      <c r="C57" s="126">
        <f>Protokolas!C26</f>
        <v>37046</v>
      </c>
      <c r="D57" s="21">
        <f>Protokolas!D26</f>
        <v>9.26</v>
      </c>
      <c r="E57" s="20">
        <f>Protokolas!E26</f>
        <v>46</v>
      </c>
      <c r="F57" s="20">
        <f>Protokolas!F26</f>
        <v>368</v>
      </c>
      <c r="G57" s="20">
        <f>Protokolas!G26</f>
        <v>18</v>
      </c>
      <c r="H57" s="23">
        <f>Protokolas!H26</f>
        <v>35.47</v>
      </c>
      <c r="I57" s="20">
        <f>Protokolas!I26</f>
        <v>35</v>
      </c>
      <c r="J57" s="22">
        <f>Protokolas!J26</f>
        <v>0.0020055555555555556</v>
      </c>
      <c r="K57" s="20">
        <f>Protokolas!K26</f>
        <v>28</v>
      </c>
      <c r="L57" s="20">
        <f>Protokolas!L26</f>
        <v>127</v>
      </c>
      <c r="M57" s="24">
        <v>49</v>
      </c>
    </row>
    <row r="58" spans="1:13" ht="12.75">
      <c r="A58" s="20" t="str">
        <f>Protokolas!A92</f>
        <v>Mažeikiai</v>
      </c>
      <c r="B58" s="35" t="str">
        <f>Protokolas!B92</f>
        <v>Baliutis Aurimas</v>
      </c>
      <c r="C58" s="126">
        <f>Protokolas!C92</f>
        <v>37527</v>
      </c>
      <c r="D58" s="21">
        <f>Protokolas!D92</f>
        <v>9.51</v>
      </c>
      <c r="E58" s="20">
        <f>Protokolas!E92</f>
        <v>38</v>
      </c>
      <c r="F58" s="20">
        <f>Protokolas!F92</f>
        <v>379</v>
      </c>
      <c r="G58" s="20">
        <f>Protokolas!G92</f>
        <v>22</v>
      </c>
      <c r="H58" s="20">
        <f>Protokolas!H92</f>
        <v>45.31</v>
      </c>
      <c r="I58" s="20">
        <f>Protokolas!I92</f>
        <v>50</v>
      </c>
      <c r="J58" s="22">
        <f>Protokolas!J92</f>
        <v>0.0021082175925925925</v>
      </c>
      <c r="K58" s="20">
        <f>Protokolas!K92</f>
        <v>17</v>
      </c>
      <c r="L58" s="20">
        <f>Protokolas!L92</f>
        <v>127</v>
      </c>
      <c r="M58" s="24">
        <v>49</v>
      </c>
    </row>
    <row r="59" spans="1:13" ht="12.75">
      <c r="A59" s="20" t="str">
        <f>Protokolas!A23</f>
        <v>Šiauliai</v>
      </c>
      <c r="B59" s="35" t="str">
        <f>Protokolas!B23</f>
        <v>Navickas Nojus</v>
      </c>
      <c r="C59" s="126">
        <f>Protokolas!C23</f>
        <v>37202</v>
      </c>
      <c r="D59" s="21">
        <f>Protokolas!D23</f>
        <v>9.81</v>
      </c>
      <c r="E59" s="20">
        <f>Protokolas!E23</f>
        <v>31</v>
      </c>
      <c r="F59" s="20">
        <f>Protokolas!F23</f>
        <v>374</v>
      </c>
      <c r="G59" s="20">
        <f>Protokolas!G23</f>
        <v>20</v>
      </c>
      <c r="H59" s="23">
        <f>Protokolas!H23</f>
        <v>29.57</v>
      </c>
      <c r="I59" s="20">
        <f>Protokolas!I23</f>
        <v>27</v>
      </c>
      <c r="J59" s="22">
        <f>Protokolas!J23</f>
        <v>0.0018915509259259259</v>
      </c>
      <c r="K59" s="20">
        <f>Protokolas!K23</f>
        <v>41</v>
      </c>
      <c r="L59" s="20">
        <f>Protokolas!L23</f>
        <v>119</v>
      </c>
      <c r="M59" s="24">
        <v>51</v>
      </c>
    </row>
    <row r="60" spans="1:13" ht="12.75">
      <c r="A60" s="20" t="str">
        <f>Protokolas!A25</f>
        <v>Šiauliai</v>
      </c>
      <c r="B60" s="35" t="str">
        <f>Protokolas!B25</f>
        <v>Stravinskas Gvidas</v>
      </c>
      <c r="C60" s="126">
        <f>Protokolas!C25</f>
        <v>37138</v>
      </c>
      <c r="D60" s="21">
        <f>Protokolas!D25</f>
        <v>9.79</v>
      </c>
      <c r="E60" s="20">
        <f>Protokolas!E25</f>
        <v>34</v>
      </c>
      <c r="F60" s="20">
        <f>Protokolas!F25</f>
        <v>355</v>
      </c>
      <c r="G60" s="20">
        <f>Protokolas!G25</f>
        <v>14</v>
      </c>
      <c r="H60" s="20">
        <f>Protokolas!H25</f>
        <v>37.25</v>
      </c>
      <c r="I60" s="20">
        <f>Protokolas!I25</f>
        <v>38</v>
      </c>
      <c r="J60" s="22">
        <f>Protokolas!J25</f>
        <v>0.002374074074074074</v>
      </c>
      <c r="K60" s="20">
        <f>Protokolas!K25</f>
        <v>2</v>
      </c>
      <c r="L60" s="20">
        <f>Protokolas!L25</f>
        <v>88</v>
      </c>
      <c r="M60" s="20">
        <v>52</v>
      </c>
    </row>
    <row r="61" spans="1:13" ht="12.75">
      <c r="A61" s="20" t="str">
        <f>Protokolas!A27</f>
        <v>Šiauliai</v>
      </c>
      <c r="B61" s="35" t="str">
        <f>Protokolas!B27</f>
        <v>Pocevičius Laurynas</v>
      </c>
      <c r="C61" s="126">
        <f>Protokolas!C27</f>
        <v>37094</v>
      </c>
      <c r="D61" s="21">
        <f>Protokolas!D27</f>
        <v>9.98</v>
      </c>
      <c r="E61" s="20">
        <f>Protokolas!E27</f>
        <v>29</v>
      </c>
      <c r="F61" s="20">
        <f>Protokolas!F27</f>
        <v>340</v>
      </c>
      <c r="G61" s="20">
        <f>Protokolas!G27</f>
        <v>9</v>
      </c>
      <c r="H61" s="20">
        <f>Protokolas!H27</f>
        <v>32.23</v>
      </c>
      <c r="I61" s="20">
        <f>Protokolas!I27</f>
        <v>31</v>
      </c>
      <c r="J61" s="22">
        <f>Protokolas!J27</f>
        <v>0.002409837962962963</v>
      </c>
      <c r="K61" s="20">
        <f>Protokolas!K27</f>
        <v>0</v>
      </c>
      <c r="L61" s="20">
        <f>Protokolas!L27</f>
        <v>69</v>
      </c>
      <c r="M61" s="24">
        <v>53</v>
      </c>
    </row>
    <row r="62" spans="1:13" ht="12.75">
      <c r="A62" s="13"/>
      <c r="B62" s="17"/>
      <c r="C62" s="128"/>
      <c r="D62" s="16"/>
      <c r="E62" s="13"/>
      <c r="F62" s="13"/>
      <c r="G62" s="13"/>
      <c r="H62" s="13"/>
      <c r="I62" s="13"/>
      <c r="J62" s="14"/>
      <c r="K62" s="13"/>
      <c r="L62" s="13"/>
      <c r="M62" s="13"/>
    </row>
    <row r="63" spans="1:13" ht="12.75">
      <c r="A63" s="13"/>
      <c r="B63" s="17"/>
      <c r="C63" s="11"/>
      <c r="D63" s="16"/>
      <c r="E63" s="13"/>
      <c r="F63" s="13"/>
      <c r="G63" s="13"/>
      <c r="H63" s="13"/>
      <c r="I63" s="13"/>
      <c r="J63" s="14"/>
      <c r="K63" s="13"/>
      <c r="L63" s="13"/>
      <c r="M63" s="13"/>
    </row>
    <row r="64" spans="1:13" ht="12.75">
      <c r="A64" s="13"/>
      <c r="B64" s="169" t="s">
        <v>16</v>
      </c>
      <c r="C64" s="169"/>
      <c r="D64" s="169"/>
      <c r="E64" s="169"/>
      <c r="F64" s="31"/>
      <c r="G64" s="31"/>
      <c r="H64" s="31"/>
      <c r="I64" s="169" t="str">
        <f>Protokolas!$G$140</f>
        <v>Romualdas Juodis</v>
      </c>
      <c r="J64" s="169"/>
      <c r="K64" s="169"/>
      <c r="L64" s="169"/>
      <c r="M64" s="13"/>
    </row>
    <row r="65" spans="1:13" ht="12.75">
      <c r="A65" s="13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13"/>
    </row>
    <row r="66" spans="1:13" ht="12.75">
      <c r="A66" s="13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13"/>
    </row>
    <row r="67" spans="1:12" ht="12.75">
      <c r="A67" s="1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 ht="12.75">
      <c r="A68" s="11"/>
      <c r="B68" s="169" t="s">
        <v>15</v>
      </c>
      <c r="C68" s="169"/>
      <c r="D68" s="169"/>
      <c r="E68" s="169"/>
      <c r="F68" s="31"/>
      <c r="G68" s="31"/>
      <c r="H68" s="31"/>
      <c r="I68" s="169" t="str">
        <f>Protokolas!$G$143</f>
        <v>Arnas Lukošaitis</v>
      </c>
      <c r="J68" s="169"/>
      <c r="K68" s="169"/>
      <c r="L68" s="169"/>
    </row>
    <row r="69" ht="12.75">
      <c r="A69" s="11"/>
    </row>
    <row r="70" ht="12.75">
      <c r="A70" s="11"/>
    </row>
    <row r="71" ht="12.75" hidden="1">
      <c r="A71" s="11"/>
    </row>
    <row r="72" ht="12.75" hidden="1">
      <c r="A72" s="11"/>
    </row>
    <row r="73" ht="12.75" hidden="1">
      <c r="A73" s="11"/>
    </row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</sheetData>
  <sheetProtection password="E4E7" sheet="1" selectLockedCells="1" selectUnlockedCells="1"/>
  <mergeCells count="16">
    <mergeCell ref="I3:L3"/>
    <mergeCell ref="M7:M8"/>
    <mergeCell ref="B1:K1"/>
    <mergeCell ref="B5:K5"/>
    <mergeCell ref="F7:G7"/>
    <mergeCell ref="H7:I7"/>
    <mergeCell ref="J7:K7"/>
    <mergeCell ref="B3:F3"/>
    <mergeCell ref="B68:E68"/>
    <mergeCell ref="I68:L68"/>
    <mergeCell ref="A7:A8"/>
    <mergeCell ref="B7:B8"/>
    <mergeCell ref="C7:C8"/>
    <mergeCell ref="D7:E7"/>
    <mergeCell ref="B64:E64"/>
    <mergeCell ref="I64:L64"/>
  </mergeCells>
  <printOptions horizontalCentered="1"/>
  <pageMargins left="0.35433070866141736" right="0.15748031496062992" top="0.27" bottom="0.22" header="0.5118110236220472" footer="0.5118110236220472"/>
  <pageSetup horizontalDpi="300" verticalDpi="300" orientation="portrait" paperSize="9" scale="90" r:id="rId1"/>
  <headerFooter alignWithMargins="0">
    <oddFooter>&amp;C&amp;D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43"/>
  <sheetViews>
    <sheetView showGridLines="0" showRowColHeaders="0" zoomScale="120" zoomScaleNormal="120" zoomScalePageLayoutView="0" workbookViewId="0" topLeftCell="A1">
      <selection activeCell="A5" sqref="A5"/>
    </sheetView>
  </sheetViews>
  <sheetFormatPr defaultColWidth="0" defaultRowHeight="12.75" zeroHeight="1"/>
  <cols>
    <col min="1" max="1" width="7.8515625" style="0" customWidth="1"/>
    <col min="2" max="10" width="5.7109375" style="0" customWidth="1"/>
    <col min="11" max="11" width="7.57421875" style="0" customWidth="1"/>
    <col min="12" max="12" width="9.28125" style="0" customWidth="1"/>
    <col min="13" max="13" width="8.57421875" style="0" customWidth="1"/>
    <col min="14" max="14" width="1.7109375" style="0" customWidth="1"/>
    <col min="15" max="16384" width="0" style="0" hidden="1" customWidth="1"/>
  </cols>
  <sheetData>
    <row r="1" spans="1:12" ht="41.25" customHeight="1">
      <c r="A1" s="18"/>
      <c r="B1" s="181" t="str">
        <f>Protokolas!$B$1</f>
        <v>Lietuvos mokinių Olimpinio festivalio lengvosios atletikos keturkovės tarpzoninės varžybos Kuršėnuose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2.75" customHeight="1">
      <c r="A2" s="19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23.25" customHeight="1">
      <c r="A3" s="15"/>
      <c r="B3" s="187" t="str">
        <f>Protokolas!$B$3</f>
        <v>Berniukai</v>
      </c>
      <c r="C3" s="187"/>
      <c r="D3" s="187"/>
      <c r="E3" s="187"/>
      <c r="F3" s="187"/>
      <c r="G3" s="187"/>
      <c r="H3" s="187"/>
      <c r="I3" s="37"/>
      <c r="J3" s="37"/>
      <c r="K3" s="178">
        <f>Protokolas!$I$3</f>
        <v>42146</v>
      </c>
      <c r="L3" s="178"/>
    </row>
    <row r="4" spans="1:12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33.75" customHeight="1">
      <c r="B5" s="189" t="s">
        <v>14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4" ht="27.75" customHeight="1">
      <c r="A6" s="97" t="s">
        <v>5</v>
      </c>
      <c r="B6" s="188" t="s">
        <v>11</v>
      </c>
      <c r="C6" s="188"/>
      <c r="D6" s="188"/>
      <c r="E6" s="188"/>
      <c r="F6" s="188"/>
      <c r="G6" s="188"/>
      <c r="H6" s="188"/>
      <c r="I6" s="188"/>
      <c r="J6" s="188"/>
      <c r="K6" s="188"/>
      <c r="L6" s="97" t="s">
        <v>0</v>
      </c>
      <c r="M6" s="97" t="s">
        <v>9</v>
      </c>
      <c r="N6" s="32"/>
    </row>
    <row r="7" spans="1:14" ht="19.5" customHeight="1">
      <c r="A7" s="97">
        <v>1</v>
      </c>
      <c r="B7" s="98" t="str">
        <f>Protokolas!B5</f>
        <v>Šiaulių rajono Kuršėnų Daugėlių pagrindinė mokykla</v>
      </c>
      <c r="C7" s="99"/>
      <c r="D7" s="99"/>
      <c r="E7" s="99"/>
      <c r="F7" s="99"/>
      <c r="G7" s="99"/>
      <c r="H7" s="99"/>
      <c r="I7" s="99"/>
      <c r="J7" s="99"/>
      <c r="K7" s="100"/>
      <c r="L7" s="97">
        <f>Protokolas!L5</f>
        <v>1219</v>
      </c>
      <c r="M7" s="97">
        <v>1</v>
      </c>
      <c r="N7" s="32"/>
    </row>
    <row r="8" spans="1:14" ht="19.5" customHeight="1">
      <c r="A8" s="97">
        <v>8</v>
      </c>
      <c r="B8" s="98" t="str">
        <f>Protokolas!B96</f>
        <v>Radviliškio Vinco Kudirkos pagrindinė mokykla</v>
      </c>
      <c r="C8" s="99"/>
      <c r="D8" s="99"/>
      <c r="E8" s="99"/>
      <c r="F8" s="99"/>
      <c r="G8" s="99"/>
      <c r="H8" s="99"/>
      <c r="I8" s="99"/>
      <c r="J8" s="99"/>
      <c r="K8" s="100"/>
      <c r="L8" s="97">
        <f>Protokolas!L96</f>
        <v>1103</v>
      </c>
      <c r="M8" s="97">
        <v>2</v>
      </c>
      <c r="N8" s="32"/>
    </row>
    <row r="9" spans="1:14" ht="19.5" customHeight="1">
      <c r="A9" s="97">
        <v>4</v>
      </c>
      <c r="B9" s="98" t="str">
        <f>Protokolas!B44</f>
        <v>Pakruojo rajono Žeimelio gimnazija</v>
      </c>
      <c r="C9" s="99"/>
      <c r="D9" s="99"/>
      <c r="E9" s="99"/>
      <c r="F9" s="99"/>
      <c r="G9" s="99"/>
      <c r="H9" s="99"/>
      <c r="I9" s="99"/>
      <c r="J9" s="99"/>
      <c r="K9" s="100"/>
      <c r="L9" s="97">
        <f>Protokolas!L44</f>
        <v>1053</v>
      </c>
      <c r="M9" s="97">
        <v>3</v>
      </c>
      <c r="N9" s="32"/>
    </row>
    <row r="10" spans="1:14" ht="19.5" customHeight="1">
      <c r="A10" s="97">
        <v>5</v>
      </c>
      <c r="B10" s="98" t="str">
        <f>Protokolas!B57</f>
        <v>Kelmės "Kražantės" progimnazija</v>
      </c>
      <c r="C10" s="99"/>
      <c r="D10" s="99"/>
      <c r="E10" s="99"/>
      <c r="F10" s="99"/>
      <c r="G10" s="99"/>
      <c r="H10" s="99"/>
      <c r="I10" s="99"/>
      <c r="J10" s="99"/>
      <c r="K10" s="100"/>
      <c r="L10" s="97">
        <f>Protokolas!L57</f>
        <v>984</v>
      </c>
      <c r="M10" s="97">
        <v>4</v>
      </c>
      <c r="N10" s="32"/>
    </row>
    <row r="11" spans="1:14" ht="19.5" customHeight="1">
      <c r="A11" s="97">
        <v>3</v>
      </c>
      <c r="B11" s="98" t="str">
        <f>Protokolas!B31</f>
        <v>Akmenės rajono Naujosios Akmenės "Saulėtekio" progimnazija</v>
      </c>
      <c r="C11" s="99"/>
      <c r="D11" s="99"/>
      <c r="E11" s="99"/>
      <c r="F11" s="99"/>
      <c r="G11" s="99"/>
      <c r="H11" s="99"/>
      <c r="I11" s="99"/>
      <c r="J11" s="99"/>
      <c r="K11" s="100"/>
      <c r="L11" s="97">
        <f>Protokolas!L31</f>
        <v>972</v>
      </c>
      <c r="M11" s="97">
        <v>5</v>
      </c>
      <c r="N11" s="32"/>
    </row>
    <row r="12" spans="1:14" ht="19.5" customHeight="1">
      <c r="A12" s="97">
        <v>9</v>
      </c>
      <c r="B12" s="98" t="str">
        <f>Protokolas!B113</f>
        <v>Joniškio Mato Slančiausko progimnazija</v>
      </c>
      <c r="C12" s="99"/>
      <c r="D12" s="99"/>
      <c r="E12" s="99"/>
      <c r="F12" s="99"/>
      <c r="G12" s="99"/>
      <c r="H12" s="99"/>
      <c r="I12" s="99"/>
      <c r="J12" s="99"/>
      <c r="K12" s="100"/>
      <c r="L12" s="97">
        <f>Protokolas!L113</f>
        <v>954</v>
      </c>
      <c r="M12" s="97">
        <v>6</v>
      </c>
      <c r="N12" s="32"/>
    </row>
    <row r="13" spans="1:14" ht="19.5" customHeight="1">
      <c r="A13" s="97">
        <v>7</v>
      </c>
      <c r="B13" s="98" t="str">
        <f>Protokolas!B83</f>
        <v>Mažeikių rajono Viekšnių gimnazija</v>
      </c>
      <c r="C13" s="99"/>
      <c r="D13" s="99"/>
      <c r="E13" s="99"/>
      <c r="F13" s="99"/>
      <c r="G13" s="99"/>
      <c r="H13" s="99"/>
      <c r="I13" s="99"/>
      <c r="J13" s="99"/>
      <c r="K13" s="100"/>
      <c r="L13" s="97">
        <f>Protokolas!L83</f>
        <v>823</v>
      </c>
      <c r="M13" s="97">
        <v>7</v>
      </c>
      <c r="N13" s="32"/>
    </row>
    <row r="14" spans="1:14" ht="19.5" customHeight="1">
      <c r="A14" s="97">
        <v>6</v>
      </c>
      <c r="B14" s="98" t="str">
        <f>Protokolas!B70</f>
        <v>Telšių "Germanto" pagrindinė mokykla</v>
      </c>
      <c r="C14" s="99"/>
      <c r="D14" s="99"/>
      <c r="E14" s="99"/>
      <c r="F14" s="99"/>
      <c r="G14" s="99"/>
      <c r="H14" s="99"/>
      <c r="I14" s="99"/>
      <c r="J14" s="99"/>
      <c r="K14" s="100"/>
      <c r="L14" s="97">
        <f>Protokolas!L70</f>
        <v>754</v>
      </c>
      <c r="M14" s="97">
        <v>8</v>
      </c>
      <c r="N14" s="32"/>
    </row>
    <row r="15" spans="1:14" ht="19.5" customHeight="1">
      <c r="A15" s="97">
        <v>2</v>
      </c>
      <c r="B15" s="98" t="str">
        <f>Protokolas!B18</f>
        <v>Šiaulių Salduvės progimnazija</v>
      </c>
      <c r="C15" s="99"/>
      <c r="D15" s="99"/>
      <c r="E15" s="99"/>
      <c r="F15" s="99"/>
      <c r="G15" s="99"/>
      <c r="H15" s="99"/>
      <c r="I15" s="99"/>
      <c r="J15" s="99"/>
      <c r="K15" s="100"/>
      <c r="L15" s="97">
        <f>Protokolas!L18</f>
        <v>644</v>
      </c>
      <c r="M15" s="97">
        <v>9</v>
      </c>
      <c r="N15" s="32"/>
    </row>
    <row r="16" spans="1:14" ht="19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9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9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9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9.5" customHeight="1">
      <c r="A22" s="32"/>
      <c r="B22" s="32"/>
      <c r="C22" s="169" t="s">
        <v>16</v>
      </c>
      <c r="D22" s="169"/>
      <c r="E22" s="169"/>
      <c r="F22" s="169"/>
      <c r="G22" s="31"/>
      <c r="H22" s="31"/>
      <c r="I22" s="31"/>
      <c r="J22" s="169" t="str">
        <f>Protokolas!$G$140</f>
        <v>Romualdas Juodis</v>
      </c>
      <c r="K22" s="169"/>
      <c r="L22" s="169"/>
      <c r="M22" s="169"/>
      <c r="N22" s="32"/>
    </row>
    <row r="23" spans="1:14" ht="19.5" customHeight="1">
      <c r="A23" s="32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</row>
    <row r="24" spans="1:14" ht="12.75">
      <c r="A24" s="32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/>
    </row>
    <row r="25" spans="1:14" ht="12.75">
      <c r="A25" s="32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</row>
    <row r="26" spans="1:14" ht="12.75">
      <c r="A26" s="32"/>
      <c r="B26" s="32"/>
      <c r="C26" s="169" t="s">
        <v>15</v>
      </c>
      <c r="D26" s="169"/>
      <c r="E26" s="169"/>
      <c r="F26" s="169"/>
      <c r="G26" s="31"/>
      <c r="H26" s="31"/>
      <c r="I26" s="31"/>
      <c r="J26" s="169" t="str">
        <f>Protokolas!$G$143</f>
        <v>Arnas Lukošaitis</v>
      </c>
      <c r="K26" s="169"/>
      <c r="L26" s="169"/>
      <c r="M26" s="169"/>
      <c r="N26" s="32"/>
    </row>
    <row r="27" spans="1:14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ht="12.75">
      <c r="N36" s="32"/>
    </row>
    <row r="37" ht="12.75">
      <c r="N37" s="32"/>
    </row>
    <row r="38" ht="12.75">
      <c r="N38" s="32"/>
    </row>
    <row r="39" ht="12.75">
      <c r="N39" s="32"/>
    </row>
    <row r="40" ht="12.75">
      <c r="N40" s="32"/>
    </row>
    <row r="41" ht="12.75" hidden="1">
      <c r="N41" s="32"/>
    </row>
    <row r="42" ht="12.75" hidden="1">
      <c r="N42" s="32"/>
    </row>
    <row r="43" ht="12.75" hidden="1">
      <c r="N43" s="32"/>
    </row>
  </sheetData>
  <sheetProtection password="E4E7" sheet="1" selectLockedCells="1" selectUnlockedCells="1"/>
  <mergeCells count="9">
    <mergeCell ref="C26:F26"/>
    <mergeCell ref="J22:M22"/>
    <mergeCell ref="J26:M26"/>
    <mergeCell ref="B6:K6"/>
    <mergeCell ref="B1:L1"/>
    <mergeCell ref="B3:H3"/>
    <mergeCell ref="K3:L3"/>
    <mergeCell ref="B5:L5"/>
    <mergeCell ref="C22:F22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L173"/>
  <sheetViews>
    <sheetView zoomScale="110" zoomScaleNormal="110" zoomScalePageLayoutView="0" workbookViewId="0" topLeftCell="A1">
      <selection activeCell="A1" sqref="A1:J1"/>
    </sheetView>
  </sheetViews>
  <sheetFormatPr defaultColWidth="0" defaultRowHeight="12.75" zeroHeight="1"/>
  <cols>
    <col min="1" max="1" width="5.28125" style="1" customWidth="1"/>
    <col min="2" max="2" width="5.140625" style="1" customWidth="1"/>
    <col min="3" max="10" width="9.140625" style="1" customWidth="1"/>
    <col min="11" max="11" width="3.8515625" style="1" customWidth="1"/>
    <col min="12" max="12" width="3.28125" style="1" hidden="1" customWidth="1"/>
    <col min="13" max="16384" width="0" style="1" hidden="1" customWidth="1"/>
  </cols>
  <sheetData>
    <row r="1" spans="1:10" ht="21.75" customHeight="1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3:10" ht="27.75">
      <c r="C2" s="194" t="s">
        <v>17</v>
      </c>
      <c r="D2" s="194"/>
      <c r="E2" s="194"/>
      <c r="F2" s="2"/>
      <c r="G2" s="2"/>
      <c r="H2" s="193" t="s">
        <v>17</v>
      </c>
      <c r="I2" s="193"/>
      <c r="J2" s="193"/>
    </row>
    <row r="3" spans="3:10" ht="12.75">
      <c r="C3" s="3"/>
      <c r="D3" s="3"/>
      <c r="E3" s="3"/>
      <c r="J3" s="4"/>
    </row>
    <row r="4" spans="3:10" ht="12.75">
      <c r="C4" s="191" t="s">
        <v>0</v>
      </c>
      <c r="D4" s="192" t="s">
        <v>1</v>
      </c>
      <c r="E4" s="192" t="s">
        <v>2</v>
      </c>
      <c r="H4" s="191" t="s">
        <v>0</v>
      </c>
      <c r="I4" s="192" t="s">
        <v>3</v>
      </c>
      <c r="J4" s="192" t="s">
        <v>18</v>
      </c>
    </row>
    <row r="5" spans="3:10" ht="12.75">
      <c r="C5" s="191"/>
      <c r="D5" s="192"/>
      <c r="E5" s="192"/>
      <c r="H5" s="191"/>
      <c r="I5" s="192"/>
      <c r="J5" s="192"/>
    </row>
    <row r="6" spans="3:10" ht="19.5" customHeight="1">
      <c r="C6" s="191"/>
      <c r="D6" s="192"/>
      <c r="E6" s="192"/>
      <c r="H6" s="191"/>
      <c r="I6" s="192"/>
      <c r="J6" s="192"/>
    </row>
    <row r="7" spans="3:10" ht="21" customHeight="1">
      <c r="C7" s="191"/>
      <c r="D7" s="192"/>
      <c r="E7" s="192"/>
      <c r="H7" s="191"/>
      <c r="I7" s="192"/>
      <c r="J7" s="192"/>
    </row>
    <row r="8" spans="3:10" ht="12.75">
      <c r="C8" s="2">
        <v>1</v>
      </c>
      <c r="D8" s="1">
        <v>10</v>
      </c>
      <c r="E8" s="1">
        <v>315</v>
      </c>
      <c r="H8" s="2">
        <v>150</v>
      </c>
      <c r="I8" s="1">
        <v>6.5</v>
      </c>
      <c r="J8" s="4">
        <v>0.00133101851851837</v>
      </c>
    </row>
    <row r="9" spans="3:10" ht="12.75">
      <c r="C9" s="2">
        <v>2</v>
      </c>
      <c r="D9" s="1">
        <v>11</v>
      </c>
      <c r="E9" s="1">
        <v>318</v>
      </c>
      <c r="H9" s="2">
        <v>149</v>
      </c>
      <c r="J9" s="4"/>
    </row>
    <row r="10" spans="3:10" ht="12.75">
      <c r="C10" s="2">
        <v>3</v>
      </c>
      <c r="D10" s="1">
        <v>12</v>
      </c>
      <c r="E10" s="1">
        <v>322</v>
      </c>
      <c r="H10" s="2">
        <v>148</v>
      </c>
      <c r="J10" s="4">
        <v>0.00133680555555541</v>
      </c>
    </row>
    <row r="11" spans="3:10" ht="12.75">
      <c r="C11" s="2">
        <v>4</v>
      </c>
      <c r="D11" s="1">
        <v>13</v>
      </c>
      <c r="E11" s="1">
        <v>325</v>
      </c>
      <c r="H11" s="2">
        <v>147</v>
      </c>
      <c r="J11" s="4">
        <v>0.00134259259259245</v>
      </c>
    </row>
    <row r="12" spans="3:10" ht="12.75">
      <c r="C12" s="2">
        <v>5</v>
      </c>
      <c r="E12" s="1">
        <v>328</v>
      </c>
      <c r="H12" s="2">
        <v>146</v>
      </c>
      <c r="I12" s="1">
        <v>6.6</v>
      </c>
      <c r="J12" s="4"/>
    </row>
    <row r="13" spans="3:10" ht="12.75">
      <c r="C13" s="2">
        <v>6</v>
      </c>
      <c r="D13" s="1">
        <v>14</v>
      </c>
      <c r="E13" s="1">
        <v>331</v>
      </c>
      <c r="H13" s="2">
        <v>145</v>
      </c>
      <c r="J13" s="4">
        <v>0.00134837962962949</v>
      </c>
    </row>
    <row r="14" spans="3:10" ht="12.75">
      <c r="C14" s="2">
        <v>7</v>
      </c>
      <c r="D14" s="1">
        <v>15</v>
      </c>
      <c r="E14" s="1">
        <v>334</v>
      </c>
      <c r="H14" s="2">
        <v>144</v>
      </c>
      <c r="J14" s="4">
        <v>0.00135416666666653</v>
      </c>
    </row>
    <row r="15" spans="3:10" ht="12.75">
      <c r="C15" s="2">
        <v>8</v>
      </c>
      <c r="E15" s="1">
        <v>337</v>
      </c>
      <c r="H15" s="2">
        <v>143</v>
      </c>
      <c r="J15" s="4"/>
    </row>
    <row r="16" spans="3:10" ht="12.75">
      <c r="C16" s="2">
        <v>9</v>
      </c>
      <c r="D16" s="1">
        <v>16</v>
      </c>
      <c r="E16" s="1">
        <v>340</v>
      </c>
      <c r="H16" s="2">
        <v>142</v>
      </c>
      <c r="J16" s="4">
        <v>0.00135995370370357</v>
      </c>
    </row>
    <row r="17" spans="3:10" ht="12.75">
      <c r="C17" s="2">
        <v>10</v>
      </c>
      <c r="D17" s="1">
        <v>17</v>
      </c>
      <c r="E17" s="1">
        <v>343</v>
      </c>
      <c r="H17" s="2">
        <v>141</v>
      </c>
      <c r="I17" s="1">
        <v>6.7</v>
      </c>
      <c r="J17" s="4">
        <v>0.00136574074074061</v>
      </c>
    </row>
    <row r="18" spans="3:10" ht="12.75">
      <c r="C18" s="2">
        <v>11</v>
      </c>
      <c r="D18" s="1">
        <v>18</v>
      </c>
      <c r="E18" s="1">
        <v>346</v>
      </c>
      <c r="H18" s="2">
        <v>140</v>
      </c>
      <c r="J18" s="4"/>
    </row>
    <row r="19" spans="3:10" ht="12.75">
      <c r="C19" s="2">
        <v>12</v>
      </c>
      <c r="E19" s="1">
        <v>349</v>
      </c>
      <c r="H19" s="2">
        <v>139</v>
      </c>
      <c r="J19" s="4">
        <v>0.00137152777777765</v>
      </c>
    </row>
    <row r="20" spans="3:10" ht="12.75">
      <c r="C20" s="2">
        <v>13</v>
      </c>
      <c r="D20" s="1">
        <v>19</v>
      </c>
      <c r="E20" s="1">
        <v>352</v>
      </c>
      <c r="H20" s="2">
        <v>138</v>
      </c>
      <c r="J20" s="4">
        <v>0.00137731481481469</v>
      </c>
    </row>
    <row r="21" spans="3:10" ht="12.75">
      <c r="C21" s="2">
        <v>14</v>
      </c>
      <c r="D21" s="1">
        <v>20</v>
      </c>
      <c r="E21" s="1">
        <v>355</v>
      </c>
      <c r="H21" s="2">
        <v>137</v>
      </c>
      <c r="J21" s="4">
        <v>0.00138310185185173</v>
      </c>
    </row>
    <row r="22" spans="3:10" ht="12.75">
      <c r="C22" s="2">
        <v>15</v>
      </c>
      <c r="E22" s="1">
        <v>358</v>
      </c>
      <c r="H22" s="2">
        <v>136</v>
      </c>
      <c r="I22" s="1">
        <v>6.8</v>
      </c>
      <c r="J22" s="4"/>
    </row>
    <row r="23" spans="3:10" ht="12.75">
      <c r="C23" s="2">
        <v>16</v>
      </c>
      <c r="D23" s="1">
        <v>21</v>
      </c>
      <c r="E23" s="1">
        <v>361</v>
      </c>
      <c r="H23" s="2">
        <v>135</v>
      </c>
      <c r="J23" s="4">
        <v>0.00138888888888877</v>
      </c>
    </row>
    <row r="24" spans="3:10" ht="12.75">
      <c r="C24" s="2">
        <v>17</v>
      </c>
      <c r="D24" s="1">
        <v>22</v>
      </c>
      <c r="E24" s="1">
        <v>364</v>
      </c>
      <c r="H24" s="2">
        <v>134</v>
      </c>
      <c r="J24" s="4">
        <v>0.00139467592592581</v>
      </c>
    </row>
    <row r="25" spans="3:10" ht="12.75">
      <c r="C25" s="2">
        <v>18</v>
      </c>
      <c r="D25" s="1">
        <v>23</v>
      </c>
      <c r="E25" s="1">
        <v>367</v>
      </c>
      <c r="H25" s="2">
        <v>133</v>
      </c>
      <c r="J25" s="4"/>
    </row>
    <row r="26" spans="3:10" ht="12.75">
      <c r="C26" s="2">
        <v>19</v>
      </c>
      <c r="E26" s="1">
        <v>370</v>
      </c>
      <c r="H26" s="2">
        <v>132</v>
      </c>
      <c r="I26" s="1">
        <v>6.9</v>
      </c>
      <c r="J26" s="4">
        <v>0.00140046296296285</v>
      </c>
    </row>
    <row r="27" spans="3:10" ht="12.75">
      <c r="C27" s="2">
        <v>20</v>
      </c>
      <c r="D27" s="1">
        <v>24</v>
      </c>
      <c r="E27" s="1">
        <v>373</v>
      </c>
      <c r="H27" s="2">
        <v>131</v>
      </c>
      <c r="J27" s="4">
        <v>0.00140624999999989</v>
      </c>
    </row>
    <row r="28" spans="3:10" ht="12.75">
      <c r="C28" s="2">
        <v>21</v>
      </c>
      <c r="D28" s="1">
        <v>25</v>
      </c>
      <c r="E28" s="1">
        <v>376</v>
      </c>
      <c r="H28" s="2">
        <v>130</v>
      </c>
      <c r="J28" s="4">
        <v>0.00141203703703693</v>
      </c>
    </row>
    <row r="29" spans="3:10" ht="12.75">
      <c r="C29" s="2">
        <v>22</v>
      </c>
      <c r="E29" s="1">
        <v>379</v>
      </c>
      <c r="H29" s="2">
        <v>129</v>
      </c>
      <c r="J29" s="4"/>
    </row>
    <row r="30" spans="3:10" ht="12.75">
      <c r="C30" s="2">
        <v>23</v>
      </c>
      <c r="D30" s="1">
        <v>26</v>
      </c>
      <c r="E30" s="1">
        <v>382</v>
      </c>
      <c r="H30" s="2">
        <v>128</v>
      </c>
      <c r="J30" s="4">
        <v>0.00141782407407397</v>
      </c>
    </row>
    <row r="31" spans="3:10" ht="12.75">
      <c r="C31" s="2">
        <v>24</v>
      </c>
      <c r="D31" s="1">
        <v>27</v>
      </c>
      <c r="E31" s="1">
        <v>385</v>
      </c>
      <c r="H31" s="2">
        <v>127</v>
      </c>
      <c r="I31" s="1">
        <v>7</v>
      </c>
      <c r="J31" s="4">
        <v>0.00142361111111101</v>
      </c>
    </row>
    <row r="32" spans="3:10" ht="12.75">
      <c r="C32" s="2">
        <v>25</v>
      </c>
      <c r="E32" s="1">
        <v>388</v>
      </c>
      <c r="H32" s="2">
        <v>126</v>
      </c>
      <c r="J32" s="4"/>
    </row>
    <row r="33" spans="3:10" ht="12.75">
      <c r="C33" s="2">
        <v>26</v>
      </c>
      <c r="D33" s="1">
        <v>28</v>
      </c>
      <c r="E33" s="1">
        <v>391</v>
      </c>
      <c r="H33" s="2">
        <v>125</v>
      </c>
      <c r="J33" s="4">
        <v>0.00142939814814805</v>
      </c>
    </row>
    <row r="34" spans="3:10" ht="12.75">
      <c r="C34" s="2">
        <v>27</v>
      </c>
      <c r="D34" s="1">
        <v>29</v>
      </c>
      <c r="E34" s="1">
        <v>394</v>
      </c>
      <c r="H34" s="2">
        <v>124</v>
      </c>
      <c r="J34" s="4">
        <v>0.00143518518518509</v>
      </c>
    </row>
    <row r="35" spans="3:10" ht="12.75">
      <c r="C35" s="2">
        <v>28</v>
      </c>
      <c r="D35" s="1">
        <v>30</v>
      </c>
      <c r="E35" s="1">
        <v>397</v>
      </c>
      <c r="H35" s="2">
        <v>123</v>
      </c>
      <c r="I35" s="1">
        <v>7.1</v>
      </c>
      <c r="J35" s="4">
        <v>0.00144097222222213</v>
      </c>
    </row>
    <row r="36" spans="3:10" ht="12.75">
      <c r="C36" s="2">
        <v>29</v>
      </c>
      <c r="E36" s="1">
        <v>400</v>
      </c>
      <c r="H36" s="2">
        <v>122</v>
      </c>
      <c r="J36" s="4"/>
    </row>
    <row r="37" spans="3:10" ht="12.75">
      <c r="C37" s="2">
        <v>30</v>
      </c>
      <c r="D37" s="1">
        <v>31</v>
      </c>
      <c r="E37" s="1">
        <v>403</v>
      </c>
      <c r="H37" s="2">
        <v>121</v>
      </c>
      <c r="J37" s="4">
        <v>0.00144675925925917</v>
      </c>
    </row>
    <row r="38" spans="3:10" ht="12.75">
      <c r="C38" s="2">
        <v>31</v>
      </c>
      <c r="D38" s="1">
        <v>32</v>
      </c>
      <c r="E38" s="1">
        <v>406</v>
      </c>
      <c r="H38" s="2">
        <v>120</v>
      </c>
      <c r="J38" s="4">
        <v>0.00145254629629621</v>
      </c>
    </row>
    <row r="39" spans="3:10" ht="12.75">
      <c r="C39" s="2">
        <v>32</v>
      </c>
      <c r="E39" s="1">
        <v>409</v>
      </c>
      <c r="H39" s="2">
        <v>119</v>
      </c>
      <c r="J39" s="4">
        <v>0.00145833333333325</v>
      </c>
    </row>
    <row r="40" spans="3:10" ht="12.75">
      <c r="C40" s="2">
        <v>33</v>
      </c>
      <c r="D40" s="1">
        <v>33</v>
      </c>
      <c r="E40" s="1">
        <v>412</v>
      </c>
      <c r="H40" s="2">
        <v>118</v>
      </c>
      <c r="I40" s="1">
        <v>7.2</v>
      </c>
      <c r="J40" s="4">
        <v>0.00146412037037029</v>
      </c>
    </row>
    <row r="41" spans="3:10" ht="12.75">
      <c r="C41" s="2">
        <v>34</v>
      </c>
      <c r="D41" s="1">
        <v>34</v>
      </c>
      <c r="E41" s="1">
        <v>415</v>
      </c>
      <c r="H41" s="2">
        <v>117</v>
      </c>
      <c r="J41" s="4"/>
    </row>
    <row r="42" spans="3:10" ht="12.75">
      <c r="C42" s="2">
        <v>35</v>
      </c>
      <c r="D42" s="1">
        <v>35</v>
      </c>
      <c r="E42" s="1">
        <v>418</v>
      </c>
      <c r="H42" s="2">
        <v>116</v>
      </c>
      <c r="J42" s="4">
        <v>0.00146990740740733</v>
      </c>
    </row>
    <row r="43" spans="3:10" ht="12.75">
      <c r="C43" s="2">
        <v>36</v>
      </c>
      <c r="E43" s="1">
        <v>421</v>
      </c>
      <c r="H43" s="2">
        <v>115</v>
      </c>
      <c r="J43" s="4">
        <v>0.00147569444444437</v>
      </c>
    </row>
    <row r="44" spans="3:10" ht="12.75">
      <c r="C44" s="2">
        <v>37</v>
      </c>
      <c r="D44" s="1">
        <v>36</v>
      </c>
      <c r="E44" s="1">
        <v>424</v>
      </c>
      <c r="H44" s="2">
        <v>114</v>
      </c>
      <c r="I44" s="1">
        <v>7.3</v>
      </c>
      <c r="J44" s="4">
        <v>0.00148148148148141</v>
      </c>
    </row>
    <row r="45" spans="3:10" ht="12.75">
      <c r="C45" s="2">
        <v>38</v>
      </c>
      <c r="D45" s="1">
        <v>37</v>
      </c>
      <c r="E45" s="1">
        <v>427</v>
      </c>
      <c r="H45" s="2">
        <v>113</v>
      </c>
      <c r="J45" s="4"/>
    </row>
    <row r="46" spans="3:10" ht="12.75">
      <c r="C46" s="2">
        <v>39</v>
      </c>
      <c r="E46" s="1">
        <v>430</v>
      </c>
      <c r="H46" s="2">
        <v>112</v>
      </c>
      <c r="J46" s="4">
        <v>0.00148726851851845</v>
      </c>
    </row>
    <row r="47" spans="3:10" ht="12.75">
      <c r="C47" s="2">
        <v>40</v>
      </c>
      <c r="D47" s="1">
        <v>38</v>
      </c>
      <c r="E47" s="1">
        <v>433</v>
      </c>
      <c r="H47" s="2">
        <v>111</v>
      </c>
      <c r="J47" s="4">
        <v>0.00149305555555549</v>
      </c>
    </row>
    <row r="48" spans="3:10" ht="12.75">
      <c r="C48" s="2">
        <v>41</v>
      </c>
      <c r="D48" s="1">
        <v>39</v>
      </c>
      <c r="E48" s="1">
        <v>436</v>
      </c>
      <c r="H48" s="2">
        <v>110</v>
      </c>
      <c r="J48" s="4">
        <v>0.00149884259259253</v>
      </c>
    </row>
    <row r="49" spans="3:10" ht="12.75">
      <c r="C49" s="2">
        <v>42</v>
      </c>
      <c r="E49" s="1">
        <v>439</v>
      </c>
      <c r="H49" s="2">
        <v>109</v>
      </c>
      <c r="I49" s="1">
        <v>7.4</v>
      </c>
      <c r="J49" s="4"/>
    </row>
    <row r="50" spans="3:10" ht="12.75">
      <c r="C50" s="2">
        <v>43</v>
      </c>
      <c r="D50" s="1">
        <v>40</v>
      </c>
      <c r="E50" s="1">
        <v>442</v>
      </c>
      <c r="H50" s="2">
        <v>108</v>
      </c>
      <c r="J50" s="4">
        <v>0.00150462962962957</v>
      </c>
    </row>
    <row r="51" spans="3:10" ht="12.75">
      <c r="C51" s="2">
        <v>44</v>
      </c>
      <c r="D51" s="1">
        <v>41</v>
      </c>
      <c r="E51" s="1">
        <v>445</v>
      </c>
      <c r="H51" s="2">
        <v>107</v>
      </c>
      <c r="J51" s="4">
        <v>0.00151041666666661</v>
      </c>
    </row>
    <row r="52" spans="3:10" ht="12.75">
      <c r="C52" s="2">
        <v>45</v>
      </c>
      <c r="E52" s="1">
        <v>448</v>
      </c>
      <c r="H52" s="2">
        <v>106</v>
      </c>
      <c r="J52" s="4">
        <v>0.00151620370370365</v>
      </c>
    </row>
    <row r="53" spans="3:10" ht="12.75">
      <c r="C53" s="2">
        <v>46</v>
      </c>
      <c r="D53" s="1">
        <v>42</v>
      </c>
      <c r="E53" s="1">
        <v>451</v>
      </c>
      <c r="H53" s="2">
        <v>105</v>
      </c>
      <c r="I53" s="1">
        <v>7.5</v>
      </c>
      <c r="J53" s="4"/>
    </row>
    <row r="54" spans="3:10" ht="12.75">
      <c r="C54" s="2">
        <v>47</v>
      </c>
      <c r="D54" s="1">
        <v>43</v>
      </c>
      <c r="E54" s="1">
        <v>454</v>
      </c>
      <c r="H54" s="2">
        <v>104</v>
      </c>
      <c r="J54" s="4">
        <v>0.00152199074074069</v>
      </c>
    </row>
    <row r="55" spans="3:10" ht="12.75">
      <c r="C55" s="2">
        <v>48</v>
      </c>
      <c r="E55" s="1">
        <v>457</v>
      </c>
      <c r="H55" s="2">
        <v>103</v>
      </c>
      <c r="J55" s="4">
        <v>0.00152777777777773</v>
      </c>
    </row>
    <row r="56" spans="3:10" ht="12.75">
      <c r="C56" s="2">
        <v>49</v>
      </c>
      <c r="D56" s="1">
        <v>44</v>
      </c>
      <c r="E56" s="1">
        <v>460</v>
      </c>
      <c r="H56" s="2">
        <v>102</v>
      </c>
      <c r="J56" s="4">
        <v>0.00153356481481477</v>
      </c>
    </row>
    <row r="57" spans="3:10" ht="12.75">
      <c r="C57" s="2">
        <v>50</v>
      </c>
      <c r="D57" s="1">
        <v>45</v>
      </c>
      <c r="E57" s="1">
        <v>463</v>
      </c>
      <c r="H57" s="2">
        <v>101</v>
      </c>
      <c r="I57" s="1">
        <v>7.6</v>
      </c>
      <c r="J57" s="4">
        <v>0.00153935185185181</v>
      </c>
    </row>
    <row r="58" spans="3:10" ht="12.75">
      <c r="C58" s="2">
        <v>51</v>
      </c>
      <c r="D58" s="1">
        <v>46</v>
      </c>
      <c r="E58" s="1">
        <v>466</v>
      </c>
      <c r="H58" s="2">
        <v>100</v>
      </c>
      <c r="J58" s="4">
        <v>0.00154513888888885</v>
      </c>
    </row>
    <row r="59" spans="3:10" ht="12.75">
      <c r="C59" s="2">
        <v>52</v>
      </c>
      <c r="E59" s="1">
        <v>469</v>
      </c>
      <c r="H59" s="2">
        <v>99</v>
      </c>
      <c r="J59" s="4"/>
    </row>
    <row r="60" spans="3:10" ht="12.75">
      <c r="C60" s="2">
        <v>53</v>
      </c>
      <c r="D60" s="1">
        <v>47</v>
      </c>
      <c r="E60" s="1">
        <v>472</v>
      </c>
      <c r="H60" s="2">
        <v>98</v>
      </c>
      <c r="J60" s="4">
        <v>0.00155092592592589</v>
      </c>
    </row>
    <row r="61" spans="3:10" ht="12.75">
      <c r="C61" s="2">
        <v>54</v>
      </c>
      <c r="D61" s="1">
        <v>48</v>
      </c>
      <c r="E61" s="1">
        <v>475</v>
      </c>
      <c r="H61" s="2">
        <v>97</v>
      </c>
      <c r="I61" s="1">
        <v>7.7</v>
      </c>
      <c r="J61" s="4">
        <v>0.00155671296296293</v>
      </c>
    </row>
    <row r="62" spans="3:10" ht="12.75">
      <c r="C62" s="2">
        <v>55</v>
      </c>
      <c r="E62" s="1">
        <v>478</v>
      </c>
      <c r="H62" s="2">
        <v>96</v>
      </c>
      <c r="J62" s="4">
        <v>0.00156249999999997</v>
      </c>
    </row>
    <row r="63" spans="3:10" ht="12.75">
      <c r="C63" s="2">
        <v>56</v>
      </c>
      <c r="D63" s="1">
        <v>49</v>
      </c>
      <c r="E63" s="1">
        <v>481</v>
      </c>
      <c r="H63" s="2">
        <v>95</v>
      </c>
      <c r="J63" s="4">
        <v>0.00156828703703701</v>
      </c>
    </row>
    <row r="64" spans="3:10" ht="12.75">
      <c r="C64" s="2">
        <v>57</v>
      </c>
      <c r="D64" s="1">
        <v>50</v>
      </c>
      <c r="E64" s="1">
        <v>484</v>
      </c>
      <c r="H64" s="2">
        <v>94</v>
      </c>
      <c r="J64" s="4">
        <v>0.00157407407407405</v>
      </c>
    </row>
    <row r="65" spans="3:10" ht="12.75">
      <c r="C65" s="2">
        <v>58</v>
      </c>
      <c r="E65" s="1">
        <v>487</v>
      </c>
      <c r="H65" s="2">
        <v>93</v>
      </c>
      <c r="I65" s="1">
        <v>7.8</v>
      </c>
      <c r="J65" s="4"/>
    </row>
    <row r="66" spans="3:10" ht="12.75">
      <c r="C66" s="2">
        <v>59</v>
      </c>
      <c r="D66" s="1">
        <v>51</v>
      </c>
      <c r="E66" s="1">
        <v>490</v>
      </c>
      <c r="H66" s="2">
        <v>92</v>
      </c>
      <c r="J66" s="4">
        <v>0.00157986111111109</v>
      </c>
    </row>
    <row r="67" spans="3:10" ht="12.75">
      <c r="C67" s="2">
        <v>60</v>
      </c>
      <c r="D67" s="1">
        <v>52</v>
      </c>
      <c r="E67" s="1">
        <v>493</v>
      </c>
      <c r="H67" s="2">
        <v>91</v>
      </c>
      <c r="J67" s="4">
        <v>0.00158564814814813</v>
      </c>
    </row>
    <row r="68" spans="3:10" ht="12.75">
      <c r="C68" s="2">
        <v>61</v>
      </c>
      <c r="E68" s="1">
        <v>496</v>
      </c>
      <c r="H68" s="2">
        <v>90</v>
      </c>
      <c r="J68" s="4">
        <v>0.00159143518518517</v>
      </c>
    </row>
    <row r="69" spans="3:10" ht="12.75">
      <c r="C69" s="2">
        <v>62</v>
      </c>
      <c r="D69" s="1">
        <v>53</v>
      </c>
      <c r="E69" s="1">
        <v>499</v>
      </c>
      <c r="H69" s="2">
        <v>89</v>
      </c>
      <c r="I69" s="1">
        <v>7.9</v>
      </c>
      <c r="J69" s="4">
        <v>0.00159722222222221</v>
      </c>
    </row>
    <row r="70" spans="3:10" ht="12.75">
      <c r="C70" s="2">
        <v>63</v>
      </c>
      <c r="D70" s="1">
        <v>54</v>
      </c>
      <c r="E70" s="1">
        <v>502</v>
      </c>
      <c r="H70" s="2">
        <v>88</v>
      </c>
      <c r="J70" s="4">
        <v>0.00160300925925925</v>
      </c>
    </row>
    <row r="71" spans="3:10" ht="12.75">
      <c r="C71" s="2">
        <v>64</v>
      </c>
      <c r="E71" s="1">
        <v>505</v>
      </c>
      <c r="H71" s="2">
        <v>87</v>
      </c>
      <c r="J71" s="4">
        <v>0.00160879629629629</v>
      </c>
    </row>
    <row r="72" spans="3:10" ht="12.75">
      <c r="C72" s="2">
        <v>65</v>
      </c>
      <c r="D72" s="1">
        <v>55</v>
      </c>
      <c r="E72" s="1">
        <v>508</v>
      </c>
      <c r="H72" s="2">
        <v>86</v>
      </c>
      <c r="I72" s="1">
        <v>8</v>
      </c>
      <c r="J72" s="4"/>
    </row>
    <row r="73" spans="3:10" ht="12.75">
      <c r="C73" s="2">
        <v>66</v>
      </c>
      <c r="D73" s="1">
        <v>56</v>
      </c>
      <c r="E73" s="1">
        <v>511</v>
      </c>
      <c r="H73" s="2">
        <v>85</v>
      </c>
      <c r="J73" s="4">
        <v>0.00161458333333333</v>
      </c>
    </row>
    <row r="74" spans="3:10" ht="12.75">
      <c r="C74" s="2">
        <v>67</v>
      </c>
      <c r="E74" s="1">
        <v>514</v>
      </c>
      <c r="H74" s="2">
        <v>84</v>
      </c>
      <c r="J74" s="4">
        <v>0.00162037037037037</v>
      </c>
    </row>
    <row r="75" spans="3:10" ht="12.75">
      <c r="C75" s="2">
        <v>68</v>
      </c>
      <c r="D75" s="1">
        <v>57</v>
      </c>
      <c r="E75" s="1">
        <v>517</v>
      </c>
      <c r="H75" s="2">
        <v>83</v>
      </c>
      <c r="J75" s="4">
        <v>0.00162615740740741</v>
      </c>
    </row>
    <row r="76" spans="3:10" ht="12.75">
      <c r="C76" s="2">
        <v>69</v>
      </c>
      <c r="D76" s="1">
        <v>58</v>
      </c>
      <c r="E76" s="1">
        <v>520</v>
      </c>
      <c r="H76" s="2">
        <v>82</v>
      </c>
      <c r="I76" s="1">
        <v>8.1</v>
      </c>
      <c r="J76" s="4">
        <v>0.00163194444444444</v>
      </c>
    </row>
    <row r="77" spans="3:10" ht="12.75">
      <c r="C77" s="2">
        <v>70</v>
      </c>
      <c r="E77" s="1">
        <v>523</v>
      </c>
      <c r="H77" s="2">
        <v>81</v>
      </c>
      <c r="J77" s="4">
        <v>0.00163773148148148</v>
      </c>
    </row>
    <row r="78" spans="3:10" ht="12.75">
      <c r="C78" s="2">
        <v>71</v>
      </c>
      <c r="D78" s="1">
        <v>59</v>
      </c>
      <c r="E78" s="1">
        <v>526</v>
      </c>
      <c r="H78" s="2">
        <v>80</v>
      </c>
      <c r="J78" s="4">
        <v>0.00164351851851852</v>
      </c>
    </row>
    <row r="79" spans="3:10" ht="12.75">
      <c r="C79" s="2">
        <v>72</v>
      </c>
      <c r="D79" s="1">
        <v>60</v>
      </c>
      <c r="E79" s="1">
        <v>529</v>
      </c>
      <c r="H79" s="2">
        <v>79</v>
      </c>
      <c r="J79" s="4">
        <v>0.00164930555555556</v>
      </c>
    </row>
    <row r="80" spans="3:10" ht="12.75">
      <c r="C80" s="2">
        <v>73</v>
      </c>
      <c r="E80" s="1">
        <v>532</v>
      </c>
      <c r="H80" s="2">
        <v>78</v>
      </c>
      <c r="I80" s="1">
        <v>8.2</v>
      </c>
      <c r="J80" s="4">
        <v>0.00165509259259259</v>
      </c>
    </row>
    <row r="81" spans="3:10" ht="12.75">
      <c r="C81" s="2">
        <v>74</v>
      </c>
      <c r="D81" s="1">
        <v>61</v>
      </c>
      <c r="E81" s="1">
        <v>535</v>
      </c>
      <c r="H81" s="2">
        <v>77</v>
      </c>
      <c r="J81" s="4">
        <v>0.00166087962962963</v>
      </c>
    </row>
    <row r="82" spans="3:10" ht="12.75">
      <c r="C82" s="2">
        <v>75</v>
      </c>
      <c r="D82" s="1">
        <v>62</v>
      </c>
      <c r="E82" s="1">
        <v>538</v>
      </c>
      <c r="H82" s="2">
        <v>76</v>
      </c>
      <c r="J82" s="4">
        <v>0.00166666666666667</v>
      </c>
    </row>
    <row r="83" spans="3:10" ht="12.75">
      <c r="C83" s="2">
        <v>76</v>
      </c>
      <c r="E83" s="1">
        <v>541</v>
      </c>
      <c r="H83" s="2">
        <v>75</v>
      </c>
      <c r="I83" s="1">
        <v>8.3</v>
      </c>
      <c r="J83" s="4">
        <v>0.0016724537037037</v>
      </c>
    </row>
    <row r="84" spans="3:10" ht="12.75">
      <c r="C84" s="2">
        <v>77</v>
      </c>
      <c r="D84" s="1">
        <v>63</v>
      </c>
      <c r="E84" s="1">
        <v>544</v>
      </c>
      <c r="H84" s="2">
        <v>74</v>
      </c>
      <c r="J84" s="4">
        <v>0.0016782407407407406</v>
      </c>
    </row>
    <row r="85" spans="3:10" ht="12.75">
      <c r="C85" s="2">
        <v>78</v>
      </c>
      <c r="D85" s="1">
        <v>64</v>
      </c>
      <c r="E85" s="1">
        <v>547</v>
      </c>
      <c r="H85" s="2">
        <v>73</v>
      </c>
      <c r="J85" s="4">
        <v>0.0016840277777777776</v>
      </c>
    </row>
    <row r="86" spans="3:10" ht="12.75">
      <c r="C86" s="2">
        <v>79</v>
      </c>
      <c r="E86" s="1">
        <v>550</v>
      </c>
      <c r="H86" s="2">
        <v>72</v>
      </c>
      <c r="J86" s="4"/>
    </row>
    <row r="87" spans="3:10" ht="12.75">
      <c r="C87" s="2">
        <v>80</v>
      </c>
      <c r="D87" s="1">
        <v>65</v>
      </c>
      <c r="E87" s="1">
        <v>553</v>
      </c>
      <c r="H87" s="2">
        <v>71</v>
      </c>
      <c r="I87" s="1">
        <v>8.4</v>
      </c>
      <c r="J87" s="4">
        <v>0.00168981481481482</v>
      </c>
    </row>
    <row r="88" spans="3:12" ht="12.75">
      <c r="C88" s="2">
        <v>81</v>
      </c>
      <c r="D88" s="1">
        <v>66</v>
      </c>
      <c r="E88" s="1">
        <v>556</v>
      </c>
      <c r="H88" s="2">
        <v>70</v>
      </c>
      <c r="J88" s="4">
        <v>0.00169560185185185</v>
      </c>
      <c r="L88" s="4"/>
    </row>
    <row r="89" spans="3:12" ht="12.75">
      <c r="C89" s="2">
        <v>82</v>
      </c>
      <c r="E89" s="1">
        <v>559</v>
      </c>
      <c r="H89" s="2">
        <v>69</v>
      </c>
      <c r="J89" s="4">
        <v>0.00170138888888889</v>
      </c>
      <c r="L89" s="4"/>
    </row>
    <row r="90" spans="3:12" ht="12.75">
      <c r="C90" s="2">
        <v>83</v>
      </c>
      <c r="D90" s="1">
        <v>67</v>
      </c>
      <c r="E90" s="1">
        <v>562</v>
      </c>
      <c r="H90" s="2">
        <v>68</v>
      </c>
      <c r="I90" s="1">
        <v>8.5</v>
      </c>
      <c r="J90" s="4">
        <v>0.00170717592592593</v>
      </c>
      <c r="L90" s="4"/>
    </row>
    <row r="91" spans="3:12" ht="12.75">
      <c r="C91" s="2">
        <v>84</v>
      </c>
      <c r="D91" s="1">
        <v>68</v>
      </c>
      <c r="E91" s="1">
        <v>565</v>
      </c>
      <c r="H91" s="2">
        <v>67</v>
      </c>
      <c r="J91" s="4">
        <v>0.00171296296296296</v>
      </c>
      <c r="L91" s="4"/>
    </row>
    <row r="92" spans="3:12" ht="12.75">
      <c r="C92" s="2">
        <v>85</v>
      </c>
      <c r="E92" s="1">
        <v>568</v>
      </c>
      <c r="H92" s="2">
        <v>66</v>
      </c>
      <c r="J92" s="4">
        <v>0.00171875</v>
      </c>
      <c r="L92" s="4"/>
    </row>
    <row r="93" spans="3:10" ht="12.75">
      <c r="C93" s="2">
        <v>86</v>
      </c>
      <c r="D93" s="1">
        <v>69</v>
      </c>
      <c r="E93" s="1">
        <v>571</v>
      </c>
      <c r="H93" s="2">
        <v>65</v>
      </c>
      <c r="I93" s="1">
        <v>8.6</v>
      </c>
      <c r="J93" s="4">
        <v>0.00172453703703704</v>
      </c>
    </row>
    <row r="94" spans="3:10" ht="12.75">
      <c r="C94" s="2">
        <v>87</v>
      </c>
      <c r="D94" s="1">
        <v>70</v>
      </c>
      <c r="E94" s="1">
        <v>574</v>
      </c>
      <c r="H94" s="2">
        <v>64</v>
      </c>
      <c r="J94" s="4">
        <v>0.00173032407407407</v>
      </c>
    </row>
    <row r="95" spans="3:10" ht="12.75">
      <c r="C95" s="2">
        <v>88</v>
      </c>
      <c r="E95" s="1">
        <v>577</v>
      </c>
      <c r="H95" s="2">
        <v>63</v>
      </c>
      <c r="J95" s="4">
        <v>0.00173611111111111</v>
      </c>
    </row>
    <row r="96" spans="3:10" ht="12.75">
      <c r="C96" s="2">
        <v>89</v>
      </c>
      <c r="D96" s="1">
        <v>71</v>
      </c>
      <c r="E96" s="1">
        <v>580</v>
      </c>
      <c r="H96" s="2">
        <v>62</v>
      </c>
      <c r="J96" s="4">
        <v>0.00174189814814815</v>
      </c>
    </row>
    <row r="97" spans="3:10" ht="12.75">
      <c r="C97" s="2">
        <v>90</v>
      </c>
      <c r="D97" s="1">
        <v>72</v>
      </c>
      <c r="E97" s="1">
        <v>583</v>
      </c>
      <c r="H97" s="2">
        <v>61</v>
      </c>
      <c r="I97" s="1">
        <v>8.7</v>
      </c>
      <c r="J97" s="4">
        <v>0.00174768518518519</v>
      </c>
    </row>
    <row r="98" spans="3:10" ht="12.75">
      <c r="C98" s="2">
        <v>91</v>
      </c>
      <c r="E98" s="1">
        <v>586</v>
      </c>
      <c r="H98" s="2">
        <v>60</v>
      </c>
      <c r="J98" s="4">
        <v>0.0017534722222222222</v>
      </c>
    </row>
    <row r="99" spans="3:10" ht="12.75">
      <c r="C99" s="2">
        <v>92</v>
      </c>
      <c r="D99" s="1">
        <v>73</v>
      </c>
      <c r="E99" s="1">
        <v>589</v>
      </c>
      <c r="H99" s="2">
        <v>59</v>
      </c>
      <c r="J99" s="4">
        <v>0.0017592592592592592</v>
      </c>
    </row>
    <row r="100" spans="3:10" ht="12.75">
      <c r="C100" s="2">
        <v>93</v>
      </c>
      <c r="D100" s="1">
        <v>74</v>
      </c>
      <c r="E100" s="1">
        <v>592</v>
      </c>
      <c r="H100" s="2">
        <v>58</v>
      </c>
      <c r="I100" s="1">
        <v>8.8</v>
      </c>
      <c r="J100" s="4">
        <v>0.00177083333333333</v>
      </c>
    </row>
    <row r="101" spans="3:10" ht="12.75">
      <c r="C101" s="2">
        <v>94</v>
      </c>
      <c r="E101" s="1">
        <v>595</v>
      </c>
      <c r="H101" s="2">
        <v>57</v>
      </c>
      <c r="J101" s="4">
        <v>0.00177662037037037</v>
      </c>
    </row>
    <row r="102" spans="3:10" ht="12.75">
      <c r="C102" s="2">
        <v>95</v>
      </c>
      <c r="D102" s="1">
        <v>75</v>
      </c>
      <c r="E102" s="1">
        <v>597</v>
      </c>
      <c r="H102" s="2">
        <v>56</v>
      </c>
      <c r="J102" s="4">
        <v>0.00178240740740741</v>
      </c>
    </row>
    <row r="103" spans="3:10" ht="12.75">
      <c r="C103" s="2">
        <v>96</v>
      </c>
      <c r="D103" s="1">
        <v>76</v>
      </c>
      <c r="E103" s="1">
        <v>600</v>
      </c>
      <c r="H103" s="2">
        <v>55</v>
      </c>
      <c r="I103" s="1">
        <v>8.9</v>
      </c>
      <c r="J103" s="4">
        <v>0.00178819444444444</v>
      </c>
    </row>
    <row r="104" spans="3:10" ht="12.75">
      <c r="C104" s="2">
        <v>97</v>
      </c>
      <c r="E104" s="1">
        <v>602</v>
      </c>
      <c r="H104" s="2">
        <v>54</v>
      </c>
      <c r="J104" s="4">
        <v>0.00179398148148148</v>
      </c>
    </row>
    <row r="105" spans="3:10" ht="12.75">
      <c r="C105" s="2">
        <v>98</v>
      </c>
      <c r="D105" s="1">
        <v>77</v>
      </c>
      <c r="E105" s="1">
        <v>605</v>
      </c>
      <c r="H105" s="2">
        <v>53</v>
      </c>
      <c r="J105" s="4">
        <v>0.0017997685185185185</v>
      </c>
    </row>
    <row r="106" spans="3:10" ht="12.75">
      <c r="C106" s="2">
        <v>99</v>
      </c>
      <c r="D106" s="1">
        <v>78</v>
      </c>
      <c r="E106" s="1">
        <v>608</v>
      </c>
      <c r="H106" s="2">
        <v>52</v>
      </c>
      <c r="I106" s="1">
        <v>9</v>
      </c>
      <c r="J106" s="4">
        <v>0.0018055555555555557</v>
      </c>
    </row>
    <row r="107" spans="3:10" ht="12.75">
      <c r="C107" s="2">
        <v>100</v>
      </c>
      <c r="E107" s="1">
        <v>610</v>
      </c>
      <c r="H107" s="2">
        <v>51</v>
      </c>
      <c r="J107" s="4">
        <v>0.0018113425925925927</v>
      </c>
    </row>
    <row r="108" spans="3:10" ht="12.75">
      <c r="C108" s="2">
        <v>101</v>
      </c>
      <c r="D108" s="1">
        <v>79</v>
      </c>
      <c r="E108" s="1">
        <v>612</v>
      </c>
      <c r="H108" s="2">
        <v>50</v>
      </c>
      <c r="J108" s="4">
        <v>0.0018171296296296297</v>
      </c>
    </row>
    <row r="109" spans="3:10" ht="12.75">
      <c r="C109" s="2">
        <v>102</v>
      </c>
      <c r="D109" s="1">
        <v>80</v>
      </c>
      <c r="E109" s="1">
        <v>615</v>
      </c>
      <c r="H109" s="2">
        <v>49</v>
      </c>
      <c r="I109" s="1">
        <v>9.1</v>
      </c>
      <c r="J109" s="4">
        <v>0.0018287037037037037</v>
      </c>
    </row>
    <row r="110" spans="3:10" ht="12.75">
      <c r="C110" s="2">
        <v>103</v>
      </c>
      <c r="E110" s="1">
        <v>617</v>
      </c>
      <c r="H110" s="2">
        <v>48</v>
      </c>
      <c r="J110" s="4">
        <v>0.0018344907407407407</v>
      </c>
    </row>
    <row r="111" spans="3:10" ht="12.75">
      <c r="C111" s="2">
        <v>104</v>
      </c>
      <c r="D111" s="1">
        <v>81</v>
      </c>
      <c r="E111" s="1">
        <v>620</v>
      </c>
      <c r="H111" s="2">
        <v>47</v>
      </c>
      <c r="J111" s="4">
        <v>0.0018402777777777777</v>
      </c>
    </row>
    <row r="112" spans="3:10" ht="12.75">
      <c r="C112" s="2">
        <v>105</v>
      </c>
      <c r="D112" s="1">
        <v>82</v>
      </c>
      <c r="E112" s="1">
        <v>622</v>
      </c>
      <c r="H112" s="2">
        <v>46</v>
      </c>
      <c r="I112" s="1">
        <v>9.2</v>
      </c>
      <c r="J112" s="4">
        <v>0.001846064814814815</v>
      </c>
    </row>
    <row r="113" spans="3:10" ht="12.75">
      <c r="C113" s="2">
        <v>106</v>
      </c>
      <c r="E113" s="1">
        <v>625</v>
      </c>
      <c r="H113" s="2">
        <v>45</v>
      </c>
      <c r="J113" s="4">
        <v>0.0018518518518518517</v>
      </c>
    </row>
    <row r="114" spans="3:10" ht="12.75">
      <c r="C114" s="2">
        <v>107</v>
      </c>
      <c r="D114" s="1">
        <v>83</v>
      </c>
      <c r="E114" s="1">
        <v>627</v>
      </c>
      <c r="H114" s="2">
        <v>44</v>
      </c>
      <c r="I114" s="1">
        <v>9.3</v>
      </c>
      <c r="J114" s="4">
        <v>0.0018634259259259261</v>
      </c>
    </row>
    <row r="115" spans="3:10" ht="12.75">
      <c r="C115" s="2">
        <v>108</v>
      </c>
      <c r="D115" s="1">
        <v>84</v>
      </c>
      <c r="E115" s="1">
        <v>630</v>
      </c>
      <c r="H115" s="2">
        <v>43</v>
      </c>
      <c r="J115" s="4">
        <v>0.001869212962962963</v>
      </c>
    </row>
    <row r="116" spans="3:10" ht="12.75">
      <c r="C116" s="2">
        <v>109</v>
      </c>
      <c r="E116" s="1">
        <v>632</v>
      </c>
      <c r="H116" s="2">
        <v>42</v>
      </c>
      <c r="J116" s="4">
        <v>0.001875</v>
      </c>
    </row>
    <row r="117" spans="3:10" ht="12.75">
      <c r="C117" s="2">
        <v>110</v>
      </c>
      <c r="D117" s="1">
        <v>85</v>
      </c>
      <c r="E117" s="1">
        <v>635</v>
      </c>
      <c r="H117" s="2">
        <v>41</v>
      </c>
      <c r="I117" s="1">
        <v>9.4</v>
      </c>
      <c r="J117" s="4">
        <v>0.001880787037037037</v>
      </c>
    </row>
    <row r="118" spans="3:10" ht="12.75">
      <c r="C118" s="2">
        <v>111</v>
      </c>
      <c r="D118" s="1">
        <v>86</v>
      </c>
      <c r="E118" s="1">
        <v>637</v>
      </c>
      <c r="H118" s="2">
        <v>40</v>
      </c>
      <c r="J118" s="4">
        <v>0.0018923611111111112</v>
      </c>
    </row>
    <row r="119" spans="3:10" ht="12.75">
      <c r="C119" s="2">
        <v>112</v>
      </c>
      <c r="E119" s="1">
        <v>639</v>
      </c>
      <c r="H119" s="2">
        <v>39</v>
      </c>
      <c r="J119" s="4">
        <v>0.0018981481481481482</v>
      </c>
    </row>
    <row r="120" spans="3:10" ht="12.75">
      <c r="C120" s="2">
        <v>113</v>
      </c>
      <c r="D120" s="1">
        <v>87</v>
      </c>
      <c r="E120" s="1">
        <v>641</v>
      </c>
      <c r="H120" s="2">
        <v>38</v>
      </c>
      <c r="I120" s="1">
        <v>9.5</v>
      </c>
      <c r="J120" s="4">
        <v>0.0019039351851851854</v>
      </c>
    </row>
    <row r="121" spans="3:10" ht="12.75">
      <c r="C121" s="2">
        <v>114</v>
      </c>
      <c r="E121" s="1">
        <v>643</v>
      </c>
      <c r="H121" s="2">
        <v>37</v>
      </c>
      <c r="J121" s="4">
        <v>0.0019155092592592592</v>
      </c>
    </row>
    <row r="122" spans="3:10" ht="12.75">
      <c r="C122" s="2">
        <v>115</v>
      </c>
      <c r="D122" s="1">
        <v>88</v>
      </c>
      <c r="E122" s="1">
        <v>645</v>
      </c>
      <c r="H122" s="2">
        <v>36</v>
      </c>
      <c r="I122" s="1">
        <v>9.6</v>
      </c>
      <c r="J122" s="4">
        <v>0.0019212962962962962</v>
      </c>
    </row>
    <row r="123" spans="3:10" ht="12.75">
      <c r="C123" s="2">
        <v>116</v>
      </c>
      <c r="D123" s="1">
        <v>89</v>
      </c>
      <c r="E123" s="1">
        <v>647</v>
      </c>
      <c r="H123" s="2">
        <v>35</v>
      </c>
      <c r="J123" s="4">
        <v>0.0019328703703703704</v>
      </c>
    </row>
    <row r="124" spans="3:10" ht="12.75">
      <c r="C124" s="2">
        <v>117</v>
      </c>
      <c r="E124" s="1">
        <v>649</v>
      </c>
      <c r="H124" s="2">
        <v>34</v>
      </c>
      <c r="I124" s="1">
        <v>9.7</v>
      </c>
      <c r="J124" s="4">
        <v>0.0019386574074074072</v>
      </c>
    </row>
    <row r="125" spans="3:10" ht="12.75">
      <c r="C125" s="2">
        <v>118</v>
      </c>
      <c r="D125" s="1">
        <v>90</v>
      </c>
      <c r="E125" s="1">
        <v>651</v>
      </c>
      <c r="H125" s="2">
        <v>33</v>
      </c>
      <c r="J125" s="4">
        <v>0.0019444444444444442</v>
      </c>
    </row>
    <row r="126" spans="3:10" ht="12.75">
      <c r="C126" s="2">
        <v>119</v>
      </c>
      <c r="D126" s="1">
        <v>91</v>
      </c>
      <c r="E126" s="1">
        <v>653</v>
      </c>
      <c r="H126" s="2">
        <v>32</v>
      </c>
      <c r="J126" s="4">
        <v>0.0019560185185185184</v>
      </c>
    </row>
    <row r="127" spans="3:10" ht="12.75">
      <c r="C127" s="2">
        <v>120</v>
      </c>
      <c r="E127" s="1">
        <v>655</v>
      </c>
      <c r="H127" s="2">
        <v>31</v>
      </c>
      <c r="I127" s="1">
        <v>9.8</v>
      </c>
      <c r="J127" s="4">
        <v>0.0019618055555555556</v>
      </c>
    </row>
    <row r="128" spans="3:10" ht="12.75">
      <c r="C128" s="2">
        <v>121</v>
      </c>
      <c r="D128" s="1">
        <v>92</v>
      </c>
      <c r="E128" s="1">
        <v>657</v>
      </c>
      <c r="H128" s="2">
        <v>30</v>
      </c>
      <c r="J128" s="4">
        <v>0.00196759259259259</v>
      </c>
    </row>
    <row r="129" spans="3:10" ht="12.75">
      <c r="C129" s="2">
        <v>122</v>
      </c>
      <c r="D129" s="1">
        <v>93</v>
      </c>
      <c r="E129" s="1">
        <v>659</v>
      </c>
      <c r="H129" s="2">
        <v>29</v>
      </c>
      <c r="I129" s="1">
        <v>9.9</v>
      </c>
      <c r="J129" s="4">
        <v>0.001979166666666667</v>
      </c>
    </row>
    <row r="130" spans="3:10" ht="12.75">
      <c r="C130" s="2">
        <v>123</v>
      </c>
      <c r="E130" s="1">
        <v>660</v>
      </c>
      <c r="H130" s="2">
        <v>28</v>
      </c>
      <c r="J130" s="4">
        <v>0.001990740740740741</v>
      </c>
    </row>
    <row r="131" spans="3:10" ht="12.75">
      <c r="C131" s="2">
        <v>124</v>
      </c>
      <c r="D131" s="1">
        <v>94</v>
      </c>
      <c r="E131" s="1">
        <v>662</v>
      </c>
      <c r="H131" s="2">
        <v>27</v>
      </c>
      <c r="I131" s="1">
        <v>10</v>
      </c>
      <c r="J131" s="4">
        <v>0.0020081018518518516</v>
      </c>
    </row>
    <row r="132" spans="3:10" ht="12.75">
      <c r="C132" s="2">
        <v>125</v>
      </c>
      <c r="D132" s="1">
        <v>95</v>
      </c>
      <c r="E132" s="1">
        <v>663</v>
      </c>
      <c r="H132" s="2">
        <v>26</v>
      </c>
      <c r="J132" s="4">
        <v>0.002013888888888889</v>
      </c>
    </row>
    <row r="133" spans="3:10" ht="12.75">
      <c r="C133" s="2">
        <v>126</v>
      </c>
      <c r="E133" s="1">
        <v>664</v>
      </c>
      <c r="H133" s="2">
        <v>25</v>
      </c>
      <c r="I133" s="1">
        <v>10.1</v>
      </c>
      <c r="J133" s="4">
        <v>0.002025462962962963</v>
      </c>
    </row>
    <row r="134" spans="3:10" ht="12.75">
      <c r="C134" s="2">
        <v>127</v>
      </c>
      <c r="D134" s="1">
        <v>96</v>
      </c>
      <c r="E134" s="1">
        <v>666</v>
      </c>
      <c r="H134" s="2">
        <v>24</v>
      </c>
      <c r="J134" s="4">
        <v>0.00203125</v>
      </c>
    </row>
    <row r="135" spans="3:10" ht="12.75">
      <c r="C135" s="2">
        <v>128</v>
      </c>
      <c r="E135" s="1">
        <v>667</v>
      </c>
      <c r="H135" s="2">
        <v>23</v>
      </c>
      <c r="I135" s="1">
        <v>10.2</v>
      </c>
      <c r="J135" s="4">
        <v>0.0020370370370370373</v>
      </c>
    </row>
    <row r="136" spans="3:10" ht="12.75">
      <c r="C136" s="2">
        <v>129</v>
      </c>
      <c r="D136" s="1">
        <v>97</v>
      </c>
      <c r="E136" s="1">
        <v>669</v>
      </c>
      <c r="H136" s="2">
        <v>22</v>
      </c>
      <c r="J136" s="4">
        <v>0.00204282407407404</v>
      </c>
    </row>
    <row r="137" spans="3:10" ht="12.75">
      <c r="C137" s="2">
        <v>130</v>
      </c>
      <c r="D137" s="1">
        <v>98</v>
      </c>
      <c r="E137" s="1">
        <v>670</v>
      </c>
      <c r="H137" s="2">
        <v>21</v>
      </c>
      <c r="I137" s="1">
        <v>10.3</v>
      </c>
      <c r="J137" s="4">
        <v>0.00205439814814812</v>
      </c>
    </row>
    <row r="138" spans="3:10" ht="12.75">
      <c r="C138" s="2">
        <v>131</v>
      </c>
      <c r="E138" s="1">
        <v>672</v>
      </c>
      <c r="H138" s="2">
        <v>20</v>
      </c>
      <c r="J138" s="4">
        <v>0.0020659722222222</v>
      </c>
    </row>
    <row r="139" spans="3:10" ht="12.75">
      <c r="C139" s="2">
        <v>132</v>
      </c>
      <c r="D139" s="1">
        <v>99</v>
      </c>
      <c r="E139" s="1">
        <v>673</v>
      </c>
      <c r="H139" s="2">
        <v>19</v>
      </c>
      <c r="I139" s="1">
        <v>10.4</v>
      </c>
      <c r="J139" s="4">
        <v>0.00207754629629628</v>
      </c>
    </row>
    <row r="140" spans="3:10" ht="12.75">
      <c r="C140" s="2">
        <v>133</v>
      </c>
      <c r="D140" s="1">
        <v>100</v>
      </c>
      <c r="E140" s="1">
        <v>675</v>
      </c>
      <c r="H140" s="2">
        <v>18</v>
      </c>
      <c r="J140" s="4">
        <v>0.00208912037037036</v>
      </c>
    </row>
    <row r="141" spans="3:10" ht="12.75">
      <c r="C141" s="2">
        <v>134</v>
      </c>
      <c r="E141" s="1">
        <v>676</v>
      </c>
      <c r="H141" s="2">
        <v>17</v>
      </c>
      <c r="I141" s="1">
        <v>10.5</v>
      </c>
      <c r="J141" s="4">
        <v>0.00210069444444444</v>
      </c>
    </row>
    <row r="142" spans="3:10" ht="12.75">
      <c r="C142" s="2">
        <v>135</v>
      </c>
      <c r="D142" s="1">
        <v>101</v>
      </c>
      <c r="E142" s="1">
        <v>678</v>
      </c>
      <c r="H142" s="2">
        <v>16</v>
      </c>
      <c r="J142" s="4">
        <v>0.00211226851851852</v>
      </c>
    </row>
    <row r="143" spans="3:10" ht="12.75">
      <c r="C143" s="2">
        <v>136</v>
      </c>
      <c r="D143" s="1">
        <v>102</v>
      </c>
      <c r="E143" s="1">
        <v>679</v>
      </c>
      <c r="H143" s="2">
        <v>15</v>
      </c>
      <c r="I143" s="1">
        <v>10.6</v>
      </c>
      <c r="J143" s="4">
        <v>0.00212384259259259</v>
      </c>
    </row>
    <row r="144" spans="3:10" ht="12.75">
      <c r="C144" s="2">
        <v>137</v>
      </c>
      <c r="E144" s="1">
        <v>681</v>
      </c>
      <c r="H144" s="2">
        <v>14</v>
      </c>
      <c r="I144" s="1">
        <v>10.7</v>
      </c>
      <c r="J144" s="4">
        <v>0.00213541666666667</v>
      </c>
    </row>
    <row r="145" spans="3:10" ht="12.75">
      <c r="C145" s="2">
        <v>138</v>
      </c>
      <c r="D145" s="1">
        <v>103</v>
      </c>
      <c r="E145" s="1">
        <v>682</v>
      </c>
      <c r="H145" s="2">
        <v>13</v>
      </c>
      <c r="J145" s="4">
        <v>0.0021469907407407405</v>
      </c>
    </row>
    <row r="146" spans="3:10" ht="12.75">
      <c r="C146" s="2">
        <v>139</v>
      </c>
      <c r="D146" s="1">
        <v>104</v>
      </c>
      <c r="E146" s="1">
        <v>684</v>
      </c>
      <c r="H146" s="2">
        <v>12</v>
      </c>
      <c r="I146" s="1">
        <v>10.8</v>
      </c>
      <c r="J146" s="4">
        <v>0.002158564814814815</v>
      </c>
    </row>
    <row r="147" spans="3:10" ht="12.75">
      <c r="C147" s="2">
        <v>140</v>
      </c>
      <c r="E147" s="1">
        <v>685</v>
      </c>
      <c r="H147" s="2">
        <v>11</v>
      </c>
      <c r="I147" s="1">
        <v>10.9</v>
      </c>
      <c r="J147" s="4">
        <v>0.0021759259259259258</v>
      </c>
    </row>
    <row r="148" spans="3:10" ht="12.75">
      <c r="C148" s="2">
        <v>141</v>
      </c>
      <c r="D148" s="1">
        <v>105</v>
      </c>
      <c r="E148" s="1">
        <v>687</v>
      </c>
      <c r="H148" s="2">
        <v>10</v>
      </c>
      <c r="I148" s="1">
        <v>11</v>
      </c>
      <c r="J148" s="4">
        <v>0.0021875</v>
      </c>
    </row>
    <row r="149" spans="3:10" ht="12.75">
      <c r="C149" s="2">
        <v>142</v>
      </c>
      <c r="E149" s="1">
        <v>688</v>
      </c>
      <c r="H149" s="2">
        <v>9</v>
      </c>
      <c r="J149" s="4">
        <v>0.00220486111111111</v>
      </c>
    </row>
    <row r="150" spans="3:10" ht="12.75">
      <c r="C150" s="2">
        <v>143</v>
      </c>
      <c r="D150" s="1">
        <v>106</v>
      </c>
      <c r="E150" s="1">
        <v>690</v>
      </c>
      <c r="H150" s="2">
        <v>8</v>
      </c>
      <c r="I150" s="1">
        <v>11.1</v>
      </c>
      <c r="J150" s="4">
        <v>0.0022222222222222222</v>
      </c>
    </row>
    <row r="151" spans="3:10" ht="12.75">
      <c r="C151" s="2">
        <v>144</v>
      </c>
      <c r="D151" s="1">
        <v>107</v>
      </c>
      <c r="E151" s="1">
        <v>691</v>
      </c>
      <c r="H151" s="2">
        <v>7</v>
      </c>
      <c r="I151" s="1">
        <v>11.2</v>
      </c>
      <c r="J151" s="4">
        <v>0.0022395833333333334</v>
      </c>
    </row>
    <row r="152" spans="3:10" ht="12.75">
      <c r="C152" s="2">
        <v>145</v>
      </c>
      <c r="E152" s="1">
        <v>692</v>
      </c>
      <c r="H152" s="2">
        <v>6</v>
      </c>
      <c r="I152" s="1">
        <v>11.3</v>
      </c>
      <c r="J152" s="4">
        <v>0.0022569444444444447</v>
      </c>
    </row>
    <row r="153" spans="3:10" ht="12.75">
      <c r="C153" s="2">
        <v>146</v>
      </c>
      <c r="D153" s="1">
        <v>108</v>
      </c>
      <c r="E153" s="1">
        <v>694</v>
      </c>
      <c r="H153" s="2">
        <v>5</v>
      </c>
      <c r="I153" s="1">
        <v>11.4</v>
      </c>
      <c r="J153" s="4">
        <v>0.00227430555555556</v>
      </c>
    </row>
    <row r="154" spans="3:10" ht="12.75">
      <c r="C154" s="2">
        <v>147</v>
      </c>
      <c r="D154" s="1">
        <v>109</v>
      </c>
      <c r="E154" s="1">
        <v>696</v>
      </c>
      <c r="H154" s="2">
        <v>4</v>
      </c>
      <c r="I154" s="1">
        <v>11.5</v>
      </c>
      <c r="J154" s="4">
        <v>0.002297453703703704</v>
      </c>
    </row>
    <row r="155" spans="3:10" ht="12.75">
      <c r="C155" s="2">
        <v>148</v>
      </c>
      <c r="E155" s="1">
        <v>697</v>
      </c>
      <c r="H155" s="2">
        <v>3</v>
      </c>
      <c r="I155" s="1">
        <v>11.6</v>
      </c>
      <c r="J155" s="4">
        <v>0.002320601851851852</v>
      </c>
    </row>
    <row r="156" spans="3:10" ht="12.75">
      <c r="C156" s="2">
        <v>149</v>
      </c>
      <c r="D156" s="1">
        <v>110</v>
      </c>
      <c r="E156" s="1">
        <v>699</v>
      </c>
      <c r="H156" s="2">
        <v>2</v>
      </c>
      <c r="I156" s="1">
        <v>11.7</v>
      </c>
      <c r="J156" s="4">
        <v>0.002355324074074074</v>
      </c>
    </row>
    <row r="157" spans="3:10" ht="12.75">
      <c r="C157" s="2">
        <v>150</v>
      </c>
      <c r="E157" s="1">
        <v>700</v>
      </c>
      <c r="H157" s="2">
        <v>1</v>
      </c>
      <c r="I157" s="1">
        <v>11.8</v>
      </c>
      <c r="J157" s="4">
        <v>0.0023958333333333336</v>
      </c>
    </row>
    <row r="158" spans="8:10" ht="12.75">
      <c r="H158" s="1">
        <v>0</v>
      </c>
      <c r="I158" s="1">
        <v>11.9</v>
      </c>
      <c r="J158" s="4">
        <v>0.002297453703703704</v>
      </c>
    </row>
    <row r="159" spans="8:10" ht="12.75">
      <c r="H159" s="1">
        <v>0</v>
      </c>
      <c r="I159" s="1">
        <v>12</v>
      </c>
      <c r="J159" s="4">
        <v>0.002320601851851852</v>
      </c>
    </row>
    <row r="160" spans="8:10" ht="12.75">
      <c r="H160" s="1">
        <v>0</v>
      </c>
      <c r="I160" s="1">
        <v>15</v>
      </c>
      <c r="J160" s="4">
        <v>0.003472222222222222</v>
      </c>
    </row>
    <row r="161" ht="12.75">
      <c r="J161" s="4"/>
    </row>
    <row r="162" ht="12.75">
      <c r="J162" s="4"/>
    </row>
    <row r="163" ht="12.75">
      <c r="J163" s="4"/>
    </row>
    <row r="164" ht="12.75">
      <c r="J164" s="4"/>
    </row>
    <row r="165" ht="12.75">
      <c r="J165" s="4"/>
    </row>
    <row r="166" ht="12.75">
      <c r="J166" s="4"/>
    </row>
    <row r="167" ht="12.75">
      <c r="J167" s="4"/>
    </row>
    <row r="168" ht="12.75">
      <c r="J168" s="4"/>
    </row>
    <row r="169" ht="12.75">
      <c r="J169" s="4"/>
    </row>
    <row r="170" ht="12.75">
      <c r="J170" s="4"/>
    </row>
    <row r="171" ht="12.75">
      <c r="J171" s="4"/>
    </row>
    <row r="172" ht="12.75">
      <c r="J172" s="4"/>
    </row>
    <row r="173" ht="12.75">
      <c r="J173" s="4"/>
    </row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</sheetData>
  <sheetProtection password="84F5" sheet="1" objects="1" scenarios="1"/>
  <mergeCells count="9">
    <mergeCell ref="A1:J1"/>
    <mergeCell ref="H4:H7"/>
    <mergeCell ref="I4:I7"/>
    <mergeCell ref="C4:C7"/>
    <mergeCell ref="H2:J2"/>
    <mergeCell ref="J4:J7"/>
    <mergeCell ref="D4:D7"/>
    <mergeCell ref="E4:E7"/>
    <mergeCell ref="C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Steponas</cp:lastModifiedBy>
  <cp:lastPrinted>2015-05-22T11:26:42Z</cp:lastPrinted>
  <dcterms:created xsi:type="dcterms:W3CDTF">2000-11-29T19:29:13Z</dcterms:created>
  <dcterms:modified xsi:type="dcterms:W3CDTF">2015-05-22T17:31:01Z</dcterms:modified>
  <cp:category/>
  <cp:version/>
  <cp:contentType/>
  <cp:contentStatus/>
</cp:coreProperties>
</file>