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tabRatio="755" activeTab="0"/>
  </bookViews>
  <sheets>
    <sheet name="Viršelis" sheetId="1" r:id="rId1"/>
    <sheet name="60 M" sheetId="2" r:id="rId2"/>
    <sheet name="60 M Finalas" sheetId="3" r:id="rId3"/>
    <sheet name="60 B" sheetId="4" r:id="rId4"/>
    <sheet name="60 B Finalas" sheetId="5" r:id="rId5"/>
    <sheet name="200 M" sheetId="6" r:id="rId6"/>
    <sheet name="200 M Galutinis" sheetId="7" r:id="rId7"/>
    <sheet name="200 B" sheetId="8" r:id="rId8"/>
    <sheet name="200 B Galutinis" sheetId="9" r:id="rId9"/>
    <sheet name="600 M" sheetId="10" r:id="rId10"/>
    <sheet name="600 M Galutinis" sheetId="11" r:id="rId11"/>
    <sheet name="600 B" sheetId="12" r:id="rId12"/>
    <sheet name="600 B Galutinis" sheetId="13" r:id="rId13"/>
    <sheet name="1000 M" sheetId="14" r:id="rId14"/>
    <sheet name="1000 M Galutinis" sheetId="15" r:id="rId15"/>
    <sheet name="1000 B" sheetId="16" r:id="rId16"/>
    <sheet name="1000 B Galutinis" sheetId="17" r:id="rId17"/>
    <sheet name="60 bb M" sheetId="18" r:id="rId18"/>
    <sheet name="60 bb M Finalas" sheetId="19" r:id="rId19"/>
    <sheet name="60 bb B" sheetId="20" r:id="rId20"/>
    <sheet name="60 bb B Finalas" sheetId="21" r:id="rId21"/>
    <sheet name="1000 m sp.e M" sheetId="22" r:id="rId22"/>
    <sheet name="2000 m sp.e B" sheetId="23" r:id="rId23"/>
    <sheet name="Aukstis M" sheetId="24" r:id="rId24"/>
    <sheet name="Aukstis B" sheetId="25" r:id="rId25"/>
    <sheet name="Kartis B" sheetId="26" r:id="rId26"/>
    <sheet name="Tolis M" sheetId="27" r:id="rId27"/>
    <sheet name="Tolis B" sheetId="28" r:id="rId28"/>
    <sheet name="Rutulys M" sheetId="29" r:id="rId29"/>
    <sheet name="Rutulys B" sheetId="30" r:id="rId30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<sst xmlns="http://schemas.openxmlformats.org/spreadsheetml/2006/main" count="4898" uniqueCount="980">
  <si>
    <t xml:space="preserve">LIETUVOS VAIKŲ (GIM. 2002 M. IR JAUNESNIŲ) LENGVOSIOS ATLETIKOS </t>
  </si>
  <si>
    <t>OLIMPINIŲ VILČIŲ VARŽYBOS RAJONŲ GRUPĖJE</t>
  </si>
  <si>
    <t>2015 m. lapkričio 20 d.</t>
  </si>
  <si>
    <t>Šiauliai, maniežas</t>
  </si>
  <si>
    <t>Varžybų vyriausioji teisėja</t>
  </si>
  <si>
    <t>Juzefa BAIKŠTIENĖ</t>
  </si>
  <si>
    <t>/Nacionalinė kategorija/</t>
  </si>
  <si>
    <t>Varžybų vyriausiasis sekretorius</t>
  </si>
  <si>
    <t>Arnas LUKOŠAITIS</t>
  </si>
  <si>
    <t>LIETUVOS VAIKŲ (GIM. 2002 M. IR JAUNESNIŲ) LENGVOSIOS ATLETIKOS OLIMPINIŲ VILČIŲ VARŽYBOS RAJONŲ GRUPĖJE</t>
  </si>
  <si>
    <t>Šiauliai, 2015 m. lapkričio 20 d.</t>
  </si>
  <si>
    <t>60 m bėgimas mergaitės</t>
  </si>
  <si>
    <t>Takas</t>
  </si>
  <si>
    <t>Vardas</t>
  </si>
  <si>
    <t>Pavardė</t>
  </si>
  <si>
    <t>Gimimo data</t>
  </si>
  <si>
    <t>Komanda</t>
  </si>
  <si>
    <t>Sporto mokykla</t>
  </si>
  <si>
    <t>Sporto klubas</t>
  </si>
  <si>
    <t>Rez.par.b.</t>
  </si>
  <si>
    <t>Rez.fin.</t>
  </si>
  <si>
    <t>Kv.l.</t>
  </si>
  <si>
    <t>Treneris</t>
  </si>
  <si>
    <t>60 m bėgimas berniukai</t>
  </si>
  <si>
    <t>200 m bėgimas mergaitės</t>
  </si>
  <si>
    <t>Rezultatas</t>
  </si>
  <si>
    <t>200 m bėgimas berniukai</t>
  </si>
  <si>
    <t>600 m bėgimas mergaitės</t>
  </si>
  <si>
    <t>Eilė</t>
  </si>
  <si>
    <t>Nr.</t>
  </si>
  <si>
    <t>600 m bėgimas berniukai</t>
  </si>
  <si>
    <t>1000 m bėgimas mergaitės</t>
  </si>
  <si>
    <t>Kamilė</t>
  </si>
  <si>
    <t>Marcinkevičiūtė</t>
  </si>
  <si>
    <t>Birštonas</t>
  </si>
  <si>
    <t>Birštono SC</t>
  </si>
  <si>
    <t>A.Mikėno ĖK</t>
  </si>
  <si>
    <t>J.ir P.Juozaičiai</t>
  </si>
  <si>
    <t>Sandra</t>
  </si>
  <si>
    <t>Gurskaitė</t>
  </si>
  <si>
    <t>Elektrėnai</t>
  </si>
  <si>
    <t>Elektrėnų SC</t>
  </si>
  <si>
    <t>I.Ivoškienė</t>
  </si>
  <si>
    <t>Dovilė</t>
  </si>
  <si>
    <t>Tamošauskaitė</t>
  </si>
  <si>
    <t>Šilalės rajonas</t>
  </si>
  <si>
    <t>Kaltinėnų A.Stulginskio g.</t>
  </si>
  <si>
    <t>S.Čėsna</t>
  </si>
  <si>
    <t>Justina</t>
  </si>
  <si>
    <t>Deimantė</t>
  </si>
  <si>
    <t>Kneižytė</t>
  </si>
  <si>
    <t>Kelmės rajonas</t>
  </si>
  <si>
    <t>Kelmės VJSM</t>
  </si>
  <si>
    <t>G.Kasputis</t>
  </si>
  <si>
    <t>Akvilė</t>
  </si>
  <si>
    <t>Sabaitė</t>
  </si>
  <si>
    <t>Pakruojo rajonas</t>
  </si>
  <si>
    <t>Pakruojo SC</t>
  </si>
  <si>
    <t>A.Macevičius</t>
  </si>
  <si>
    <t>Gabija</t>
  </si>
  <si>
    <t>Šiugždinytė</t>
  </si>
  <si>
    <t>2004-04-25</t>
  </si>
  <si>
    <t>Prienai</t>
  </si>
  <si>
    <t>Prienų KKSC</t>
  </si>
  <si>
    <t>SK "Einius"</t>
  </si>
  <si>
    <t>G.Goštautaitė</t>
  </si>
  <si>
    <t>Karolina</t>
  </si>
  <si>
    <t>Mišeikytė</t>
  </si>
  <si>
    <t>Radviliškis</t>
  </si>
  <si>
    <t>Radviliškis ŠSPC</t>
  </si>
  <si>
    <t>G.Poška</t>
  </si>
  <si>
    <t>Aistė</t>
  </si>
  <si>
    <t>V.Novikovas</t>
  </si>
  <si>
    <t>Gerda</t>
  </si>
  <si>
    <t>Ališauskaitė</t>
  </si>
  <si>
    <t>2002-02-28</t>
  </si>
  <si>
    <t>Raseiniai</t>
  </si>
  <si>
    <t>Raseinių KKSC</t>
  </si>
  <si>
    <t>A.Pranckevičius</t>
  </si>
  <si>
    <t>Varankovaitė</t>
  </si>
  <si>
    <t>Šakiai</t>
  </si>
  <si>
    <t>Šakių JKSC</t>
  </si>
  <si>
    <t>T.Vencius</t>
  </si>
  <si>
    <t>Karina</t>
  </si>
  <si>
    <t>Šimkutė</t>
  </si>
  <si>
    <t>2003-05-24</t>
  </si>
  <si>
    <t>Šilutė</t>
  </si>
  <si>
    <t>Šilutės SM</t>
  </si>
  <si>
    <t>L.Leikuvienė</t>
  </si>
  <si>
    <t>Bartkutė</t>
  </si>
  <si>
    <t>2003-06-22</t>
  </si>
  <si>
    <t>S.Oželis</t>
  </si>
  <si>
    <t>Viktorija</t>
  </si>
  <si>
    <t>Karklelytė</t>
  </si>
  <si>
    <t>2002-03-01</t>
  </si>
  <si>
    <t>Švenčionių rajonas</t>
  </si>
  <si>
    <t>PUC</t>
  </si>
  <si>
    <t>Aitvaras</t>
  </si>
  <si>
    <t>R.Turla</t>
  </si>
  <si>
    <t>Meda</t>
  </si>
  <si>
    <t>Repšytė</t>
  </si>
  <si>
    <t>2002-03-30</t>
  </si>
  <si>
    <t>Tauragė</t>
  </si>
  <si>
    <t>TVJSM</t>
  </si>
  <si>
    <t>I.Lasauskienė</t>
  </si>
  <si>
    <t>Livija</t>
  </si>
  <si>
    <t>Nasutavičiūtė</t>
  </si>
  <si>
    <t>2003-02-02</t>
  </si>
  <si>
    <t>Trakai</t>
  </si>
  <si>
    <t>Trakų KKSC</t>
  </si>
  <si>
    <t>"Sostinės Olimpas"</t>
  </si>
  <si>
    <t>D.Virbickas,L.Tichonova</t>
  </si>
  <si>
    <t>Baliukonytė</t>
  </si>
  <si>
    <t>2003-08-03</t>
  </si>
  <si>
    <t>L.Sinkevičienė</t>
  </si>
  <si>
    <t>Austėja</t>
  </si>
  <si>
    <t>Astrauskaitė</t>
  </si>
  <si>
    <t>2002-01-08</t>
  </si>
  <si>
    <t>Vilkaviškis</t>
  </si>
  <si>
    <t>Vilkaviškio SM</t>
  </si>
  <si>
    <t>I.Dubickienė</t>
  </si>
  <si>
    <t>Paulina</t>
  </si>
  <si>
    <t>Berkevičiūtė</t>
  </si>
  <si>
    <t>2002-05-22</t>
  </si>
  <si>
    <t>Arijana</t>
  </si>
  <si>
    <t xml:space="preserve">Kotova </t>
  </si>
  <si>
    <t>2002-09-07</t>
  </si>
  <si>
    <t xml:space="preserve">Vilniaus rajonas </t>
  </si>
  <si>
    <t>Vilniaus r. SM</t>
  </si>
  <si>
    <t xml:space="preserve">V.Gražys </t>
  </si>
  <si>
    <t>Vika</t>
  </si>
  <si>
    <t>Vaitekūnaitė</t>
  </si>
  <si>
    <t>Šiauliai</t>
  </si>
  <si>
    <t>ŠLASC</t>
  </si>
  <si>
    <t>B/k</t>
  </si>
  <si>
    <t>P.Šaučikovas</t>
  </si>
  <si>
    <t>1000 m bėgimas berniukai</t>
  </si>
  <si>
    <t>Laurynas</t>
  </si>
  <si>
    <t>Abakanavičius</t>
  </si>
  <si>
    <t>2002-05-09</t>
  </si>
  <si>
    <t>Akmenė</t>
  </si>
  <si>
    <t>Akmenės r. SC</t>
  </si>
  <si>
    <t>S.Rinkūnas</t>
  </si>
  <si>
    <t>Tadas</t>
  </si>
  <si>
    <t>Jankus</t>
  </si>
  <si>
    <t>2002-01-18</t>
  </si>
  <si>
    <t>Marius</t>
  </si>
  <si>
    <t>Griušelionis</t>
  </si>
  <si>
    <t>2002-10-28</t>
  </si>
  <si>
    <t>Rokas</t>
  </si>
  <si>
    <t>Ražanauskas</t>
  </si>
  <si>
    <t>2003-12-13</t>
  </si>
  <si>
    <t>A.Valatkevičius</t>
  </si>
  <si>
    <t>Grąžvydas</t>
  </si>
  <si>
    <t>Ašakas</t>
  </si>
  <si>
    <t>Jonava</t>
  </si>
  <si>
    <t>JKKSC</t>
  </si>
  <si>
    <t>V.Lebeckienė</t>
  </si>
  <si>
    <t>Antanas</t>
  </si>
  <si>
    <t>Klapatauskas</t>
  </si>
  <si>
    <t>Eligijus</t>
  </si>
  <si>
    <t>Katauskis</t>
  </si>
  <si>
    <t>Klaidas</t>
  </si>
  <si>
    <t>Vasikonis</t>
  </si>
  <si>
    <t>2002-11-11</t>
  </si>
  <si>
    <t>Kalvarija</t>
  </si>
  <si>
    <t>Kalvarijos SC</t>
  </si>
  <si>
    <t>J.Kasputienė</t>
  </si>
  <si>
    <t>Liutauras</t>
  </si>
  <si>
    <t>Vaičiulis</t>
  </si>
  <si>
    <t>2003-05-18</t>
  </si>
  <si>
    <t>A.Šalčius</t>
  </si>
  <si>
    <t>Ignas</t>
  </si>
  <si>
    <t>Žanas</t>
  </si>
  <si>
    <t>Zabulis</t>
  </si>
  <si>
    <t>Kupiškio rajonas</t>
  </si>
  <si>
    <t>Kupiškio r. KKSC</t>
  </si>
  <si>
    <t>I.Zabulienė</t>
  </si>
  <si>
    <t>Deividas</t>
  </si>
  <si>
    <t>Pagėgiai</t>
  </si>
  <si>
    <t>A.Jankantienė</t>
  </si>
  <si>
    <t>Robertas</t>
  </si>
  <si>
    <t>Jurginauskas</t>
  </si>
  <si>
    <t>Gabrielius</t>
  </si>
  <si>
    <t>Požėla</t>
  </si>
  <si>
    <t>2003-12-25</t>
  </si>
  <si>
    <t>Jonas</t>
  </si>
  <si>
    <t>Smolskis</t>
  </si>
  <si>
    <t>2002-09-27</t>
  </si>
  <si>
    <t>Pasvalys</t>
  </si>
  <si>
    <t>Pasvalio SM</t>
  </si>
  <si>
    <t>Z.Balčiauskas</t>
  </si>
  <si>
    <t>Ernestas</t>
  </si>
  <si>
    <t>Sinkevičius</t>
  </si>
  <si>
    <t>2002-12-19</t>
  </si>
  <si>
    <t>Elijus</t>
  </si>
  <si>
    <t>Stravinskas</t>
  </si>
  <si>
    <t>2004-11-20</t>
  </si>
  <si>
    <t>Kasparas</t>
  </si>
  <si>
    <t>Žukauskas</t>
  </si>
  <si>
    <t>2003-07-13</t>
  </si>
  <si>
    <t>Lukas</t>
  </si>
  <si>
    <t>Mantvydas</t>
  </si>
  <si>
    <t>Karušis</t>
  </si>
  <si>
    <t>V.Strokas</t>
  </si>
  <si>
    <t>Tumas</t>
  </si>
  <si>
    <t>Šiaulių rajonas</t>
  </si>
  <si>
    <t>Kuršėnų SM</t>
  </si>
  <si>
    <t>Flamingas</t>
  </si>
  <si>
    <t>R.Juodis</t>
  </si>
  <si>
    <t>Opulskis</t>
  </si>
  <si>
    <t>T.Bielskis</t>
  </si>
  <si>
    <t xml:space="preserve">Jonas </t>
  </si>
  <si>
    <t>Vidžiūnas</t>
  </si>
  <si>
    <t>Žygimantas</t>
  </si>
  <si>
    <t>Vaitekaitis</t>
  </si>
  <si>
    <t>A.Lukošaitis</t>
  </si>
  <si>
    <t>Justas</t>
  </si>
  <si>
    <t>Budrikas</t>
  </si>
  <si>
    <t>2002-03-26</t>
  </si>
  <si>
    <t>Vilius</t>
  </si>
  <si>
    <t>Pukelis</t>
  </si>
  <si>
    <t>2002-10-02</t>
  </si>
  <si>
    <t>Mantas</t>
  </si>
  <si>
    <t>Zambžickis</t>
  </si>
  <si>
    <t>2002-09-21</t>
  </si>
  <si>
    <t>Tomas</t>
  </si>
  <si>
    <t>Bačiulis</t>
  </si>
  <si>
    <t>2002-02-17</t>
  </si>
  <si>
    <t>Aironas</t>
  </si>
  <si>
    <t>Aliukas</t>
  </si>
  <si>
    <t>2003-05-15</t>
  </si>
  <si>
    <t>S.Bajorinaitė</t>
  </si>
  <si>
    <t>Dovydas</t>
  </si>
  <si>
    <t>Stangvilas</t>
  </si>
  <si>
    <t>2004-04-27</t>
  </si>
  <si>
    <t>D.Virbickas</t>
  </si>
  <si>
    <t>Rolandas</t>
  </si>
  <si>
    <t>Šilobritas</t>
  </si>
  <si>
    <t>2003-07-23</t>
  </si>
  <si>
    <t>Osipovas</t>
  </si>
  <si>
    <t>2004-06-04</t>
  </si>
  <si>
    <t>Deimantas</t>
  </si>
  <si>
    <t>Sudnikovičius</t>
  </si>
  <si>
    <t>2003-06-16</t>
  </si>
  <si>
    <t>Viktoras</t>
  </si>
  <si>
    <t>Vekeriotas</t>
  </si>
  <si>
    <t>2004-04-10</t>
  </si>
  <si>
    <t>M.Saldukaitis</t>
  </si>
  <si>
    <t>Edvinas</t>
  </si>
  <si>
    <t>Šimkus</t>
  </si>
  <si>
    <t>2004-08-26</t>
  </si>
  <si>
    <t>Matas</t>
  </si>
  <si>
    <t>Norkeliūnas</t>
  </si>
  <si>
    <t>2002-12-24</t>
  </si>
  <si>
    <t>Denisas</t>
  </si>
  <si>
    <t>Berkevičius</t>
  </si>
  <si>
    <t>2003-10-29</t>
  </si>
  <si>
    <t>Žilvinas</t>
  </si>
  <si>
    <t>Navickas</t>
  </si>
  <si>
    <t>2003-07-24</t>
  </si>
  <si>
    <t>R.Akucevičiūtė</t>
  </si>
  <si>
    <t xml:space="preserve">Marijus </t>
  </si>
  <si>
    <t>Jankaitis</t>
  </si>
  <si>
    <t>2003-01-19</t>
  </si>
  <si>
    <t>60 m barjerinis bėgimas mergaitės (0.76.2-7.50)</t>
  </si>
  <si>
    <t>Trofimovaitė</t>
  </si>
  <si>
    <t>2003-08-20</t>
  </si>
  <si>
    <t>R.Voronkova</t>
  </si>
  <si>
    <t>Elvina</t>
  </si>
  <si>
    <t>Apšegaitė</t>
  </si>
  <si>
    <t>Kėdainiai</t>
  </si>
  <si>
    <t>Kėdainių SC</t>
  </si>
  <si>
    <t>Z.Peleckienė</t>
  </si>
  <si>
    <t>Gustė</t>
  </si>
  <si>
    <t>Draugelytė</t>
  </si>
  <si>
    <t>2003-03-12</t>
  </si>
  <si>
    <t>Čeponytė</t>
  </si>
  <si>
    <t>2002-06-27</t>
  </si>
  <si>
    <t>E.Žilys</t>
  </si>
  <si>
    <t>Žižmantaitė</t>
  </si>
  <si>
    <t>K.Mačėnas</t>
  </si>
  <si>
    <t>Greta</t>
  </si>
  <si>
    <t>Pociūtė</t>
  </si>
  <si>
    <t>2004-02-04</t>
  </si>
  <si>
    <t>Telšiai</t>
  </si>
  <si>
    <t>Telšių SRC</t>
  </si>
  <si>
    <t>L.Kaveckienė</t>
  </si>
  <si>
    <t>Ugnė</t>
  </si>
  <si>
    <t>Petkutė</t>
  </si>
  <si>
    <t>2002-01-30</t>
  </si>
  <si>
    <t>D.Pranckuvienė</t>
  </si>
  <si>
    <t>Kotryna</t>
  </si>
  <si>
    <t>Emilija</t>
  </si>
  <si>
    <t>Strupaitė</t>
  </si>
  <si>
    <t>J.Baikštienė</t>
  </si>
  <si>
    <t>60 m barjerinis bėgimas berniukai (0.76.2-7.50)</t>
  </si>
  <si>
    <t>Vidmantas</t>
  </si>
  <si>
    <t>Gelūnas</t>
  </si>
  <si>
    <t>2002-07-16</t>
  </si>
  <si>
    <t>Giedrius</t>
  </si>
  <si>
    <t>Aringas</t>
  </si>
  <si>
    <t>Galiauskas</t>
  </si>
  <si>
    <t>2003-02-03</t>
  </si>
  <si>
    <t>Pečiulis</t>
  </si>
  <si>
    <t>2004-12-05</t>
  </si>
  <si>
    <t>Kazakovas</t>
  </si>
  <si>
    <t>2003-09-07</t>
  </si>
  <si>
    <t>Kazlauskas</t>
  </si>
  <si>
    <t>2005-01-30</t>
  </si>
  <si>
    <t>Grigauskas</t>
  </si>
  <si>
    <t>2002 02 63</t>
  </si>
  <si>
    <t>Kauno rajonas</t>
  </si>
  <si>
    <t>Kauno r. SM</t>
  </si>
  <si>
    <t>L.Rolskis</t>
  </si>
  <si>
    <r>
      <t>D</t>
    </r>
    <r>
      <rPr>
        <sz val="10"/>
        <rFont val="Calibri"/>
        <family val="2"/>
      </rPr>
      <t>ominykas</t>
    </r>
  </si>
  <si>
    <t>Murnikovas</t>
  </si>
  <si>
    <t>Adomas</t>
  </si>
  <si>
    <t>Vokietaitis</t>
  </si>
  <si>
    <t>2003-10-14</t>
  </si>
  <si>
    <t>Osvaldas</t>
  </si>
  <si>
    <t>Guščius</t>
  </si>
  <si>
    <t>2002-08-05</t>
  </si>
  <si>
    <t>Stonkus</t>
  </si>
  <si>
    <t>2002-06-06</t>
  </si>
  <si>
    <t>Paulius</t>
  </si>
  <si>
    <t>1000 m sportinis ėjimas mergaitės</t>
  </si>
  <si>
    <t>Liepa-Mia</t>
  </si>
  <si>
    <t>Smailys</t>
  </si>
  <si>
    <t>2005-12-29</t>
  </si>
  <si>
    <t>Ineta</t>
  </si>
  <si>
    <t xml:space="preserve">Vaida  </t>
  </si>
  <si>
    <t>2003-06-26</t>
  </si>
  <si>
    <t>Ražanauskaitė</t>
  </si>
  <si>
    <t>2005-04 -20</t>
  </si>
  <si>
    <t>Airida</t>
  </si>
  <si>
    <t>Petkevičiūtė</t>
  </si>
  <si>
    <t>2006-08-26</t>
  </si>
  <si>
    <t>Evelina</t>
  </si>
  <si>
    <t>2003-04-06</t>
  </si>
  <si>
    <t>Neringa</t>
  </si>
  <si>
    <t>Juozaitytė</t>
  </si>
  <si>
    <t>2002-08-14</t>
  </si>
  <si>
    <t>Žydrūnė</t>
  </si>
  <si>
    <t>Pranckevičiūtė</t>
  </si>
  <si>
    <t>2004-04-19</t>
  </si>
  <si>
    <t>Lukauskaitė</t>
  </si>
  <si>
    <t>Druskininkai</t>
  </si>
  <si>
    <t>Druskininkų   SC</t>
  </si>
  <si>
    <t>Druskininkų ĖK</t>
  </si>
  <si>
    <t>K.Jezepčikas</t>
  </si>
  <si>
    <t>Simona</t>
  </si>
  <si>
    <t>Kamelija</t>
  </si>
  <si>
    <t>Toma</t>
  </si>
  <si>
    <t>Dailydonytė</t>
  </si>
  <si>
    <t>R.Kaselis</t>
  </si>
  <si>
    <t>Urtė</t>
  </si>
  <si>
    <t>Gudzikaitė</t>
  </si>
  <si>
    <t>Miglė</t>
  </si>
  <si>
    <t>Damynaitė</t>
  </si>
  <si>
    <t>2002-08-20</t>
  </si>
  <si>
    <t>Vilkaitė</t>
  </si>
  <si>
    <t>2004-06-15</t>
  </si>
  <si>
    <t>Ieva</t>
  </si>
  <si>
    <t>Daujotaitė</t>
  </si>
  <si>
    <t>2002-02-03</t>
  </si>
  <si>
    <t>PSĖK</t>
  </si>
  <si>
    <t>V. Meškauskas</t>
  </si>
  <si>
    <t>Maja</t>
  </si>
  <si>
    <t>Kvieskaitė</t>
  </si>
  <si>
    <t>2002-05-11</t>
  </si>
  <si>
    <t>Anastasija</t>
  </si>
  <si>
    <t>Golovač</t>
  </si>
  <si>
    <t>2004-07-19</t>
  </si>
  <si>
    <t>2000 m sportinis ėjimas berniukai</t>
  </si>
  <si>
    <t>Bubnys</t>
  </si>
  <si>
    <t>Vaidaugas</t>
  </si>
  <si>
    <t>2003-01-03</t>
  </si>
  <si>
    <t>Dumbliauskas</t>
  </si>
  <si>
    <t>Gudžiauskas</t>
  </si>
  <si>
    <t xml:space="preserve">Deividas </t>
  </si>
  <si>
    <t>Gudzikas</t>
  </si>
  <si>
    <t>Junčys</t>
  </si>
  <si>
    <t>Evaldas</t>
  </si>
  <si>
    <t>Lukošius</t>
  </si>
  <si>
    <t>Martynas</t>
  </si>
  <si>
    <t>Beperščius</t>
  </si>
  <si>
    <t>2004-07-08</t>
  </si>
  <si>
    <t>Lasevičius</t>
  </si>
  <si>
    <t>2005-06-22</t>
  </si>
  <si>
    <t xml:space="preserve">Tauras </t>
  </si>
  <si>
    <t>Grincevičius</t>
  </si>
  <si>
    <t>Liudas</t>
  </si>
  <si>
    <t>2006-07-04</t>
  </si>
  <si>
    <t>Šuolis į aukštį mergaitės</t>
  </si>
  <si>
    <t>Bandymai</t>
  </si>
  <si>
    <t>Rezult.</t>
  </si>
  <si>
    <t>Briedytė</t>
  </si>
  <si>
    <t>2002-06-26</t>
  </si>
  <si>
    <t>Joniškio rajonas</t>
  </si>
  <si>
    <t>Joniškio SC</t>
  </si>
  <si>
    <t>P.Veikalas</t>
  </si>
  <si>
    <t>Ragažinskaitė</t>
  </si>
  <si>
    <t>Marijampolė</t>
  </si>
  <si>
    <t>SC "Sūduva"</t>
  </si>
  <si>
    <t>O.Živilaitė</t>
  </si>
  <si>
    <t>Monika</t>
  </si>
  <si>
    <t>Mažeikiai</t>
  </si>
  <si>
    <t>Mažeikių SM</t>
  </si>
  <si>
    <t>J. Kriaučiūnienė</t>
  </si>
  <si>
    <t>Rosita</t>
  </si>
  <si>
    <t>Bertytė</t>
  </si>
  <si>
    <t>2002-01-14</t>
  </si>
  <si>
    <t>Lukoševičiūtė</t>
  </si>
  <si>
    <t>2002-03-14</t>
  </si>
  <si>
    <t>Augustė</t>
  </si>
  <si>
    <t>Kornelija</t>
  </si>
  <si>
    <t>Vičytė</t>
  </si>
  <si>
    <t>2002-07-02</t>
  </si>
  <si>
    <t>Plungė</t>
  </si>
  <si>
    <t>Plungės SRC</t>
  </si>
  <si>
    <t>E.Jurgutis</t>
  </si>
  <si>
    <t>Raudytė</t>
  </si>
  <si>
    <t>2002-06-10</t>
  </si>
  <si>
    <t>Jakutytė</t>
  </si>
  <si>
    <t>Amelita</t>
  </si>
  <si>
    <t>Taujanskaitė</t>
  </si>
  <si>
    <t>"Beržyno žiogelis"</t>
  </si>
  <si>
    <t>D.Maceikienė</t>
  </si>
  <si>
    <t>Šuolis į aukštį berniukai</t>
  </si>
  <si>
    <t>Šliarpas</t>
  </si>
  <si>
    <t>Šidlauskas</t>
  </si>
  <si>
    <t>2003-05-03</t>
  </si>
  <si>
    <t>Žitkevičius</t>
  </si>
  <si>
    <t>2002-02-15</t>
  </si>
  <si>
    <t>Mykolas</t>
  </si>
  <si>
    <t>Pachomovas</t>
  </si>
  <si>
    <t>2002 09 29</t>
  </si>
  <si>
    <t>Nojus</t>
  </si>
  <si>
    <t>Šuolis su kartim berniukai</t>
  </si>
  <si>
    <t xml:space="preserve">Kostas </t>
  </si>
  <si>
    <t>Dagys</t>
  </si>
  <si>
    <t>Meškuičiai</t>
  </si>
  <si>
    <t>P.Vaitkus</t>
  </si>
  <si>
    <t>Vepštas</t>
  </si>
  <si>
    <t>Gajauskas</t>
  </si>
  <si>
    <t>Šuolis į tolį mergaitės</t>
  </si>
  <si>
    <t>Rusnė</t>
  </si>
  <si>
    <t>Prokopenko</t>
  </si>
  <si>
    <t>2003-12-31</t>
  </si>
  <si>
    <t>"Žvelgaitis"</t>
  </si>
  <si>
    <t>R.Prokopenko</t>
  </si>
  <si>
    <t>Klaudija</t>
  </si>
  <si>
    <t>Brazauskaitė</t>
  </si>
  <si>
    <t>2003 04 24</t>
  </si>
  <si>
    <t>A.Starkevičius</t>
  </si>
  <si>
    <t>Gabrielė</t>
  </si>
  <si>
    <t>Janošaitė</t>
  </si>
  <si>
    <t>2002 04 16</t>
  </si>
  <si>
    <t xml:space="preserve">Irma </t>
  </si>
  <si>
    <t>Bilevičiūtė</t>
  </si>
  <si>
    <t>V.Kiaulakis</t>
  </si>
  <si>
    <t>Neda</t>
  </si>
  <si>
    <t>Grikšaitė</t>
  </si>
  <si>
    <t>2002-08-08</t>
  </si>
  <si>
    <t>Klaipėdos rajonas</t>
  </si>
  <si>
    <t>Gargždų SM</t>
  </si>
  <si>
    <t>L.Gruzdienė</t>
  </si>
  <si>
    <r>
      <t>Kornelija</t>
    </r>
    <r>
      <rPr>
        <sz val="11"/>
        <color indexed="63"/>
        <rFont val="Times New Roman"/>
        <family val="1"/>
      </rPr>
      <t xml:space="preserve"> </t>
    </r>
  </si>
  <si>
    <t>Staponaitė</t>
  </si>
  <si>
    <t>2005-01-10</t>
  </si>
  <si>
    <t>Deira</t>
  </si>
  <si>
    <t>Gruzdytė</t>
  </si>
  <si>
    <t>2005-02-18</t>
  </si>
  <si>
    <t>Mickutė</t>
  </si>
  <si>
    <t>2003-06-25</t>
  </si>
  <si>
    <t>A.Pleskys</t>
  </si>
  <si>
    <t>Kleinytė</t>
  </si>
  <si>
    <t>D.Urbonienė</t>
  </si>
  <si>
    <t>Mykolaitytė</t>
  </si>
  <si>
    <t>Sachančiukaitė</t>
  </si>
  <si>
    <t>2002-04-06</t>
  </si>
  <si>
    <t>Jumilė</t>
  </si>
  <si>
    <t>Zubavičiūtė</t>
  </si>
  <si>
    <t>2004-12-01</t>
  </si>
  <si>
    <t>Gabalytė</t>
  </si>
  <si>
    <t>2002-10-30</t>
  </si>
  <si>
    <t>2003-03-30</t>
  </si>
  <si>
    <t>Vodinaitė</t>
  </si>
  <si>
    <t>2003-12-04</t>
  </si>
  <si>
    <t>Paulauskaitė</t>
  </si>
  <si>
    <t>Vakarė</t>
  </si>
  <si>
    <t>Jakaitė</t>
  </si>
  <si>
    <t>2004-02-15</t>
  </si>
  <si>
    <t>Plačakytė</t>
  </si>
  <si>
    <t>2005-09-09</t>
  </si>
  <si>
    <t>Pužauskaitė</t>
  </si>
  <si>
    <t>2005-09-17</t>
  </si>
  <si>
    <t>Vygailė</t>
  </si>
  <si>
    <t>Valatkaitė</t>
  </si>
  <si>
    <t>2002-03-23</t>
  </si>
  <si>
    <t>Martyna</t>
  </si>
  <si>
    <t>Jankauskytė</t>
  </si>
  <si>
    <t>2004-10-14</t>
  </si>
  <si>
    <t>M.Rudys</t>
  </si>
  <si>
    <t>Fausta</t>
  </si>
  <si>
    <t>Butkevičiūtė</t>
  </si>
  <si>
    <t>2003-05-29</t>
  </si>
  <si>
    <t>Gerulytė</t>
  </si>
  <si>
    <t>Kščenavičiūtė</t>
  </si>
  <si>
    <t>2002-04-22</t>
  </si>
  <si>
    <t>,,Šokliukas"</t>
  </si>
  <si>
    <t>E.Petrokas</t>
  </si>
  <si>
    <t>Marcinkutė</t>
  </si>
  <si>
    <t>2003-04-19</t>
  </si>
  <si>
    <t>Kandratavičiūtė</t>
  </si>
  <si>
    <t>2002-08-26</t>
  </si>
  <si>
    <t>Šarūnė</t>
  </si>
  <si>
    <t>Vizgirdaitė</t>
  </si>
  <si>
    <t>A.Ulinskas</t>
  </si>
  <si>
    <t>Modesta</t>
  </si>
  <si>
    <t>Kruglekova</t>
  </si>
  <si>
    <t>Nerilė</t>
  </si>
  <si>
    <t>Gilytė</t>
  </si>
  <si>
    <t>Viltė</t>
  </si>
  <si>
    <t>Benkunskaitė</t>
  </si>
  <si>
    <t>2004-01-14</t>
  </si>
  <si>
    <t>Butkutė</t>
  </si>
  <si>
    <t>Šuolis į tolį berniukai</t>
  </si>
  <si>
    <t>Rimvydas</t>
  </si>
  <si>
    <t>Būras</t>
  </si>
  <si>
    <t>2002-05-19</t>
  </si>
  <si>
    <t xml:space="preserve">Kalvarija </t>
  </si>
  <si>
    <t xml:space="preserve">J.Kasputienė            </t>
  </si>
  <si>
    <t>Rajunčius</t>
  </si>
  <si>
    <t>2002 05 09</t>
  </si>
  <si>
    <t>Jokūbas</t>
  </si>
  <si>
    <t>Zareckas</t>
  </si>
  <si>
    <t>2003 01 03</t>
  </si>
  <si>
    <t>Jakštys</t>
  </si>
  <si>
    <t>I.Steponavičienė</t>
  </si>
  <si>
    <t>Šliuoža</t>
  </si>
  <si>
    <t>2002-10-14</t>
  </si>
  <si>
    <t>2002-01-11</t>
  </si>
  <si>
    <t>I.Rimkuvienė</t>
  </si>
  <si>
    <t>Ugnius</t>
  </si>
  <si>
    <t>Karčiauskas</t>
  </si>
  <si>
    <t>Kemeraitis</t>
  </si>
  <si>
    <t>G.Janušauskas</t>
  </si>
  <si>
    <t>Špokavičius</t>
  </si>
  <si>
    <t>Mikulėnas</t>
  </si>
  <si>
    <t>2004-02-12</t>
  </si>
  <si>
    <t xml:space="preserve">Domantas </t>
  </si>
  <si>
    <t>Labutis</t>
  </si>
  <si>
    <t>2003-06-06</t>
  </si>
  <si>
    <t>Z.Rajunčius</t>
  </si>
  <si>
    <t xml:space="preserve">Aurimas </t>
  </si>
  <si>
    <t>Narijauskas</t>
  </si>
  <si>
    <t>2003-03-11</t>
  </si>
  <si>
    <t>Pažereckas</t>
  </si>
  <si>
    <t>R.Konteikienė</t>
  </si>
  <si>
    <t>Aldas</t>
  </si>
  <si>
    <t>Padelskaitė</t>
  </si>
  <si>
    <t>2003-02-27</t>
  </si>
  <si>
    <t>Liveta</t>
  </si>
  <si>
    <t>Kliucevičiūtė</t>
  </si>
  <si>
    <t>2002-01-03</t>
  </si>
  <si>
    <t>Gintarė</t>
  </si>
  <si>
    <t>Pališauskaitė</t>
  </si>
  <si>
    <t>2003-04-12</t>
  </si>
  <si>
    <t>Rugilė</t>
  </si>
  <si>
    <t>Panaivaitė</t>
  </si>
  <si>
    <t>2003-08-18</t>
  </si>
  <si>
    <t>Misevičiūtė</t>
  </si>
  <si>
    <t>2002-10-04</t>
  </si>
  <si>
    <t xml:space="preserve">Bartkevičiūtė </t>
  </si>
  <si>
    <t>Ernesta</t>
  </si>
  <si>
    <t>Lasauskaitė</t>
  </si>
  <si>
    <t>Daugėlaitė</t>
  </si>
  <si>
    <t>2002-05-17</t>
  </si>
  <si>
    <t>Aina</t>
  </si>
  <si>
    <t>Jankūnaitė</t>
  </si>
  <si>
    <t>2004-08-13</t>
  </si>
  <si>
    <t>Jūratė</t>
  </si>
  <si>
    <t>Veršinskaitė</t>
  </si>
  <si>
    <t>Gustina</t>
  </si>
  <si>
    <t>Steponaitė</t>
  </si>
  <si>
    <t>2004-02-20</t>
  </si>
  <si>
    <t>M.Skamarakas</t>
  </si>
  <si>
    <t>Solveiga</t>
  </si>
  <si>
    <t>Varaniūtė</t>
  </si>
  <si>
    <t>2003-03-10</t>
  </si>
  <si>
    <t>Tukailaitė</t>
  </si>
  <si>
    <t>2002-12-31</t>
  </si>
  <si>
    <t>Balsevičiūtė</t>
  </si>
  <si>
    <t>Dikšaitė</t>
  </si>
  <si>
    <t>Kristina</t>
  </si>
  <si>
    <t>Bataitytė</t>
  </si>
  <si>
    <t>2002-11-22</t>
  </si>
  <si>
    <t>Rutulio stūmimas berniukai (3 kg)</t>
  </si>
  <si>
    <t>Gasiūnas</t>
  </si>
  <si>
    <t>2002-09-02</t>
  </si>
  <si>
    <t>Čėsna</t>
  </si>
  <si>
    <t>Noreika</t>
  </si>
  <si>
    <t xml:space="preserve">Evaldas </t>
  </si>
  <si>
    <t>Karolis</t>
  </si>
  <si>
    <t>Smulskas</t>
  </si>
  <si>
    <t>2002 06 01</t>
  </si>
  <si>
    <t>Rutkūnas</t>
  </si>
  <si>
    <t>N.Daugėlienė</t>
  </si>
  <si>
    <t>Eisvinas</t>
  </si>
  <si>
    <t>Grigaravičius</t>
  </si>
  <si>
    <t>Eidukas</t>
  </si>
  <si>
    <t>Armandas</t>
  </si>
  <si>
    <t>Benas</t>
  </si>
  <si>
    <t>Vareika</t>
  </si>
  <si>
    <t>2003-02-08</t>
  </si>
  <si>
    <t>Rimvidas</t>
  </si>
  <si>
    <t>Živelis</t>
  </si>
  <si>
    <t>2002-03-13</t>
  </si>
  <si>
    <t>Augustas</t>
  </si>
  <si>
    <t>Andriušis</t>
  </si>
  <si>
    <t>2002-07-28</t>
  </si>
  <si>
    <t>Palanga</t>
  </si>
  <si>
    <t>Palangos SC</t>
  </si>
  <si>
    <t>A.Bajoras</t>
  </si>
  <si>
    <t>Mikalauskas</t>
  </si>
  <si>
    <t xml:space="preserve">Arminas </t>
  </si>
  <si>
    <t>2002-11-18</t>
  </si>
  <si>
    <t>Čereškevičius</t>
  </si>
  <si>
    <t>E.Grigošaitis</t>
  </si>
  <si>
    <t>2003-11-06</t>
  </si>
  <si>
    <t>Robert</t>
  </si>
  <si>
    <t xml:space="preserve">Palevičius </t>
  </si>
  <si>
    <t>2002-03-17</t>
  </si>
  <si>
    <t xml:space="preserve">Z.Zenkevičius </t>
  </si>
  <si>
    <t xml:space="preserve">Austėja </t>
  </si>
  <si>
    <t>Puzonaitė</t>
  </si>
  <si>
    <t>2006-07-10</t>
  </si>
  <si>
    <t>Jadenkutė</t>
  </si>
  <si>
    <t>2006-09-07</t>
  </si>
  <si>
    <t>Švažaitė</t>
  </si>
  <si>
    <t>2003-06-02</t>
  </si>
  <si>
    <t xml:space="preserve">Viktorija </t>
  </si>
  <si>
    <t>Čiapaitė</t>
  </si>
  <si>
    <t>2002-09-29</t>
  </si>
  <si>
    <t>Odeta</t>
  </si>
  <si>
    <t>Ostrauskytė</t>
  </si>
  <si>
    <t>2002-09-18</t>
  </si>
  <si>
    <t>Saverina</t>
  </si>
  <si>
    <t>Rudaitytė</t>
  </si>
  <si>
    <t>Gytis</t>
  </si>
  <si>
    <t>Kupstys</t>
  </si>
  <si>
    <t>2003-11-28</t>
  </si>
  <si>
    <t>Einartas</t>
  </si>
  <si>
    <t>Petraitis</t>
  </si>
  <si>
    <t>2003-07-25</t>
  </si>
  <si>
    <t>Stravinckaitė</t>
  </si>
  <si>
    <t>2002-04-25</t>
  </si>
  <si>
    <t>Volungevičiūtė</t>
  </si>
  <si>
    <t>Bartkevičius</t>
  </si>
  <si>
    <t>2003-05-01</t>
  </si>
  <si>
    <t>Agota</t>
  </si>
  <si>
    <t>Buginytė</t>
  </si>
  <si>
    <t>2002-04-16</t>
  </si>
  <si>
    <t>Šriubša</t>
  </si>
  <si>
    <t>Mockutė</t>
  </si>
  <si>
    <t>Malinauskaitė</t>
  </si>
  <si>
    <t>Radzevičiūtė</t>
  </si>
  <si>
    <t>Joris</t>
  </si>
  <si>
    <t>Paškevičius</t>
  </si>
  <si>
    <t>Lelevičiūtė</t>
  </si>
  <si>
    <t>Samanta</t>
  </si>
  <si>
    <t>Jatkonytė</t>
  </si>
  <si>
    <t>Žurauskas</t>
  </si>
  <si>
    <t>Konstantinas</t>
  </si>
  <si>
    <t>Stankus</t>
  </si>
  <si>
    <t>2005-11-29</t>
  </si>
  <si>
    <t>Auksė</t>
  </si>
  <si>
    <t>Gavelytė</t>
  </si>
  <si>
    <t>2004-08-10</t>
  </si>
  <si>
    <t>Možajevaitė</t>
  </si>
  <si>
    <t>2006-01-12</t>
  </si>
  <si>
    <t xml:space="preserve">Eva </t>
  </si>
  <si>
    <t>Žemapatytė</t>
  </si>
  <si>
    <t>Motiejuitis</t>
  </si>
  <si>
    <t>2002-01-15</t>
  </si>
  <si>
    <t>Kristijonas</t>
  </si>
  <si>
    <t>Bobrovskis</t>
  </si>
  <si>
    <t>2002-06-29</t>
  </si>
  <si>
    <t>Vainauskaitė</t>
  </si>
  <si>
    <t>2003-09-06</t>
  </si>
  <si>
    <t>Domkutė</t>
  </si>
  <si>
    <t>2002-08-22</t>
  </si>
  <si>
    <t>Brigita</t>
  </si>
  <si>
    <t>Griniūtė</t>
  </si>
  <si>
    <t>2004-06-07</t>
  </si>
  <si>
    <t>Šiušaitė</t>
  </si>
  <si>
    <t>Kasputytė</t>
  </si>
  <si>
    <t>Smiltė</t>
  </si>
  <si>
    <t>Simanavičiūtė</t>
  </si>
  <si>
    <t>2003-02-24</t>
  </si>
  <si>
    <t>Slavickaitė</t>
  </si>
  <si>
    <t>2003-06-17</t>
  </si>
  <si>
    <t>Varnagirytė</t>
  </si>
  <si>
    <t>2003-12-08</t>
  </si>
  <si>
    <t>Airidas</t>
  </si>
  <si>
    <t>Giedraitis</t>
  </si>
  <si>
    <t>2002-08-28</t>
  </si>
  <si>
    <t xml:space="preserve">J.Kasputienė               </t>
  </si>
  <si>
    <t>Erikas</t>
  </si>
  <si>
    <t>Vainauskas</t>
  </si>
  <si>
    <t>2002-05-18</t>
  </si>
  <si>
    <t>Ainora</t>
  </si>
  <si>
    <t>Rūtelionytė</t>
  </si>
  <si>
    <t>Bendaravičiūtė</t>
  </si>
  <si>
    <t xml:space="preserve">Monika </t>
  </si>
  <si>
    <t>Šauva</t>
  </si>
  <si>
    <t>Iveta</t>
  </si>
  <si>
    <t>Račkauskaitė</t>
  </si>
  <si>
    <t>Arbačauskas</t>
  </si>
  <si>
    <t>L.Balsytė</t>
  </si>
  <si>
    <t>Nedas</t>
  </si>
  <si>
    <t>Aidas</t>
  </si>
  <si>
    <t>Armoška</t>
  </si>
  <si>
    <t>Jocytė</t>
  </si>
  <si>
    <t>2003-07-06</t>
  </si>
  <si>
    <t>Vainoriūtė</t>
  </si>
  <si>
    <t>2004-02-21</t>
  </si>
  <si>
    <t>Jankauskaitė</t>
  </si>
  <si>
    <t>2004-05-31</t>
  </si>
  <si>
    <t>Viržintaitė</t>
  </si>
  <si>
    <t>2004-01-17</t>
  </si>
  <si>
    <t>Juškaitė</t>
  </si>
  <si>
    <t>2003-04-07</t>
  </si>
  <si>
    <t>E.Norvilas</t>
  </si>
  <si>
    <t>Arlandas</t>
  </si>
  <si>
    <t>Eglynas</t>
  </si>
  <si>
    <t>2003-01-21</t>
  </si>
  <si>
    <t>Kenstavičius</t>
  </si>
  <si>
    <t>2002-05-04</t>
  </si>
  <si>
    <t>Mikalauskaitė</t>
  </si>
  <si>
    <t>Alanas</t>
  </si>
  <si>
    <t>Šablickas</t>
  </si>
  <si>
    <t>Juozas</t>
  </si>
  <si>
    <t>Bindokas</t>
  </si>
  <si>
    <t>R.Bindokienė</t>
  </si>
  <si>
    <t>Leonavičius</t>
  </si>
  <si>
    <t>Petruškevičiūtė</t>
  </si>
  <si>
    <t>Smalenskaitė</t>
  </si>
  <si>
    <t>Reda</t>
  </si>
  <si>
    <t>Judickaitė</t>
  </si>
  <si>
    <t>Kamandulytė</t>
  </si>
  <si>
    <t>Kubelskytė</t>
  </si>
  <si>
    <t>Dumša</t>
  </si>
  <si>
    <t>Lekeckaitė</t>
  </si>
  <si>
    <t>Čeplinskas</t>
  </si>
  <si>
    <t>V.Komisaraitis,G.Janušauskas</t>
  </si>
  <si>
    <t>Vasiliauskaitė</t>
  </si>
  <si>
    <t>R.Lukoševičienė</t>
  </si>
  <si>
    <t>Nikliauza</t>
  </si>
  <si>
    <t>Antanaitis</t>
  </si>
  <si>
    <t>D.Baltrušaitienė</t>
  </si>
  <si>
    <t>Dalius</t>
  </si>
  <si>
    <t>Dorša</t>
  </si>
  <si>
    <t>Uršulė</t>
  </si>
  <si>
    <t>Galvanauskaitė</t>
  </si>
  <si>
    <t>2003-01-27</t>
  </si>
  <si>
    <t>Aleksandravičiūtė</t>
  </si>
  <si>
    <t>Sakalauskas</t>
  </si>
  <si>
    <t>2003-04-26</t>
  </si>
  <si>
    <t>Indrė</t>
  </si>
  <si>
    <t>Gadliauskaitė</t>
  </si>
  <si>
    <t>2004-02-23</t>
  </si>
  <si>
    <t>Barbora</t>
  </si>
  <si>
    <t>Kerepšaitė</t>
  </si>
  <si>
    <t>2003-02-15</t>
  </si>
  <si>
    <t>Augutytė</t>
  </si>
  <si>
    <t>2003-11-24</t>
  </si>
  <si>
    <t>Redas</t>
  </si>
  <si>
    <t>Šimoliūnas</t>
  </si>
  <si>
    <t>Kisieliūtė</t>
  </si>
  <si>
    <t>2003-10-02</t>
  </si>
  <si>
    <t>Mitkutė</t>
  </si>
  <si>
    <t>Otavijus</t>
  </si>
  <si>
    <t>Tovtinas</t>
  </si>
  <si>
    <t>Kuprytė</t>
  </si>
  <si>
    <t>2002-02-21</t>
  </si>
  <si>
    <t>R.Šilenskienė</t>
  </si>
  <si>
    <t>Paula</t>
  </si>
  <si>
    <t>Bagdonaitė</t>
  </si>
  <si>
    <t>2002-08-17</t>
  </si>
  <si>
    <t>Skersytė</t>
  </si>
  <si>
    <t>2003-10-27</t>
  </si>
  <si>
    <t>Ema</t>
  </si>
  <si>
    <t>Šideikytė</t>
  </si>
  <si>
    <t>2004-10-10</t>
  </si>
  <si>
    <t>Titas</t>
  </si>
  <si>
    <t>Dirvonskas</t>
  </si>
  <si>
    <t>2005-01-22</t>
  </si>
  <si>
    <t>Paulauskas</t>
  </si>
  <si>
    <t>Olišauskas</t>
  </si>
  <si>
    <t>2004-03-09</t>
  </si>
  <si>
    <t>Tiškutė</t>
  </si>
  <si>
    <t>2003-11-12</t>
  </si>
  <si>
    <t>Bernikas</t>
  </si>
  <si>
    <t>Laura</t>
  </si>
  <si>
    <t>Žongailaitė</t>
  </si>
  <si>
    <t>2003-05-10</t>
  </si>
  <si>
    <t>Puskepalytė</t>
  </si>
  <si>
    <t>2003-01-31</t>
  </si>
  <si>
    <t>Veronika</t>
  </si>
  <si>
    <t>Kapliauskaitė</t>
  </si>
  <si>
    <t>2003-02-22</t>
  </si>
  <si>
    <t xml:space="preserve">Paulius </t>
  </si>
  <si>
    <t>Živatkauskas</t>
  </si>
  <si>
    <t>2003-12-02</t>
  </si>
  <si>
    <t>Vilkelis</t>
  </si>
  <si>
    <t>2002-01-29</t>
  </si>
  <si>
    <t>Petrauskaitė</t>
  </si>
  <si>
    <t>2004-04-17</t>
  </si>
  <si>
    <t>Alma</t>
  </si>
  <si>
    <t>Karaliūtė</t>
  </si>
  <si>
    <t>Dėdelytė</t>
  </si>
  <si>
    <t>Mačiulaitis</t>
  </si>
  <si>
    <t>Grybas</t>
  </si>
  <si>
    <t>Liepinaitis</t>
  </si>
  <si>
    <t>Goda</t>
  </si>
  <si>
    <t>Beniušytė</t>
  </si>
  <si>
    <t>Beata</t>
  </si>
  <si>
    <t>Šiuikaitė</t>
  </si>
  <si>
    <t>Eimantas</t>
  </si>
  <si>
    <t>Joniškis</t>
  </si>
  <si>
    <t>Kinderis</t>
  </si>
  <si>
    <t>Arijus</t>
  </si>
  <si>
    <t>Lučinskas</t>
  </si>
  <si>
    <t>Kruglekovas</t>
  </si>
  <si>
    <t>Klaudijus</t>
  </si>
  <si>
    <t>Kačkis</t>
  </si>
  <si>
    <t>Mikas</t>
  </si>
  <si>
    <t>Montvilas</t>
  </si>
  <si>
    <t>Agnė</t>
  </si>
  <si>
    <t>Vrubliauskaitė</t>
  </si>
  <si>
    <t>Zanizdra</t>
  </si>
  <si>
    <t>Juana</t>
  </si>
  <si>
    <t>Montvilaitė</t>
  </si>
  <si>
    <t>Semnauskaitė</t>
  </si>
  <si>
    <t>2003-08-23</t>
  </si>
  <si>
    <t>Meilė</t>
  </si>
  <si>
    <t>Roberta</t>
  </si>
  <si>
    <t>Petrylaitė</t>
  </si>
  <si>
    <t>2003-11-13</t>
  </si>
  <si>
    <t>Jorė</t>
  </si>
  <si>
    <t>Lapinskaitė</t>
  </si>
  <si>
    <t>Albertas</t>
  </si>
  <si>
    <t>Jankun</t>
  </si>
  <si>
    <t>2003-01-12</t>
  </si>
  <si>
    <t>Sažinas</t>
  </si>
  <si>
    <t>2002-05-05</t>
  </si>
  <si>
    <t>Gina</t>
  </si>
  <si>
    <t>Mankutė</t>
  </si>
  <si>
    <t>2003-01-16</t>
  </si>
  <si>
    <t>Guoda</t>
  </si>
  <si>
    <t>Visockytė</t>
  </si>
  <si>
    <t>2002-08-24</t>
  </si>
  <si>
    <t>Naglis</t>
  </si>
  <si>
    <t>Venckus</t>
  </si>
  <si>
    <t>2003-04-10</t>
  </si>
  <si>
    <t>Būdvytytė</t>
  </si>
  <si>
    <t>2004-07-24</t>
  </si>
  <si>
    <t>Baziliauskas</t>
  </si>
  <si>
    <t>2005-09-27</t>
  </si>
  <si>
    <t>Melanija</t>
  </si>
  <si>
    <t>Sparnauskytė</t>
  </si>
  <si>
    <t>2003-11-22</t>
  </si>
  <si>
    <t>Bernikaitė</t>
  </si>
  <si>
    <t>2003-05-09</t>
  </si>
  <si>
    <t>Vesta</t>
  </si>
  <si>
    <t>Ručenko</t>
  </si>
  <si>
    <t>2003-05-23</t>
  </si>
  <si>
    <t>Adomavičiūtė</t>
  </si>
  <si>
    <t>2002-06-21</t>
  </si>
  <si>
    <t xml:space="preserve">Lukas </t>
  </si>
  <si>
    <t>Sutkus</t>
  </si>
  <si>
    <t>2004-06-17</t>
  </si>
  <si>
    <t>Vargalytė</t>
  </si>
  <si>
    <t>2002-05-13</t>
  </si>
  <si>
    <t>Pagojutė</t>
  </si>
  <si>
    <t>Lingytė</t>
  </si>
  <si>
    <t>2002-02-18</t>
  </si>
  <si>
    <t>Gedvilaitė</t>
  </si>
  <si>
    <t>2005-07-01</t>
  </si>
  <si>
    <t>Ligita</t>
  </si>
  <si>
    <t>Kasperavičiūtė</t>
  </si>
  <si>
    <t>Kanapickas</t>
  </si>
  <si>
    <t>2003-09-08</t>
  </si>
  <si>
    <t>Adomaitytė</t>
  </si>
  <si>
    <t>2003-09-25</t>
  </si>
  <si>
    <t>Andrėja</t>
  </si>
  <si>
    <t>Maceikaitė</t>
  </si>
  <si>
    <t>2004-01-16</t>
  </si>
  <si>
    <t>V.Valiokas</t>
  </si>
  <si>
    <t>Mažeikaitė</t>
  </si>
  <si>
    <t>2004-03-15</t>
  </si>
  <si>
    <t>Mickevičius</t>
  </si>
  <si>
    <t>2002-04-17</t>
  </si>
  <si>
    <t>Daumantas</t>
  </si>
  <si>
    <t>Skučas</t>
  </si>
  <si>
    <t>2003-03-18</t>
  </si>
  <si>
    <t>Stalioraitis</t>
  </si>
  <si>
    <t>2003-04-20</t>
  </si>
  <si>
    <t>Striokaitė</t>
  </si>
  <si>
    <t>2002-05-08</t>
  </si>
  <si>
    <t>Ivonaitytė</t>
  </si>
  <si>
    <t>2002-04-10</t>
  </si>
  <si>
    <t>Arnas</t>
  </si>
  <si>
    <t>Šitkauskas</t>
  </si>
  <si>
    <t>Elfida</t>
  </si>
  <si>
    <t>Smilgytė</t>
  </si>
  <si>
    <t>2004-05-10</t>
  </si>
  <si>
    <t>Julija</t>
  </si>
  <si>
    <t xml:space="preserve">Jačun </t>
  </si>
  <si>
    <t>2002-03-20</t>
  </si>
  <si>
    <t>Neli</t>
  </si>
  <si>
    <t xml:space="preserve">Mazolevskaja </t>
  </si>
  <si>
    <t xml:space="preserve">Voitkevič </t>
  </si>
  <si>
    <t>2004-05-22</t>
  </si>
  <si>
    <t>Dariuš</t>
  </si>
  <si>
    <t xml:space="preserve">Bužinski </t>
  </si>
  <si>
    <t>2002-04-11</t>
  </si>
  <si>
    <t>Tomaš</t>
  </si>
  <si>
    <t xml:space="preserve">Pozlevič </t>
  </si>
  <si>
    <t>Lukaš</t>
  </si>
  <si>
    <t xml:space="preserve">Gulbicki </t>
  </si>
  <si>
    <t>2005-05-11</t>
  </si>
  <si>
    <t>Arvydas</t>
  </si>
  <si>
    <t>Kuznecovas</t>
  </si>
  <si>
    <t>Milena</t>
  </si>
  <si>
    <t>Karpuchovaitė</t>
  </si>
  <si>
    <t>Jonušaitė</t>
  </si>
  <si>
    <t>Jakonis</t>
  </si>
  <si>
    <t>Kevėžaitė</t>
  </si>
  <si>
    <t>Norvaiša</t>
  </si>
  <si>
    <t>Edvardas</t>
  </si>
  <si>
    <t>Lakačiauskas</t>
  </si>
  <si>
    <t>bėgimas</t>
  </si>
  <si>
    <t>Vieta</t>
  </si>
  <si>
    <t>0</t>
  </si>
  <si>
    <t>X0</t>
  </si>
  <si>
    <t>XXX</t>
  </si>
  <si>
    <t>Lukošiūtė</t>
  </si>
  <si>
    <t>1,15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</si>
  <si>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</si>
  <si>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</si>
  <si>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</si>
  <si>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</si>
  <si>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</si>
  <si>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</si>
  <si>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</si>
  <si>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</si>
  <si>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</si>
  <si>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Rutulio stūmimas mergaitės (2 kg)</t>
  </si>
  <si>
    <t>I JA</t>
  </si>
  <si>
    <t>DNS</t>
  </si>
  <si>
    <t>DNF</t>
  </si>
  <si>
    <t>X</t>
  </si>
  <si>
    <t>-</t>
  </si>
  <si>
    <t>NM</t>
  </si>
  <si>
    <t>1,70</t>
  </si>
  <si>
    <t>1,80</t>
  </si>
  <si>
    <t>1,90</t>
  </si>
  <si>
    <t>2,00</t>
  </si>
  <si>
    <t>2,10</t>
  </si>
  <si>
    <t>2,20</t>
  </si>
  <si>
    <t>2,30</t>
  </si>
  <si>
    <t>2,40</t>
  </si>
  <si>
    <t>2,50</t>
  </si>
  <si>
    <t>XX0</t>
  </si>
  <si>
    <t>1,65</t>
  </si>
  <si>
    <t>DQ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</si>
</sst>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Lt-427];[Red]&quot;-&quot;#,##0.00&quot; &quot;[$Lt-427]"/>
    <numFmt numFmtId="185" formatCode="yyyy\-mm\-dd;@"/>
    <numFmt numFmtId="186" formatCode="m:ss\,"/>
    <numFmt numFmtId="187" formatCode="0.0"/>
    <numFmt numFmtId="188" formatCode="mm:ss\,"/>
    <numFmt numFmtId="189" formatCode="0.00_ "/>
    <numFmt numFmtId="190" formatCode="[$€-2]\ ###,000_);[Red]\([$€-2]\ ###,000\)"/>
    <numFmt numFmtId="191" formatCode="m:ss.0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Times New Roman"/>
      <family val="1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8" fillId="3" borderId="0" applyNumberFormat="0" applyBorder="0" applyAlignment="0" applyProtection="0"/>
    <xf numFmtId="0" fontId="31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7" fillId="0" borderId="3" applyNumberFormat="0" applyFill="0" applyAlignment="0" applyProtection="0"/>
    <xf numFmtId="0" fontId="30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7" borderId="1" applyNumberFormat="0" applyAlignment="0" applyProtection="0"/>
    <xf numFmtId="184" fontId="17" fillId="0" borderId="0" applyNumberFormat="0" applyBorder="0" applyProtection="0">
      <alignment/>
    </xf>
    <xf numFmtId="0" fontId="19" fillId="0" borderId="0">
      <alignment/>
      <protection/>
    </xf>
    <xf numFmtId="0" fontId="20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</cellStyleXfs>
  <cellXfs count="1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" fontId="6" fillId="0" borderId="13" xfId="61" applyNumberFormat="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15" xfId="61" applyFont="1" applyBorder="1" applyAlignment="1">
      <alignment horizontal="left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1" fontId="6" fillId="0" borderId="17" xfId="61" applyNumberFormat="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2" fontId="9" fillId="0" borderId="10" xfId="61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6" fillId="0" borderId="19" xfId="61" applyNumberFormat="1" applyFont="1" applyBorder="1" applyAlignment="1">
      <alignment horizontal="center" vertical="center"/>
      <protection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61" applyNumberFormat="1" applyFont="1" applyBorder="1" applyAlignment="1">
      <alignment horizontal="center" vertical="center"/>
      <protection/>
    </xf>
    <xf numFmtId="1" fontId="6" fillId="0" borderId="21" xfId="61" applyNumberFormat="1" applyFont="1" applyBorder="1" applyAlignment="1">
      <alignment horizontal="center" vertical="center"/>
      <protection/>
    </xf>
    <xf numFmtId="2" fontId="10" fillId="0" borderId="15" xfId="61" applyNumberFormat="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center" vertical="center"/>
      <protection/>
    </xf>
    <xf numFmtId="2" fontId="9" fillId="0" borderId="10" xfId="0" applyNumberFormat="1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6" fillId="0" borderId="22" xfId="61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24" xfId="61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49" fontId="5" fillId="0" borderId="24" xfId="61" applyNumberFormat="1" applyFont="1" applyBorder="1" applyAlignment="1">
      <alignment horizontal="center" vertical="center"/>
      <protection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left" vertical="center"/>
      <protection/>
    </xf>
    <xf numFmtId="2" fontId="3" fillId="24" borderId="28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" fontId="6" fillId="0" borderId="26" xfId="61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" fontId="6" fillId="0" borderId="16" xfId="61" applyNumberFormat="1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left" vertical="center"/>
    </xf>
    <xf numFmtId="185" fontId="4" fillId="24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32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right" vertical="center"/>
    </xf>
    <xf numFmtId="0" fontId="3" fillId="25" borderId="11" xfId="0" applyFont="1" applyFill="1" applyBorder="1" applyAlignment="1">
      <alignment horizontal="left" vertical="center"/>
    </xf>
    <xf numFmtId="185" fontId="4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/>
    </xf>
    <xf numFmtId="0" fontId="4" fillId="25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6" fontId="4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91" fontId="3" fillId="0" borderId="1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1" fillId="24" borderId="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2" fontId="9" fillId="24" borderId="10" xfId="61" applyNumberFormat="1" applyFont="1" applyFill="1" applyBorder="1" applyAlignment="1">
      <alignment horizontal="center" vertical="center"/>
      <protection/>
    </xf>
    <xf numFmtId="2" fontId="9" fillId="24" borderId="19" xfId="0" applyNumberFormat="1" applyFont="1" applyFill="1" applyBorder="1" applyAlignment="1">
      <alignment horizontal="center" vertical="center"/>
    </xf>
    <xf numFmtId="0" fontId="4" fillId="24" borderId="0" xfId="61" applyFont="1" applyFill="1" applyAlignment="1">
      <alignment vertical="center"/>
      <protection/>
    </xf>
    <xf numFmtId="1" fontId="6" fillId="0" borderId="10" xfId="0" applyNumberFormat="1" applyFont="1" applyBorder="1" applyAlignment="1">
      <alignment horizontal="center" vertical="center"/>
    </xf>
    <xf numFmtId="2" fontId="4" fillId="24" borderId="0" xfId="0" applyNumberFormat="1" applyFont="1" applyFill="1" applyAlignment="1">
      <alignment horizontal="left" vertical="center"/>
    </xf>
    <xf numFmtId="2" fontId="3" fillId="25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3" xfId="56"/>
    <cellStyle name="Linked Cell" xfId="57"/>
    <cellStyle name="Neutral" xfId="58"/>
    <cellStyle name="Normal 2" xfId="59"/>
    <cellStyle name="Normal 2 2" xfId="60"/>
    <cellStyle name="Normal 2 2 10_aukstis" xfId="61"/>
    <cellStyle name="Normal 4 2" xfId="62"/>
    <cellStyle name="Normal 5" xfId="63"/>
    <cellStyle name="Note" xfId="64"/>
    <cellStyle name="Output" xfId="65"/>
    <cellStyle name="Paprastas 2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3">
      <selection activeCell="D18" sqref="D18"/>
    </sheetView>
  </sheetViews>
  <sheetFormatPr defaultColWidth="9.140625" defaultRowHeight="12.75"/>
  <cols>
    <col min="1" max="1" width="4.421875" style="121" customWidth="1"/>
    <col min="2" max="2" width="0.5625" style="121" customWidth="1"/>
    <col min="3" max="3" width="3.7109375" style="121" customWidth="1"/>
    <col min="4" max="25" width="5.7109375" style="121" customWidth="1"/>
    <col min="26" max="26" width="9.00390625" style="121" customWidth="1"/>
    <col min="27" max="41" width="5.7109375" style="121" customWidth="1"/>
    <col min="42" max="16384" width="9.140625" style="121" customWidth="1"/>
  </cols>
  <sheetData>
    <row r="1" ht="12.75">
      <c r="B1" s="122"/>
    </row>
    <row r="2" ht="12.75">
      <c r="B2" s="122"/>
    </row>
    <row r="3" ht="12.75">
      <c r="B3" s="122"/>
    </row>
    <row r="4" ht="12.75">
      <c r="B4" s="122"/>
    </row>
    <row r="5" ht="12.75">
      <c r="B5" s="122"/>
    </row>
    <row r="6" ht="12.75">
      <c r="B6" s="122"/>
    </row>
    <row r="7" spans="2:11" ht="18.75">
      <c r="B7" s="122"/>
      <c r="K7" s="131"/>
    </row>
    <row r="8" spans="2:11" ht="18.75">
      <c r="B8" s="122"/>
      <c r="K8" s="131"/>
    </row>
    <row r="9" spans="2:16" ht="18.75">
      <c r="B9" s="122"/>
      <c r="K9" s="131"/>
      <c r="P9"/>
    </row>
    <row r="10" spans="2:11" ht="18.75">
      <c r="B10" s="122"/>
      <c r="K10" s="131"/>
    </row>
    <row r="11" ht="12.75">
      <c r="B11" s="122"/>
    </row>
    <row r="12" ht="12.75">
      <c r="B12" s="122"/>
    </row>
    <row r="13" ht="12.75">
      <c r="B13" s="122"/>
    </row>
    <row r="14" ht="12.75">
      <c r="B14" s="122"/>
    </row>
    <row r="15" spans="2:4" ht="20.25">
      <c r="B15" s="122"/>
      <c r="D15" s="123" t="s">
        <v>0</v>
      </c>
    </row>
    <row r="16" spans="2:4" ht="20.25">
      <c r="B16" s="122"/>
      <c r="D16" s="124"/>
    </row>
    <row r="17" spans="2:4" ht="20.25">
      <c r="B17" s="122"/>
      <c r="D17" s="123" t="s">
        <v>1</v>
      </c>
    </row>
    <row r="18" ht="12.75">
      <c r="B18" s="122"/>
    </row>
    <row r="19" ht="4.5" customHeight="1">
      <c r="B19" s="122"/>
    </row>
    <row r="20" spans="1:26" ht="3" customHeight="1">
      <c r="A20" s="125"/>
      <c r="B20" s="126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ht="4.5" customHeight="1">
      <c r="B21" s="122"/>
    </row>
    <row r="22" ht="12.75">
      <c r="B22" s="122"/>
    </row>
    <row r="23" ht="12.75">
      <c r="B23" s="122"/>
    </row>
    <row r="24" ht="12.75">
      <c r="B24" s="122"/>
    </row>
    <row r="25" ht="12.75">
      <c r="B25" s="122"/>
    </row>
    <row r="26" ht="12.75">
      <c r="B26" s="122"/>
    </row>
    <row r="27" ht="12.75">
      <c r="B27" s="122"/>
    </row>
    <row r="28" ht="12.75">
      <c r="B28" s="122"/>
    </row>
    <row r="29" ht="12.75">
      <c r="B29" s="122"/>
    </row>
    <row r="30" spans="2:4" ht="15.75">
      <c r="B30" s="122"/>
      <c r="D30" s="127" t="s">
        <v>2</v>
      </c>
    </row>
    <row r="31" spans="1:9" ht="6.75" customHeight="1">
      <c r="A31" s="128"/>
      <c r="B31" s="129"/>
      <c r="C31" s="128"/>
      <c r="D31" s="128"/>
      <c r="E31" s="128"/>
      <c r="F31" s="128"/>
      <c r="G31" s="128"/>
      <c r="H31" s="128"/>
      <c r="I31" s="128"/>
    </row>
    <row r="32" ht="6.75" customHeight="1">
      <c r="B32" s="122"/>
    </row>
    <row r="33" spans="2:4" ht="15.75">
      <c r="B33" s="122"/>
      <c r="D33" s="130" t="s">
        <v>3</v>
      </c>
    </row>
    <row r="34" ht="12.75">
      <c r="B34" s="122"/>
    </row>
    <row r="35" ht="12.75">
      <c r="B35" s="122"/>
    </row>
    <row r="36" ht="12.75">
      <c r="B36" s="122"/>
    </row>
    <row r="37" spans="2:12" ht="12.75">
      <c r="B37" s="122"/>
      <c r="E37" s="121" t="s">
        <v>4</v>
      </c>
      <c r="L37" s="121" t="s">
        <v>5</v>
      </c>
    </row>
    <row r="38" spans="2:14" ht="12.75">
      <c r="B38" s="122"/>
      <c r="N38" s="132" t="s">
        <v>6</v>
      </c>
    </row>
    <row r="39" ht="12.75">
      <c r="B39" s="122"/>
    </row>
    <row r="40" spans="2:12" ht="12.75">
      <c r="B40" s="122"/>
      <c r="E40" s="121" t="s">
        <v>7</v>
      </c>
      <c r="L40" s="121" t="s">
        <v>8</v>
      </c>
    </row>
    <row r="41" spans="2:14" ht="12.75">
      <c r="B41" s="122"/>
      <c r="N41" s="132" t="s">
        <v>6</v>
      </c>
    </row>
    <row r="42" ht="12.75">
      <c r="N42" s="132"/>
    </row>
  </sheetData>
  <sheetProtection/>
  <printOptions/>
  <pageMargins left="0.2361111111111111" right="0.15694444444444444" top="0.5194444444444445" bottom="0.42986111111111114" header="0.5111111111111111" footer="0.57986111111111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6.140625" style="29" bestFit="1" customWidth="1"/>
    <col min="7" max="7" width="18.7109375" style="29" bestFit="1" customWidth="1"/>
    <col min="8" max="8" width="15.7109375" style="29" bestFit="1" customWidth="1"/>
    <col min="9" max="9" width="9.140625" style="83" customWidth="1"/>
    <col min="10" max="10" width="19.7109375" style="4" bestFit="1" customWidth="1"/>
    <col min="11" max="11" width="10.57421875" style="27" customWidth="1"/>
    <col min="12" max="12" width="18.8515625" style="27" customWidth="1"/>
    <col min="13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0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16"/>
    </row>
    <row r="3" spans="1:10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102"/>
    </row>
    <row r="4" spans="3:9" s="24" customFormat="1" ht="15.75">
      <c r="C4" s="1" t="s">
        <v>27</v>
      </c>
      <c r="D4" s="1"/>
      <c r="E4" s="6"/>
      <c r="F4" s="6"/>
      <c r="G4" s="6"/>
      <c r="H4" s="40"/>
      <c r="I4" s="84"/>
    </row>
    <row r="5" spans="3:10" s="24" customFormat="1" ht="16.5" thickBot="1">
      <c r="C5" s="1">
        <v>1</v>
      </c>
      <c r="D5" s="1" t="s">
        <v>945</v>
      </c>
      <c r="E5" s="36"/>
      <c r="F5" s="85"/>
      <c r="G5" s="85"/>
      <c r="H5" s="29"/>
      <c r="I5" s="83"/>
      <c r="J5" s="34"/>
    </row>
    <row r="6" spans="1:10" s="65" customFormat="1" ht="18" customHeight="1" thickBot="1">
      <c r="A6" s="44" t="s">
        <v>28</v>
      </c>
      <c r="B6" s="101" t="s">
        <v>29</v>
      </c>
      <c r="C6" s="66" t="s">
        <v>13</v>
      </c>
      <c r="D6" s="67" t="s">
        <v>14</v>
      </c>
      <c r="E6" s="68" t="s">
        <v>15</v>
      </c>
      <c r="F6" s="69" t="s">
        <v>16</v>
      </c>
      <c r="G6" s="69" t="s">
        <v>17</v>
      </c>
      <c r="H6" s="69" t="s">
        <v>18</v>
      </c>
      <c r="I6" s="68" t="s">
        <v>25</v>
      </c>
      <c r="J6" s="78" t="s">
        <v>22</v>
      </c>
    </row>
    <row r="7" spans="1:12" ht="18" customHeight="1">
      <c r="A7" s="71">
        <v>1</v>
      </c>
      <c r="B7" s="133">
        <v>48</v>
      </c>
      <c r="C7" s="134" t="s">
        <v>73</v>
      </c>
      <c r="D7" s="135" t="s">
        <v>697</v>
      </c>
      <c r="E7" s="136">
        <v>37699</v>
      </c>
      <c r="F7" s="137" t="s">
        <v>45</v>
      </c>
      <c r="G7" s="137" t="s">
        <v>46</v>
      </c>
      <c r="H7" s="137"/>
      <c r="I7" s="151">
        <v>0.0015225694444444444</v>
      </c>
      <c r="J7" s="138" t="s">
        <v>47</v>
      </c>
      <c r="L7" s="5"/>
    </row>
    <row r="8" spans="1:12" ht="18" customHeight="1">
      <c r="A8" s="71">
        <v>2</v>
      </c>
      <c r="B8" s="12">
        <v>70</v>
      </c>
      <c r="C8" s="13" t="s">
        <v>115</v>
      </c>
      <c r="D8" s="11" t="s">
        <v>741</v>
      </c>
      <c r="E8" s="14">
        <v>37737</v>
      </c>
      <c r="F8" s="15" t="s">
        <v>175</v>
      </c>
      <c r="G8" s="15" t="s">
        <v>176</v>
      </c>
      <c r="H8" s="15"/>
      <c r="I8" s="151">
        <v>0.001381365740740741</v>
      </c>
      <c r="J8" s="17" t="s">
        <v>177</v>
      </c>
      <c r="L8" s="5"/>
    </row>
    <row r="9" spans="1:10" ht="18" customHeight="1">
      <c r="A9" s="71">
        <v>3</v>
      </c>
      <c r="B9" s="18">
        <v>136</v>
      </c>
      <c r="C9" s="19" t="s">
        <v>288</v>
      </c>
      <c r="D9" s="20" t="s">
        <v>888</v>
      </c>
      <c r="E9" s="21" t="s">
        <v>889</v>
      </c>
      <c r="F9" s="22" t="s">
        <v>285</v>
      </c>
      <c r="G9" s="22" t="s">
        <v>286</v>
      </c>
      <c r="H9" s="22"/>
      <c r="I9" s="151">
        <v>0.0013930555555555554</v>
      </c>
      <c r="J9" s="23" t="s">
        <v>291</v>
      </c>
    </row>
    <row r="10" spans="1:10" ht="18" customHeight="1">
      <c r="A10" s="71">
        <v>4</v>
      </c>
      <c r="B10" s="12">
        <v>103</v>
      </c>
      <c r="C10" s="13" t="s">
        <v>827</v>
      </c>
      <c r="D10" s="11" t="s">
        <v>828</v>
      </c>
      <c r="E10" s="14">
        <v>37333</v>
      </c>
      <c r="F10" s="15" t="s">
        <v>80</v>
      </c>
      <c r="G10" s="15" t="s">
        <v>81</v>
      </c>
      <c r="H10" s="15"/>
      <c r="I10" s="151">
        <v>0.0013047453703703702</v>
      </c>
      <c r="J10" s="17" t="s">
        <v>519</v>
      </c>
    </row>
    <row r="11" spans="1:12" ht="18" customHeight="1">
      <c r="A11" s="71">
        <v>5</v>
      </c>
      <c r="B11" s="12">
        <v>71</v>
      </c>
      <c r="C11" s="13" t="s">
        <v>54</v>
      </c>
      <c r="D11" s="11" t="s">
        <v>748</v>
      </c>
      <c r="E11" s="14">
        <v>37369</v>
      </c>
      <c r="F11" s="15" t="s">
        <v>403</v>
      </c>
      <c r="G11" s="15" t="s">
        <v>404</v>
      </c>
      <c r="H11" s="15"/>
      <c r="I11" s="151">
        <v>0.0014548611111111114</v>
      </c>
      <c r="J11" s="17" t="s">
        <v>746</v>
      </c>
      <c r="L11" s="114"/>
    </row>
    <row r="12" spans="1:10" ht="18" customHeight="1">
      <c r="A12" s="71">
        <v>6</v>
      </c>
      <c r="B12" s="12">
        <v>1</v>
      </c>
      <c r="C12" s="13" t="s">
        <v>844</v>
      </c>
      <c r="D12" s="11" t="s">
        <v>845</v>
      </c>
      <c r="E12" s="14">
        <v>37406</v>
      </c>
      <c r="F12" s="15" t="s">
        <v>206</v>
      </c>
      <c r="G12" s="15" t="s">
        <v>207</v>
      </c>
      <c r="H12" s="15" t="s">
        <v>201</v>
      </c>
      <c r="I12" s="151">
        <v>0.0014056712962962961</v>
      </c>
      <c r="J12" s="17" t="s">
        <v>216</v>
      </c>
    </row>
    <row r="13" spans="1:10" ht="18" customHeight="1">
      <c r="A13" s="71">
        <v>7</v>
      </c>
      <c r="B13" s="12">
        <v>72</v>
      </c>
      <c r="C13" s="13" t="s">
        <v>83</v>
      </c>
      <c r="D13" s="11" t="s">
        <v>752</v>
      </c>
      <c r="E13" s="14">
        <v>37414</v>
      </c>
      <c r="F13" s="15" t="s">
        <v>403</v>
      </c>
      <c r="G13" s="15" t="s">
        <v>404</v>
      </c>
      <c r="H13" s="15"/>
      <c r="I13" s="151">
        <v>0.0015114583333333332</v>
      </c>
      <c r="J13" s="17" t="s">
        <v>478</v>
      </c>
    </row>
    <row r="14" spans="1:10" ht="18" customHeight="1">
      <c r="A14" s="71">
        <v>8</v>
      </c>
      <c r="B14" s="12">
        <v>4</v>
      </c>
      <c r="C14" s="13" t="s">
        <v>646</v>
      </c>
      <c r="D14" s="11" t="s">
        <v>647</v>
      </c>
      <c r="E14" s="14" t="s">
        <v>648</v>
      </c>
      <c r="F14" s="15" t="s">
        <v>140</v>
      </c>
      <c r="G14" s="15" t="s">
        <v>141</v>
      </c>
      <c r="H14" s="15"/>
      <c r="I14" s="151">
        <v>0.0013237268518518518</v>
      </c>
      <c r="J14" s="17" t="s">
        <v>142</v>
      </c>
    </row>
    <row r="15" spans="1:10" ht="18" customHeight="1">
      <c r="A15" s="71">
        <v>9</v>
      </c>
      <c r="B15" s="12">
        <v>43</v>
      </c>
      <c r="C15" s="13" t="s">
        <v>683</v>
      </c>
      <c r="D15" s="11" t="s">
        <v>684</v>
      </c>
      <c r="E15" s="14" t="s">
        <v>645</v>
      </c>
      <c r="F15" s="15" t="s">
        <v>399</v>
      </c>
      <c r="G15" s="15" t="s">
        <v>400</v>
      </c>
      <c r="H15" s="15"/>
      <c r="I15" s="151">
        <v>0.0015275462962962966</v>
      </c>
      <c r="J15" s="17" t="s">
        <v>401</v>
      </c>
    </row>
    <row r="16" spans="1:10" ht="18" customHeight="1">
      <c r="A16" s="71">
        <v>10</v>
      </c>
      <c r="B16" s="12">
        <v>115</v>
      </c>
      <c r="C16" s="13" t="s">
        <v>852</v>
      </c>
      <c r="D16" s="11" t="s">
        <v>853</v>
      </c>
      <c r="E16" s="14">
        <v>37571</v>
      </c>
      <c r="F16" s="15" t="s">
        <v>86</v>
      </c>
      <c r="G16" s="15" t="s">
        <v>87</v>
      </c>
      <c r="H16" s="15"/>
      <c r="I16" s="151">
        <v>0.0013239583333333332</v>
      </c>
      <c r="J16" s="17" t="s">
        <v>91</v>
      </c>
    </row>
    <row r="17" spans="1:10" ht="18" customHeight="1">
      <c r="A17" s="71">
        <v>11</v>
      </c>
      <c r="B17" s="12">
        <v>59</v>
      </c>
      <c r="C17" s="13" t="s">
        <v>713</v>
      </c>
      <c r="D17" s="11" t="s">
        <v>714</v>
      </c>
      <c r="E17" s="14" t="s">
        <v>194</v>
      </c>
      <c r="F17" s="15" t="s">
        <v>165</v>
      </c>
      <c r="G17" s="15" t="s">
        <v>166</v>
      </c>
      <c r="H17" s="15"/>
      <c r="I17" s="151">
        <v>0.0015052083333333332</v>
      </c>
      <c r="J17" s="17" t="s">
        <v>171</v>
      </c>
    </row>
    <row r="18" spans="1:10" ht="18" customHeight="1">
      <c r="A18" s="140"/>
      <c r="B18" s="140"/>
      <c r="C18" s="141"/>
      <c r="D18" s="142"/>
      <c r="E18" s="143"/>
      <c r="F18" s="144"/>
      <c r="G18" s="144"/>
      <c r="H18" s="144"/>
      <c r="I18" s="148"/>
      <c r="J18" s="146"/>
    </row>
    <row r="19" spans="3:10" s="24" customFormat="1" ht="16.5" thickBot="1">
      <c r="C19" s="1">
        <v>2</v>
      </c>
      <c r="D19" s="1" t="s">
        <v>945</v>
      </c>
      <c r="E19" s="36"/>
      <c r="F19" s="85"/>
      <c r="G19" s="85"/>
      <c r="H19" s="29"/>
      <c r="I19" s="83"/>
      <c r="J19" s="34"/>
    </row>
    <row r="20" spans="1:10" s="65" customFormat="1" ht="18" customHeight="1" thickBot="1">
      <c r="A20" s="44" t="s">
        <v>28</v>
      </c>
      <c r="B20" s="101" t="s">
        <v>29</v>
      </c>
      <c r="C20" s="66" t="s">
        <v>13</v>
      </c>
      <c r="D20" s="67" t="s">
        <v>14</v>
      </c>
      <c r="E20" s="68" t="s">
        <v>15</v>
      </c>
      <c r="F20" s="69" t="s">
        <v>16</v>
      </c>
      <c r="G20" s="69" t="s">
        <v>17</v>
      </c>
      <c r="H20" s="69" t="s">
        <v>18</v>
      </c>
      <c r="I20" s="68" t="s">
        <v>25</v>
      </c>
      <c r="J20" s="78" t="s">
        <v>22</v>
      </c>
    </row>
    <row r="21" spans="1:12" ht="18" customHeight="1">
      <c r="A21" s="71">
        <v>1</v>
      </c>
      <c r="B21" s="12">
        <v>129</v>
      </c>
      <c r="C21" s="13" t="s">
        <v>859</v>
      </c>
      <c r="D21" s="11" t="s">
        <v>860</v>
      </c>
      <c r="E21" s="14" t="s">
        <v>861</v>
      </c>
      <c r="F21" s="15" t="s">
        <v>102</v>
      </c>
      <c r="G21" s="15" t="s">
        <v>103</v>
      </c>
      <c r="H21" s="15"/>
      <c r="I21" s="151">
        <v>0.001384375</v>
      </c>
      <c r="J21" s="17" t="s">
        <v>104</v>
      </c>
      <c r="L21" s="5"/>
    </row>
    <row r="22" spans="1:12" ht="18" customHeight="1">
      <c r="A22" s="71">
        <v>2</v>
      </c>
      <c r="B22" s="12">
        <v>52</v>
      </c>
      <c r="C22" s="13" t="s">
        <v>699</v>
      </c>
      <c r="D22" s="11" t="s">
        <v>700</v>
      </c>
      <c r="E22" s="14" t="s">
        <v>701</v>
      </c>
      <c r="F22" s="15" t="s">
        <v>532</v>
      </c>
      <c r="G22" s="15" t="s">
        <v>166</v>
      </c>
      <c r="H22" s="15"/>
      <c r="I22" s="151">
        <v>0.0014858796296296297</v>
      </c>
      <c r="J22" s="17" t="s">
        <v>533</v>
      </c>
      <c r="L22" s="5"/>
    </row>
    <row r="23" spans="1:10" ht="18" customHeight="1">
      <c r="A23" s="71">
        <v>3</v>
      </c>
      <c r="B23" s="18">
        <v>138</v>
      </c>
      <c r="C23" s="19" t="s">
        <v>892</v>
      </c>
      <c r="D23" s="20" t="s">
        <v>893</v>
      </c>
      <c r="E23" s="21" t="s">
        <v>867</v>
      </c>
      <c r="F23" s="22" t="s">
        <v>108</v>
      </c>
      <c r="G23" s="22" t="s">
        <v>109</v>
      </c>
      <c r="H23" s="22" t="s">
        <v>110</v>
      </c>
      <c r="I23" s="151">
        <v>0.0015674768518518518</v>
      </c>
      <c r="J23" s="23" t="s">
        <v>111</v>
      </c>
    </row>
    <row r="24" spans="1:10" ht="18" customHeight="1">
      <c r="A24" s="71">
        <v>4</v>
      </c>
      <c r="B24" s="12">
        <v>65</v>
      </c>
      <c r="C24" s="13" t="s">
        <v>718</v>
      </c>
      <c r="D24" s="11" t="s">
        <v>719</v>
      </c>
      <c r="E24" s="14">
        <v>37782</v>
      </c>
      <c r="F24" s="15" t="s">
        <v>51</v>
      </c>
      <c r="G24" s="15" t="s">
        <v>52</v>
      </c>
      <c r="H24" s="15"/>
      <c r="I24" s="151">
        <v>0.001575810185185185</v>
      </c>
      <c r="J24" s="17" t="s">
        <v>53</v>
      </c>
    </row>
    <row r="25" spans="1:10" ht="18" customHeight="1">
      <c r="A25" s="71">
        <v>5</v>
      </c>
      <c r="B25" s="12">
        <v>112</v>
      </c>
      <c r="C25" s="13" t="s">
        <v>83</v>
      </c>
      <c r="D25" s="11" t="s">
        <v>846</v>
      </c>
      <c r="E25" s="14" t="s">
        <v>847</v>
      </c>
      <c r="F25" s="15" t="s">
        <v>86</v>
      </c>
      <c r="G25" s="15" t="s">
        <v>87</v>
      </c>
      <c r="H25" s="15"/>
      <c r="I25" s="151" t="s">
        <v>964</v>
      </c>
      <c r="J25" s="17" t="s">
        <v>88</v>
      </c>
    </row>
    <row r="26" spans="1:12" ht="18" customHeight="1">
      <c r="A26" s="71">
        <v>6</v>
      </c>
      <c r="B26" s="12">
        <v>2</v>
      </c>
      <c r="C26" s="13" t="s">
        <v>643</v>
      </c>
      <c r="D26" s="11" t="s">
        <v>644</v>
      </c>
      <c r="E26" s="14" t="s">
        <v>645</v>
      </c>
      <c r="F26" s="15" t="s">
        <v>140</v>
      </c>
      <c r="G26" s="15" t="s">
        <v>141</v>
      </c>
      <c r="H26" s="15"/>
      <c r="I26" s="151">
        <v>0.0015700231481481483</v>
      </c>
      <c r="J26" s="17" t="s">
        <v>142</v>
      </c>
      <c r="L26" s="5"/>
    </row>
    <row r="27" spans="1:12" ht="18" customHeight="1">
      <c r="A27" s="71">
        <v>7</v>
      </c>
      <c r="B27" s="12">
        <v>7</v>
      </c>
      <c r="C27" s="13" t="s">
        <v>841</v>
      </c>
      <c r="D27" s="11" t="s">
        <v>842</v>
      </c>
      <c r="E27" s="14">
        <v>37867</v>
      </c>
      <c r="F27" s="15" t="s">
        <v>206</v>
      </c>
      <c r="G27" s="15" t="s">
        <v>207</v>
      </c>
      <c r="H27" s="15" t="s">
        <v>201</v>
      </c>
      <c r="I27" s="151">
        <v>0.0015231481481481483</v>
      </c>
      <c r="J27" s="17" t="s">
        <v>216</v>
      </c>
      <c r="L27" s="5"/>
    </row>
    <row r="28" spans="1:10" ht="18" customHeight="1">
      <c r="A28" s="71">
        <v>8</v>
      </c>
      <c r="B28" s="18">
        <v>35</v>
      </c>
      <c r="C28" s="19" t="s">
        <v>923</v>
      </c>
      <c r="D28" s="20" t="s">
        <v>924</v>
      </c>
      <c r="E28" s="21" t="s">
        <v>307</v>
      </c>
      <c r="F28" s="22" t="s">
        <v>127</v>
      </c>
      <c r="G28" s="22" t="s">
        <v>128</v>
      </c>
      <c r="H28" s="22"/>
      <c r="I28" s="151">
        <v>0.0015598379629629632</v>
      </c>
      <c r="J28" s="23" t="s">
        <v>129</v>
      </c>
    </row>
    <row r="29" spans="1:10" ht="18" customHeight="1">
      <c r="A29" s="71">
        <v>9</v>
      </c>
      <c r="B29" s="18">
        <v>149</v>
      </c>
      <c r="C29" s="19" t="s">
        <v>576</v>
      </c>
      <c r="D29" s="20" t="s">
        <v>896</v>
      </c>
      <c r="E29" s="21" t="s">
        <v>897</v>
      </c>
      <c r="F29" s="22" t="s">
        <v>118</v>
      </c>
      <c r="G29" s="22" t="s">
        <v>119</v>
      </c>
      <c r="H29" s="22"/>
      <c r="I29" s="151">
        <v>0.0014741898148148147</v>
      </c>
      <c r="J29" s="23" t="s">
        <v>248</v>
      </c>
    </row>
    <row r="30" spans="1:10" ht="18" customHeight="1">
      <c r="A30" s="71">
        <v>10</v>
      </c>
      <c r="B30" s="12">
        <v>93</v>
      </c>
      <c r="C30" s="13" t="s">
        <v>92</v>
      </c>
      <c r="D30" s="11" t="s">
        <v>803</v>
      </c>
      <c r="E30" s="14" t="s">
        <v>804</v>
      </c>
      <c r="F30" s="15" t="s">
        <v>68</v>
      </c>
      <c r="G30" s="15" t="s">
        <v>69</v>
      </c>
      <c r="H30" s="15"/>
      <c r="I30" s="151">
        <v>0.0016056712962962962</v>
      </c>
      <c r="J30" s="17" t="s">
        <v>70</v>
      </c>
    </row>
    <row r="31" spans="1:10" ht="18" customHeight="1">
      <c r="A31" s="140"/>
      <c r="B31" s="140"/>
      <c r="C31" s="141"/>
      <c r="D31" s="142"/>
      <c r="E31" s="143"/>
      <c r="F31" s="144"/>
      <c r="G31" s="144"/>
      <c r="H31" s="144"/>
      <c r="I31" s="148"/>
      <c r="J31" s="146"/>
    </row>
    <row r="32" spans="1:10" ht="18" customHeight="1">
      <c r="A32" s="140"/>
      <c r="B32" s="140"/>
      <c r="C32" s="141"/>
      <c r="D32" s="142"/>
      <c r="E32" s="143"/>
      <c r="F32" s="144"/>
      <c r="G32" s="144"/>
      <c r="H32" s="144"/>
      <c r="I32" s="148"/>
      <c r="J32" s="146"/>
    </row>
    <row r="33" spans="1:10" ht="18" customHeight="1">
      <c r="A33" s="140"/>
      <c r="B33" s="140"/>
      <c r="C33" s="141"/>
      <c r="D33" s="142"/>
      <c r="E33" s="143"/>
      <c r="F33" s="144"/>
      <c r="G33" s="144"/>
      <c r="H33" s="144"/>
      <c r="I33" s="148"/>
      <c r="J33" s="146"/>
    </row>
    <row r="34" spans="3:10" s="24" customFormat="1" ht="16.5" thickBot="1">
      <c r="C34" s="1">
        <v>3</v>
      </c>
      <c r="D34" s="1" t="s">
        <v>945</v>
      </c>
      <c r="E34" s="36"/>
      <c r="F34" s="85"/>
      <c r="G34" s="85"/>
      <c r="H34" s="29"/>
      <c r="I34" s="83"/>
      <c r="J34" s="34"/>
    </row>
    <row r="35" spans="1:10" s="65" customFormat="1" ht="18" customHeight="1" thickBot="1">
      <c r="A35" s="44" t="s">
        <v>28</v>
      </c>
      <c r="B35" s="101" t="s">
        <v>29</v>
      </c>
      <c r="C35" s="66" t="s">
        <v>13</v>
      </c>
      <c r="D35" s="67" t="s">
        <v>14</v>
      </c>
      <c r="E35" s="68" t="s">
        <v>15</v>
      </c>
      <c r="F35" s="69" t="s">
        <v>16</v>
      </c>
      <c r="G35" s="69" t="s">
        <v>17</v>
      </c>
      <c r="H35" s="69" t="s">
        <v>18</v>
      </c>
      <c r="I35" s="68" t="s">
        <v>25</v>
      </c>
      <c r="J35" s="78" t="s">
        <v>22</v>
      </c>
    </row>
    <row r="36" spans="1:12" ht="18" customHeight="1">
      <c r="A36" s="71">
        <v>1</v>
      </c>
      <c r="B36" s="12">
        <v>130</v>
      </c>
      <c r="C36" s="13" t="s">
        <v>293</v>
      </c>
      <c r="D36" s="11" t="s">
        <v>698</v>
      </c>
      <c r="E36" s="14" t="s">
        <v>653</v>
      </c>
      <c r="F36" s="15" t="s">
        <v>102</v>
      </c>
      <c r="G36" s="15" t="s">
        <v>103</v>
      </c>
      <c r="H36" s="15"/>
      <c r="I36" s="151">
        <v>0.0014296296296296297</v>
      </c>
      <c r="J36" s="17" t="s">
        <v>104</v>
      </c>
      <c r="L36" s="5"/>
    </row>
    <row r="37" spans="1:10" ht="18" customHeight="1">
      <c r="A37" s="71">
        <v>2</v>
      </c>
      <c r="B37" s="12">
        <v>53</v>
      </c>
      <c r="C37" s="13" t="s">
        <v>71</v>
      </c>
      <c r="D37" s="11" t="s">
        <v>704</v>
      </c>
      <c r="E37" s="14" t="s">
        <v>705</v>
      </c>
      <c r="F37" s="15" t="s">
        <v>165</v>
      </c>
      <c r="G37" s="15" t="s">
        <v>166</v>
      </c>
      <c r="H37" s="15"/>
      <c r="I37" s="151">
        <v>0.0016386574074074073</v>
      </c>
      <c r="J37" s="17" t="s">
        <v>167</v>
      </c>
    </row>
    <row r="38" spans="1:10" ht="18" customHeight="1">
      <c r="A38" s="71">
        <v>3</v>
      </c>
      <c r="B38" s="133">
        <v>68</v>
      </c>
      <c r="C38" s="134" t="s">
        <v>678</v>
      </c>
      <c r="D38" s="135" t="s">
        <v>731</v>
      </c>
      <c r="E38" s="136" t="s">
        <v>732</v>
      </c>
      <c r="F38" s="137" t="s">
        <v>465</v>
      </c>
      <c r="G38" s="137" t="s">
        <v>466</v>
      </c>
      <c r="H38" s="137"/>
      <c r="I38" s="151">
        <v>0.0015012731481481483</v>
      </c>
      <c r="J38" s="138" t="s">
        <v>544</v>
      </c>
    </row>
    <row r="39" spans="1:10" ht="18" customHeight="1">
      <c r="A39" s="71">
        <v>4</v>
      </c>
      <c r="B39" s="18">
        <v>135</v>
      </c>
      <c r="C39" s="19" t="s">
        <v>288</v>
      </c>
      <c r="D39" s="20" t="s">
        <v>887</v>
      </c>
      <c r="E39" s="21" t="s">
        <v>802</v>
      </c>
      <c r="F39" s="22" t="s">
        <v>285</v>
      </c>
      <c r="G39" s="22" t="s">
        <v>286</v>
      </c>
      <c r="H39" s="22"/>
      <c r="I39" s="151">
        <v>0.0013822916666666664</v>
      </c>
      <c r="J39" s="23" t="s">
        <v>291</v>
      </c>
    </row>
    <row r="40" spans="1:10" ht="18" customHeight="1">
      <c r="A40" s="71">
        <v>5</v>
      </c>
      <c r="B40" s="18">
        <v>122</v>
      </c>
      <c r="C40" s="19" t="s">
        <v>917</v>
      </c>
      <c r="D40" s="20" t="s">
        <v>918</v>
      </c>
      <c r="E40" s="21" t="s">
        <v>919</v>
      </c>
      <c r="F40" s="22" t="s">
        <v>118</v>
      </c>
      <c r="G40" s="22" t="s">
        <v>119</v>
      </c>
      <c r="H40" s="22"/>
      <c r="I40" s="151">
        <v>0.001553587962962963</v>
      </c>
      <c r="J40" s="23" t="s">
        <v>261</v>
      </c>
    </row>
    <row r="41" spans="1:10" ht="18" customHeight="1">
      <c r="A41" s="71">
        <v>6</v>
      </c>
      <c r="B41" s="18">
        <v>85</v>
      </c>
      <c r="C41" s="19" t="s">
        <v>338</v>
      </c>
      <c r="D41" s="20" t="s">
        <v>925</v>
      </c>
      <c r="E41" s="21" t="s">
        <v>926</v>
      </c>
      <c r="F41" s="22" t="s">
        <v>127</v>
      </c>
      <c r="G41" s="22" t="s">
        <v>128</v>
      </c>
      <c r="H41" s="22"/>
      <c r="I41" s="151">
        <v>0.0013802083333333333</v>
      </c>
      <c r="J41" s="23" t="s">
        <v>129</v>
      </c>
    </row>
    <row r="42" spans="1:10" ht="18" customHeight="1">
      <c r="A42" s="71">
        <v>7</v>
      </c>
      <c r="B42" s="12">
        <v>46</v>
      </c>
      <c r="C42" s="13" t="s">
        <v>694</v>
      </c>
      <c r="D42" s="11" t="s">
        <v>695</v>
      </c>
      <c r="E42" s="14" t="s">
        <v>696</v>
      </c>
      <c r="F42" s="15" t="s">
        <v>399</v>
      </c>
      <c r="G42" s="15" t="s">
        <v>400</v>
      </c>
      <c r="H42" s="15" t="s">
        <v>450</v>
      </c>
      <c r="I42" s="151">
        <v>0.0014215277777777779</v>
      </c>
      <c r="J42" s="17" t="s">
        <v>451</v>
      </c>
    </row>
    <row r="43" spans="1:10" ht="18" customHeight="1">
      <c r="A43" s="71">
        <v>8</v>
      </c>
      <c r="B43" s="18">
        <v>131</v>
      </c>
      <c r="C43" s="19" t="s">
        <v>841</v>
      </c>
      <c r="D43" s="20" t="s">
        <v>868</v>
      </c>
      <c r="E43" s="21" t="s">
        <v>869</v>
      </c>
      <c r="F43" s="22" t="s">
        <v>102</v>
      </c>
      <c r="G43" s="22" t="s">
        <v>103</v>
      </c>
      <c r="H43" s="22"/>
      <c r="I43" s="151">
        <v>0.001759837962962963</v>
      </c>
      <c r="J43" s="23" t="s">
        <v>104</v>
      </c>
    </row>
    <row r="44" spans="1:10" ht="18" customHeight="1">
      <c r="A44" s="71">
        <v>9</v>
      </c>
      <c r="B44" s="12">
        <v>42</v>
      </c>
      <c r="C44" s="13" t="s">
        <v>678</v>
      </c>
      <c r="D44" s="11" t="s">
        <v>679</v>
      </c>
      <c r="E44" s="14" t="s">
        <v>680</v>
      </c>
      <c r="F44" s="15" t="s">
        <v>155</v>
      </c>
      <c r="G44" s="15" t="s">
        <v>156</v>
      </c>
      <c r="H44" s="15"/>
      <c r="I44" s="151">
        <v>0.0015864583333333332</v>
      </c>
      <c r="J44" s="17" t="s">
        <v>157</v>
      </c>
    </row>
    <row r="45" spans="1:10" ht="18" customHeight="1">
      <c r="A45" s="71">
        <v>10</v>
      </c>
      <c r="B45" s="12">
        <v>38</v>
      </c>
      <c r="C45" s="13" t="s">
        <v>282</v>
      </c>
      <c r="D45" s="11" t="s">
        <v>667</v>
      </c>
      <c r="E45" s="14">
        <v>38508</v>
      </c>
      <c r="F45" s="15" t="s">
        <v>155</v>
      </c>
      <c r="G45" s="15" t="s">
        <v>156</v>
      </c>
      <c r="H45" s="15"/>
      <c r="I45" s="151">
        <v>0.0014814814814814814</v>
      </c>
      <c r="J45" s="17" t="s">
        <v>157</v>
      </c>
    </row>
  </sheetData>
  <sheetProtection/>
  <printOptions horizontalCentered="1"/>
  <pageMargins left="0.15694444444444444" right="0.39305555555555555" top="0.15694444444444444" bottom="0.19652777777777777" header="0.15694444444444444" footer="0.1965277777777777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6.140625" style="29" bestFit="1" customWidth="1"/>
    <col min="7" max="7" width="18.7109375" style="29" bestFit="1" customWidth="1"/>
    <col min="8" max="8" width="15.7109375" style="29" bestFit="1" customWidth="1"/>
    <col min="9" max="9" width="9.140625" style="83" customWidth="1"/>
    <col min="10" max="10" width="7.00390625" style="83" bestFit="1" customWidth="1"/>
    <col min="11" max="11" width="19.7109375" style="4" bestFit="1" customWidth="1"/>
    <col min="12" max="12" width="10.57421875" style="27" customWidth="1"/>
    <col min="13" max="13" width="18.8515625" style="27" customWidth="1"/>
    <col min="14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34"/>
      <c r="K3" s="102"/>
    </row>
    <row r="4" spans="3:10" s="24" customFormat="1" ht="15.75">
      <c r="C4" s="1" t="s">
        <v>27</v>
      </c>
      <c r="D4" s="1"/>
      <c r="E4" s="6"/>
      <c r="F4" s="6"/>
      <c r="G4" s="6"/>
      <c r="H4" s="40"/>
      <c r="I4" s="84"/>
      <c r="J4" s="84"/>
    </row>
    <row r="5" spans="3:11" s="24" customFormat="1" ht="16.5" thickBot="1">
      <c r="C5" s="1"/>
      <c r="D5" s="1"/>
      <c r="E5" s="36"/>
      <c r="F5" s="85"/>
      <c r="G5" s="85"/>
      <c r="H5" s="29"/>
      <c r="I5" s="83"/>
      <c r="J5" s="34"/>
      <c r="K5" s="34"/>
    </row>
    <row r="6" spans="1:11" s="65" customFormat="1" ht="18" customHeight="1" thickBot="1">
      <c r="A6" s="44" t="s">
        <v>946</v>
      </c>
      <c r="B6" s="101" t="s">
        <v>29</v>
      </c>
      <c r="C6" s="66" t="s">
        <v>13</v>
      </c>
      <c r="D6" s="67" t="s">
        <v>14</v>
      </c>
      <c r="E6" s="68" t="s">
        <v>15</v>
      </c>
      <c r="F6" s="69" t="s">
        <v>16</v>
      </c>
      <c r="G6" s="69" t="s">
        <v>17</v>
      </c>
      <c r="H6" s="69" t="s">
        <v>18</v>
      </c>
      <c r="I6" s="68" t="s">
        <v>25</v>
      </c>
      <c r="J6" s="81" t="s">
        <v>21</v>
      </c>
      <c r="K6" s="78" t="s">
        <v>22</v>
      </c>
    </row>
    <row r="7" spans="1:13" ht="18" customHeight="1">
      <c r="A7" s="71">
        <v>1</v>
      </c>
      <c r="B7" s="12">
        <v>103</v>
      </c>
      <c r="C7" s="13" t="s">
        <v>827</v>
      </c>
      <c r="D7" s="11" t="s">
        <v>828</v>
      </c>
      <c r="E7" s="14">
        <v>37333</v>
      </c>
      <c r="F7" s="15" t="s">
        <v>80</v>
      </c>
      <c r="G7" s="15" t="s">
        <v>81</v>
      </c>
      <c r="H7" s="15"/>
      <c r="I7" s="151">
        <v>0.0013047453703703702</v>
      </c>
      <c r="J7" s="12" t="str">
        <f aca="true" t="shared" si="0" ref="J7:J33"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III A</v>
      </c>
      <c r="K7" s="17" t="s">
        <v>519</v>
      </c>
      <c r="M7" s="5"/>
    </row>
    <row r="8" spans="1:13" ht="18" customHeight="1">
      <c r="A8" s="71">
        <v>2</v>
      </c>
      <c r="B8" s="12">
        <v>4</v>
      </c>
      <c r="C8" s="13" t="s">
        <v>646</v>
      </c>
      <c r="D8" s="11" t="s">
        <v>647</v>
      </c>
      <c r="E8" s="14" t="s">
        <v>648</v>
      </c>
      <c r="F8" s="15" t="s">
        <v>140</v>
      </c>
      <c r="G8" s="15" t="s">
        <v>141</v>
      </c>
      <c r="H8" s="15"/>
      <c r="I8" s="151">
        <v>0.0013237268518518518</v>
      </c>
      <c r="J8" s="12" t="str">
        <f t="shared" si="0"/>
        <v>III A</v>
      </c>
      <c r="K8" s="17" t="s">
        <v>142</v>
      </c>
      <c r="M8" s="5"/>
    </row>
    <row r="9" spans="1:11" ht="18" customHeight="1">
      <c r="A9" s="71">
        <v>3</v>
      </c>
      <c r="B9" s="12">
        <v>115</v>
      </c>
      <c r="C9" s="13" t="s">
        <v>852</v>
      </c>
      <c r="D9" s="11" t="s">
        <v>853</v>
      </c>
      <c r="E9" s="14">
        <v>37571</v>
      </c>
      <c r="F9" s="15" t="s">
        <v>86</v>
      </c>
      <c r="G9" s="15" t="s">
        <v>87</v>
      </c>
      <c r="H9" s="15"/>
      <c r="I9" s="151">
        <v>0.0013239583333333332</v>
      </c>
      <c r="J9" s="12" t="str">
        <f t="shared" si="0"/>
        <v>III A</v>
      </c>
      <c r="K9" s="17" t="s">
        <v>91</v>
      </c>
    </row>
    <row r="10" spans="1:11" ht="18" customHeight="1">
      <c r="A10" s="71">
        <v>4</v>
      </c>
      <c r="B10" s="18">
        <v>85</v>
      </c>
      <c r="C10" s="19" t="s">
        <v>338</v>
      </c>
      <c r="D10" s="20" t="s">
        <v>925</v>
      </c>
      <c r="E10" s="21" t="s">
        <v>926</v>
      </c>
      <c r="F10" s="22" t="s">
        <v>127</v>
      </c>
      <c r="G10" s="22" t="s">
        <v>128</v>
      </c>
      <c r="H10" s="22"/>
      <c r="I10" s="151">
        <v>0.0013802083333333333</v>
      </c>
      <c r="J10" s="12" t="str">
        <f t="shared" si="0"/>
        <v>I JA</v>
      </c>
      <c r="K10" s="23" t="s">
        <v>129</v>
      </c>
    </row>
    <row r="11" spans="1:13" ht="18" customHeight="1">
      <c r="A11" s="71">
        <v>5</v>
      </c>
      <c r="B11" s="12">
        <v>70</v>
      </c>
      <c r="C11" s="13" t="s">
        <v>115</v>
      </c>
      <c r="D11" s="11" t="s">
        <v>741</v>
      </c>
      <c r="E11" s="14">
        <v>37737</v>
      </c>
      <c r="F11" s="15" t="s">
        <v>175</v>
      </c>
      <c r="G11" s="15" t="s">
        <v>176</v>
      </c>
      <c r="H11" s="15"/>
      <c r="I11" s="151">
        <v>0.001381365740740741</v>
      </c>
      <c r="J11" s="12" t="str">
        <f t="shared" si="0"/>
        <v>I JA</v>
      </c>
      <c r="K11" s="17" t="s">
        <v>177</v>
      </c>
      <c r="M11" s="114"/>
    </row>
    <row r="12" spans="1:11" ht="18" customHeight="1">
      <c r="A12" s="71">
        <v>6</v>
      </c>
      <c r="B12" s="18">
        <v>135</v>
      </c>
      <c r="C12" s="19" t="s">
        <v>288</v>
      </c>
      <c r="D12" s="20" t="s">
        <v>887</v>
      </c>
      <c r="E12" s="21" t="s">
        <v>802</v>
      </c>
      <c r="F12" s="22" t="s">
        <v>285</v>
      </c>
      <c r="G12" s="22" t="s">
        <v>286</v>
      </c>
      <c r="H12" s="22"/>
      <c r="I12" s="151">
        <v>0.0013822916666666664</v>
      </c>
      <c r="J12" s="12" t="str">
        <f t="shared" si="0"/>
        <v>I JA</v>
      </c>
      <c r="K12" s="23" t="s">
        <v>291</v>
      </c>
    </row>
    <row r="13" spans="1:11" ht="18" customHeight="1">
      <c r="A13" s="71">
        <v>7</v>
      </c>
      <c r="B13" s="12">
        <v>129</v>
      </c>
      <c r="C13" s="13" t="s">
        <v>859</v>
      </c>
      <c r="D13" s="11" t="s">
        <v>860</v>
      </c>
      <c r="E13" s="14" t="s">
        <v>861</v>
      </c>
      <c r="F13" s="15" t="s">
        <v>102</v>
      </c>
      <c r="G13" s="15" t="s">
        <v>103</v>
      </c>
      <c r="H13" s="15"/>
      <c r="I13" s="151">
        <v>0.001384375</v>
      </c>
      <c r="J13" s="12" t="str">
        <f t="shared" si="0"/>
        <v>I JA</v>
      </c>
      <c r="K13" s="17" t="s">
        <v>104</v>
      </c>
    </row>
    <row r="14" spans="1:11" ht="18" customHeight="1">
      <c r="A14" s="71">
        <v>8</v>
      </c>
      <c r="B14" s="18">
        <v>136</v>
      </c>
      <c r="C14" s="19" t="s">
        <v>288</v>
      </c>
      <c r="D14" s="20" t="s">
        <v>888</v>
      </c>
      <c r="E14" s="21" t="s">
        <v>889</v>
      </c>
      <c r="F14" s="22" t="s">
        <v>285</v>
      </c>
      <c r="G14" s="22" t="s">
        <v>286</v>
      </c>
      <c r="H14" s="22"/>
      <c r="I14" s="151">
        <v>0.0013930555555555554</v>
      </c>
      <c r="J14" s="12" t="str">
        <f t="shared" si="0"/>
        <v>I JA</v>
      </c>
      <c r="K14" s="23" t="s">
        <v>291</v>
      </c>
    </row>
    <row r="15" spans="1:11" ht="18" customHeight="1">
      <c r="A15" s="71">
        <v>9</v>
      </c>
      <c r="B15" s="12">
        <v>1</v>
      </c>
      <c r="C15" s="13" t="s">
        <v>844</v>
      </c>
      <c r="D15" s="11" t="s">
        <v>845</v>
      </c>
      <c r="E15" s="14">
        <v>37406</v>
      </c>
      <c r="F15" s="15" t="s">
        <v>206</v>
      </c>
      <c r="G15" s="15" t="s">
        <v>207</v>
      </c>
      <c r="H15" s="15" t="s">
        <v>201</v>
      </c>
      <c r="I15" s="151">
        <v>0.0014056712962962961</v>
      </c>
      <c r="J15" s="12" t="str">
        <f t="shared" si="0"/>
        <v>I JA</v>
      </c>
      <c r="K15" s="17" t="s">
        <v>216</v>
      </c>
    </row>
    <row r="16" spans="1:11" ht="18" customHeight="1">
      <c r="A16" s="71">
        <v>10</v>
      </c>
      <c r="B16" s="12">
        <v>46</v>
      </c>
      <c r="C16" s="13" t="s">
        <v>694</v>
      </c>
      <c r="D16" s="11" t="s">
        <v>695</v>
      </c>
      <c r="E16" s="14" t="s">
        <v>696</v>
      </c>
      <c r="F16" s="15" t="s">
        <v>399</v>
      </c>
      <c r="G16" s="15" t="s">
        <v>400</v>
      </c>
      <c r="H16" s="15" t="s">
        <v>450</v>
      </c>
      <c r="I16" s="151">
        <v>0.0014215277777777779</v>
      </c>
      <c r="J16" s="12" t="str">
        <f t="shared" si="0"/>
        <v>I JA</v>
      </c>
      <c r="K16" s="17" t="s">
        <v>451</v>
      </c>
    </row>
    <row r="17" spans="1:11" ht="18" customHeight="1">
      <c r="A17" s="71">
        <v>11</v>
      </c>
      <c r="B17" s="12">
        <v>130</v>
      </c>
      <c r="C17" s="13" t="s">
        <v>293</v>
      </c>
      <c r="D17" s="11" t="s">
        <v>698</v>
      </c>
      <c r="E17" s="14" t="s">
        <v>653</v>
      </c>
      <c r="F17" s="15" t="s">
        <v>102</v>
      </c>
      <c r="G17" s="15" t="s">
        <v>103</v>
      </c>
      <c r="H17" s="15"/>
      <c r="I17" s="151">
        <v>0.0014296296296296297</v>
      </c>
      <c r="J17" s="12" t="str">
        <f t="shared" si="0"/>
        <v>I JA</v>
      </c>
      <c r="K17" s="17" t="s">
        <v>104</v>
      </c>
    </row>
    <row r="18" spans="1:13" ht="18" customHeight="1">
      <c r="A18" s="71">
        <v>12</v>
      </c>
      <c r="B18" s="12">
        <v>71</v>
      </c>
      <c r="C18" s="13" t="s">
        <v>54</v>
      </c>
      <c r="D18" s="11" t="s">
        <v>748</v>
      </c>
      <c r="E18" s="14">
        <v>37369</v>
      </c>
      <c r="F18" s="15" t="s">
        <v>403</v>
      </c>
      <c r="G18" s="15" t="s">
        <v>404</v>
      </c>
      <c r="H18" s="15"/>
      <c r="I18" s="151">
        <v>0.0014548611111111114</v>
      </c>
      <c r="J18" s="12" t="str">
        <f t="shared" si="0"/>
        <v>I JA</v>
      </c>
      <c r="K18" s="17" t="s">
        <v>746</v>
      </c>
      <c r="M18" s="5"/>
    </row>
    <row r="19" spans="1:13" ht="18" customHeight="1">
      <c r="A19" s="71">
        <v>13</v>
      </c>
      <c r="B19" s="18">
        <v>149</v>
      </c>
      <c r="C19" s="19" t="s">
        <v>576</v>
      </c>
      <c r="D19" s="20" t="s">
        <v>896</v>
      </c>
      <c r="E19" s="21" t="s">
        <v>897</v>
      </c>
      <c r="F19" s="22" t="s">
        <v>118</v>
      </c>
      <c r="G19" s="22" t="s">
        <v>119</v>
      </c>
      <c r="H19" s="22"/>
      <c r="I19" s="151">
        <v>0.0014741898148148147</v>
      </c>
      <c r="J19" s="12" t="str">
        <f t="shared" si="0"/>
        <v>I JA</v>
      </c>
      <c r="K19" s="23" t="s">
        <v>248</v>
      </c>
      <c r="M19" s="5"/>
    </row>
    <row r="20" spans="1:11" ht="18" customHeight="1">
      <c r="A20" s="71">
        <v>14</v>
      </c>
      <c r="B20" s="12">
        <v>38</v>
      </c>
      <c r="C20" s="13" t="s">
        <v>282</v>
      </c>
      <c r="D20" s="11" t="s">
        <v>667</v>
      </c>
      <c r="E20" s="14">
        <v>38508</v>
      </c>
      <c r="F20" s="15" t="s">
        <v>155</v>
      </c>
      <c r="G20" s="15" t="s">
        <v>156</v>
      </c>
      <c r="H20" s="15"/>
      <c r="I20" s="151">
        <v>0.0014814814814814814</v>
      </c>
      <c r="J20" s="12" t="str">
        <f t="shared" si="0"/>
        <v>I JA</v>
      </c>
      <c r="K20" s="17" t="s">
        <v>157</v>
      </c>
    </row>
    <row r="21" spans="1:11" ht="18" customHeight="1">
      <c r="A21" s="71">
        <v>15</v>
      </c>
      <c r="B21" s="12">
        <v>52</v>
      </c>
      <c r="C21" s="13" t="s">
        <v>699</v>
      </c>
      <c r="D21" s="11" t="s">
        <v>700</v>
      </c>
      <c r="E21" s="14" t="s">
        <v>701</v>
      </c>
      <c r="F21" s="15" t="s">
        <v>532</v>
      </c>
      <c r="G21" s="15" t="s">
        <v>166</v>
      </c>
      <c r="H21" s="15"/>
      <c r="I21" s="151">
        <v>0.0014858796296296297</v>
      </c>
      <c r="J21" s="12" t="str">
        <f t="shared" si="0"/>
        <v>I JA</v>
      </c>
      <c r="K21" s="17" t="s">
        <v>533</v>
      </c>
    </row>
    <row r="22" spans="1:11" ht="18" customHeight="1">
      <c r="A22" s="71">
        <v>16</v>
      </c>
      <c r="B22" s="133">
        <v>68</v>
      </c>
      <c r="C22" s="134" t="s">
        <v>678</v>
      </c>
      <c r="D22" s="135" t="s">
        <v>731</v>
      </c>
      <c r="E22" s="136" t="s">
        <v>732</v>
      </c>
      <c r="F22" s="137" t="s">
        <v>465</v>
      </c>
      <c r="G22" s="137" t="s">
        <v>466</v>
      </c>
      <c r="H22" s="137"/>
      <c r="I22" s="151">
        <v>0.0015012731481481483</v>
      </c>
      <c r="J22" s="12" t="str">
        <f t="shared" si="0"/>
        <v>II JA</v>
      </c>
      <c r="K22" s="138" t="s">
        <v>544</v>
      </c>
    </row>
    <row r="23" spans="1:13" ht="18" customHeight="1">
      <c r="A23" s="71">
        <v>17</v>
      </c>
      <c r="B23" s="12">
        <v>59</v>
      </c>
      <c r="C23" s="13" t="s">
        <v>713</v>
      </c>
      <c r="D23" s="11" t="s">
        <v>714</v>
      </c>
      <c r="E23" s="14" t="s">
        <v>194</v>
      </c>
      <c r="F23" s="15" t="s">
        <v>165</v>
      </c>
      <c r="G23" s="15" t="s">
        <v>166</v>
      </c>
      <c r="H23" s="15"/>
      <c r="I23" s="151">
        <v>0.0015052083333333332</v>
      </c>
      <c r="J23" s="12" t="str">
        <f t="shared" si="0"/>
        <v>II JA</v>
      </c>
      <c r="K23" s="17" t="s">
        <v>171</v>
      </c>
      <c r="M23" s="5"/>
    </row>
    <row r="24" spans="1:13" ht="18" customHeight="1">
      <c r="A24" s="71">
        <v>18</v>
      </c>
      <c r="B24" s="12">
        <v>72</v>
      </c>
      <c r="C24" s="13" t="s">
        <v>83</v>
      </c>
      <c r="D24" s="11" t="s">
        <v>752</v>
      </c>
      <c r="E24" s="14">
        <v>37414</v>
      </c>
      <c r="F24" s="15" t="s">
        <v>403</v>
      </c>
      <c r="G24" s="15" t="s">
        <v>404</v>
      </c>
      <c r="H24" s="15"/>
      <c r="I24" s="151">
        <v>0.0015114583333333332</v>
      </c>
      <c r="J24" s="12" t="str">
        <f t="shared" si="0"/>
        <v>II JA</v>
      </c>
      <c r="K24" s="17" t="s">
        <v>478</v>
      </c>
      <c r="M24" s="5"/>
    </row>
    <row r="25" spans="1:11" ht="18" customHeight="1">
      <c r="A25" s="71">
        <v>19</v>
      </c>
      <c r="B25" s="133">
        <v>48</v>
      </c>
      <c r="C25" s="134" t="s">
        <v>73</v>
      </c>
      <c r="D25" s="135" t="s">
        <v>697</v>
      </c>
      <c r="E25" s="136">
        <v>37699</v>
      </c>
      <c r="F25" s="137" t="s">
        <v>45</v>
      </c>
      <c r="G25" s="137" t="s">
        <v>46</v>
      </c>
      <c r="H25" s="137"/>
      <c r="I25" s="151">
        <v>0.0015225694444444444</v>
      </c>
      <c r="J25" s="12" t="str">
        <f t="shared" si="0"/>
        <v>II JA</v>
      </c>
      <c r="K25" s="138" t="s">
        <v>47</v>
      </c>
    </row>
    <row r="26" spans="1:11" ht="18" customHeight="1">
      <c r="A26" s="71">
        <v>20</v>
      </c>
      <c r="B26" s="12">
        <v>7</v>
      </c>
      <c r="C26" s="13" t="s">
        <v>841</v>
      </c>
      <c r="D26" s="11" t="s">
        <v>842</v>
      </c>
      <c r="E26" s="14">
        <v>37867</v>
      </c>
      <c r="F26" s="15" t="s">
        <v>206</v>
      </c>
      <c r="G26" s="15" t="s">
        <v>207</v>
      </c>
      <c r="H26" s="15" t="s">
        <v>201</v>
      </c>
      <c r="I26" s="151">
        <v>0.0015231481481481483</v>
      </c>
      <c r="J26" s="12" t="str">
        <f t="shared" si="0"/>
        <v>II JA</v>
      </c>
      <c r="K26" s="17" t="s">
        <v>216</v>
      </c>
    </row>
    <row r="27" spans="1:11" ht="18" customHeight="1">
      <c r="A27" s="71">
        <v>21</v>
      </c>
      <c r="B27" s="12">
        <v>43</v>
      </c>
      <c r="C27" s="13" t="s">
        <v>683</v>
      </c>
      <c r="D27" s="11" t="s">
        <v>684</v>
      </c>
      <c r="E27" s="14" t="s">
        <v>645</v>
      </c>
      <c r="F27" s="15" t="s">
        <v>399</v>
      </c>
      <c r="G27" s="15" t="s">
        <v>400</v>
      </c>
      <c r="H27" s="15"/>
      <c r="I27" s="151">
        <v>0.0015275462962962966</v>
      </c>
      <c r="J27" s="12" t="str">
        <f t="shared" si="0"/>
        <v>II JA</v>
      </c>
      <c r="K27" s="17" t="s">
        <v>401</v>
      </c>
    </row>
    <row r="28" spans="1:13" ht="18" customHeight="1">
      <c r="A28" s="71">
        <v>22</v>
      </c>
      <c r="B28" s="18">
        <v>122</v>
      </c>
      <c r="C28" s="19" t="s">
        <v>917</v>
      </c>
      <c r="D28" s="20" t="s">
        <v>918</v>
      </c>
      <c r="E28" s="21" t="s">
        <v>919</v>
      </c>
      <c r="F28" s="22" t="s">
        <v>118</v>
      </c>
      <c r="G28" s="22" t="s">
        <v>119</v>
      </c>
      <c r="H28" s="22"/>
      <c r="I28" s="151">
        <v>0.001553587962962963</v>
      </c>
      <c r="J28" s="12" t="str">
        <f t="shared" si="0"/>
        <v>II JA</v>
      </c>
      <c r="K28" s="23" t="s">
        <v>261</v>
      </c>
      <c r="M28" s="5"/>
    </row>
    <row r="29" spans="1:11" ht="18" customHeight="1">
      <c r="A29" s="71">
        <v>23</v>
      </c>
      <c r="B29" s="18">
        <v>35</v>
      </c>
      <c r="C29" s="19" t="s">
        <v>923</v>
      </c>
      <c r="D29" s="20" t="s">
        <v>924</v>
      </c>
      <c r="E29" s="21" t="s">
        <v>307</v>
      </c>
      <c r="F29" s="22" t="s">
        <v>127</v>
      </c>
      <c r="G29" s="22" t="s">
        <v>128</v>
      </c>
      <c r="H29" s="22"/>
      <c r="I29" s="151">
        <v>0.0015598379629629632</v>
      </c>
      <c r="J29" s="12" t="str">
        <f t="shared" si="0"/>
        <v>II JA</v>
      </c>
      <c r="K29" s="23" t="s">
        <v>129</v>
      </c>
    </row>
    <row r="30" spans="1:11" ht="18" customHeight="1">
      <c r="A30" s="71">
        <v>24</v>
      </c>
      <c r="B30" s="18">
        <v>138</v>
      </c>
      <c r="C30" s="19" t="s">
        <v>892</v>
      </c>
      <c r="D30" s="20" t="s">
        <v>893</v>
      </c>
      <c r="E30" s="21" t="s">
        <v>867</v>
      </c>
      <c r="F30" s="22" t="s">
        <v>108</v>
      </c>
      <c r="G30" s="22" t="s">
        <v>109</v>
      </c>
      <c r="H30" s="22" t="s">
        <v>110</v>
      </c>
      <c r="I30" s="151">
        <v>0.0015674768518518518</v>
      </c>
      <c r="J30" s="12" t="str">
        <f t="shared" si="0"/>
        <v>II JA</v>
      </c>
      <c r="K30" s="23" t="s">
        <v>111</v>
      </c>
    </row>
    <row r="31" spans="1:11" ht="18" customHeight="1">
      <c r="A31" s="71">
        <v>25</v>
      </c>
      <c r="B31" s="12">
        <v>2</v>
      </c>
      <c r="C31" s="13" t="s">
        <v>643</v>
      </c>
      <c r="D31" s="11" t="s">
        <v>644</v>
      </c>
      <c r="E31" s="14" t="s">
        <v>645</v>
      </c>
      <c r="F31" s="15" t="s">
        <v>140</v>
      </c>
      <c r="G31" s="15" t="s">
        <v>141</v>
      </c>
      <c r="H31" s="15"/>
      <c r="I31" s="151">
        <v>0.0015700231481481483</v>
      </c>
      <c r="J31" s="12" t="str">
        <f t="shared" si="0"/>
        <v>II JA</v>
      </c>
      <c r="K31" s="17" t="s">
        <v>142</v>
      </c>
    </row>
    <row r="32" spans="1:11" ht="18" customHeight="1">
      <c r="A32" s="71">
        <v>26</v>
      </c>
      <c r="B32" s="12">
        <v>65</v>
      </c>
      <c r="C32" s="13" t="s">
        <v>718</v>
      </c>
      <c r="D32" s="11" t="s">
        <v>719</v>
      </c>
      <c r="E32" s="14">
        <v>37782</v>
      </c>
      <c r="F32" s="15" t="s">
        <v>51</v>
      </c>
      <c r="G32" s="15" t="s">
        <v>52</v>
      </c>
      <c r="H32" s="15"/>
      <c r="I32" s="151">
        <v>0.001575810185185185</v>
      </c>
      <c r="J32" s="12" t="str">
        <f t="shared" si="0"/>
        <v>II JA</v>
      </c>
      <c r="K32" s="17" t="s">
        <v>53</v>
      </c>
    </row>
    <row r="33" spans="1:11" ht="18" customHeight="1">
      <c r="A33" s="71">
        <v>27</v>
      </c>
      <c r="B33" s="12">
        <v>42</v>
      </c>
      <c r="C33" s="13" t="s">
        <v>678</v>
      </c>
      <c r="D33" s="11" t="s">
        <v>679</v>
      </c>
      <c r="E33" s="14" t="s">
        <v>680</v>
      </c>
      <c r="F33" s="15" t="s">
        <v>155</v>
      </c>
      <c r="G33" s="15" t="s">
        <v>156</v>
      </c>
      <c r="H33" s="15"/>
      <c r="I33" s="151">
        <v>0.0015864583333333332</v>
      </c>
      <c r="J33" s="12" t="str">
        <f t="shared" si="0"/>
        <v>II JA</v>
      </c>
      <c r="K33" s="17" t="s">
        <v>157</v>
      </c>
    </row>
    <row r="34" spans="1:8" s="1" customFormat="1" ht="15.75">
      <c r="A34" s="1" t="s">
        <v>9</v>
      </c>
      <c r="C34" s="6"/>
      <c r="D34" s="7"/>
      <c r="E34" s="7"/>
      <c r="F34" s="7"/>
      <c r="G34" s="8"/>
      <c r="H34" s="9"/>
    </row>
    <row r="35" spans="1:11" s="1" customFormat="1" ht="15.75">
      <c r="A35" s="1" t="s">
        <v>10</v>
      </c>
      <c r="C35" s="6"/>
      <c r="D35" s="7"/>
      <c r="E35" s="7"/>
      <c r="F35" s="8"/>
      <c r="G35" s="8"/>
      <c r="H35" s="9"/>
      <c r="I35" s="9"/>
      <c r="J35" s="9"/>
      <c r="K35" s="16"/>
    </row>
    <row r="36" spans="1:11" s="4" customFormat="1" ht="12" customHeight="1">
      <c r="A36" s="27"/>
      <c r="B36" s="27"/>
      <c r="C36" s="27"/>
      <c r="D36" s="35"/>
      <c r="E36" s="36"/>
      <c r="F36" s="37"/>
      <c r="G36" s="37"/>
      <c r="H36" s="37"/>
      <c r="I36" s="34"/>
      <c r="J36" s="34"/>
      <c r="K36" s="102"/>
    </row>
    <row r="37" spans="3:10" s="24" customFormat="1" ht="15.75">
      <c r="C37" s="1" t="s">
        <v>27</v>
      </c>
      <c r="D37" s="1"/>
      <c r="E37" s="6"/>
      <c r="F37" s="6"/>
      <c r="G37" s="6"/>
      <c r="H37" s="40"/>
      <c r="I37" s="84"/>
      <c r="J37" s="84"/>
    </row>
    <row r="38" spans="3:11" s="24" customFormat="1" ht="16.5" thickBot="1">
      <c r="C38" s="1"/>
      <c r="D38" s="1"/>
      <c r="E38" s="36"/>
      <c r="F38" s="85"/>
      <c r="G38" s="85"/>
      <c r="H38" s="29"/>
      <c r="I38" s="83"/>
      <c r="J38" s="34"/>
      <c r="K38" s="34"/>
    </row>
    <row r="39" spans="1:11" s="65" customFormat="1" ht="18" customHeight="1" thickBot="1">
      <c r="A39" s="44" t="s">
        <v>946</v>
      </c>
      <c r="B39" s="101" t="s">
        <v>29</v>
      </c>
      <c r="C39" s="66" t="s">
        <v>13</v>
      </c>
      <c r="D39" s="67" t="s">
        <v>14</v>
      </c>
      <c r="E39" s="68" t="s">
        <v>15</v>
      </c>
      <c r="F39" s="69" t="s">
        <v>16</v>
      </c>
      <c r="G39" s="69" t="s">
        <v>17</v>
      </c>
      <c r="H39" s="69" t="s">
        <v>18</v>
      </c>
      <c r="I39" s="68" t="s">
        <v>25</v>
      </c>
      <c r="J39" s="81" t="s">
        <v>21</v>
      </c>
      <c r="K39" s="78" t="s">
        <v>22</v>
      </c>
    </row>
    <row r="40" spans="1:11" ht="18" customHeight="1">
      <c r="A40" s="71">
        <v>28</v>
      </c>
      <c r="B40" s="12">
        <v>93</v>
      </c>
      <c r="C40" s="13" t="s">
        <v>92</v>
      </c>
      <c r="D40" s="11" t="s">
        <v>803</v>
      </c>
      <c r="E40" s="14" t="s">
        <v>804</v>
      </c>
      <c r="F40" s="15" t="s">
        <v>68</v>
      </c>
      <c r="G40" s="15" t="s">
        <v>69</v>
      </c>
      <c r="H40" s="15"/>
      <c r="I40" s="151">
        <v>0.0016056712962962962</v>
      </c>
      <c r="J40" s="12" t="str">
        <f>IF(ISBLANK(I40),"",IF(I40&lt;=0.00109375,"KSM",IF(I40&lt;=0.00115162037037037,"I A",IF(I40&lt;=0.00124421296296296,"II A",IF(I40&lt;=0.0013599537037037,"III A",IF(I40&lt;=0.00148726851851852,"I JA",IF(I40&lt;=0.00160300925925926,"II JA",IF(I40&lt;=0.00169560185185185,"III JA"))))))))</f>
        <v>III JA</v>
      </c>
      <c r="K40" s="17" t="s">
        <v>70</v>
      </c>
    </row>
    <row r="41" spans="1:11" ht="18" customHeight="1">
      <c r="A41" s="71">
        <v>29</v>
      </c>
      <c r="B41" s="12">
        <v>53</v>
      </c>
      <c r="C41" s="13" t="s">
        <v>71</v>
      </c>
      <c r="D41" s="11" t="s">
        <v>704</v>
      </c>
      <c r="E41" s="14" t="s">
        <v>705</v>
      </c>
      <c r="F41" s="15" t="s">
        <v>165</v>
      </c>
      <c r="G41" s="15" t="s">
        <v>166</v>
      </c>
      <c r="H41" s="15"/>
      <c r="I41" s="151">
        <v>0.0016386574074074073</v>
      </c>
      <c r="J41" s="12" t="str">
        <f>IF(ISBLANK(I41),"",IF(I41&lt;=0.00109375,"KSM",IF(I41&lt;=0.00115162037037037,"I A",IF(I41&lt;=0.00124421296296296,"II A",IF(I41&lt;=0.0013599537037037,"III A",IF(I41&lt;=0.00148726851851852,"I JA",IF(I41&lt;=0.00160300925925926,"II JA",IF(I41&lt;=0.00169560185185185,"III JA"))))))))</f>
        <v>III JA</v>
      </c>
      <c r="K41" s="17" t="s">
        <v>167</v>
      </c>
    </row>
    <row r="42" spans="1:11" ht="18" customHeight="1">
      <c r="A42" s="71">
        <v>30</v>
      </c>
      <c r="B42" s="18">
        <v>131</v>
      </c>
      <c r="C42" s="19" t="s">
        <v>841</v>
      </c>
      <c r="D42" s="20" t="s">
        <v>868</v>
      </c>
      <c r="E42" s="21" t="s">
        <v>869</v>
      </c>
      <c r="F42" s="22" t="s">
        <v>102</v>
      </c>
      <c r="G42" s="22" t="s">
        <v>103</v>
      </c>
      <c r="H42" s="22"/>
      <c r="I42" s="151">
        <v>0.001759837962962963</v>
      </c>
      <c r="J42" s="12"/>
      <c r="K42" s="23" t="s">
        <v>104</v>
      </c>
    </row>
    <row r="43" spans="1:11" ht="18" customHeight="1">
      <c r="A43" s="71"/>
      <c r="B43" s="12">
        <v>112</v>
      </c>
      <c r="C43" s="13" t="s">
        <v>83</v>
      </c>
      <c r="D43" s="11" t="s">
        <v>846</v>
      </c>
      <c r="E43" s="14" t="s">
        <v>847</v>
      </c>
      <c r="F43" s="15" t="s">
        <v>86</v>
      </c>
      <c r="G43" s="15" t="s">
        <v>87</v>
      </c>
      <c r="H43" s="15"/>
      <c r="I43" s="151" t="s">
        <v>964</v>
      </c>
      <c r="J43" s="12"/>
      <c r="K43" s="17" t="s">
        <v>88</v>
      </c>
    </row>
  </sheetData>
  <sheetProtection/>
  <printOptions horizontalCentered="1"/>
  <pageMargins left="0.15694444444444444" right="0.39305555555555555" top="0.15694444444444444" bottom="0.19652777777777777" header="0.15694444444444444" footer="0.1965277777777777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27" customWidth="1"/>
    <col min="2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5.00390625" style="29" customWidth="1"/>
    <col min="7" max="7" width="16.140625" style="29" bestFit="1" customWidth="1"/>
    <col min="8" max="8" width="15.7109375" style="29" bestFit="1" customWidth="1"/>
    <col min="9" max="9" width="9.140625" style="34" customWidth="1"/>
    <col min="10" max="10" width="26.00390625" style="4" bestFit="1" customWidth="1"/>
    <col min="11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0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16"/>
    </row>
    <row r="3" spans="1:10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102"/>
    </row>
    <row r="4" spans="3:9" s="24" customFormat="1" ht="15.75">
      <c r="C4" s="1" t="s">
        <v>30</v>
      </c>
      <c r="D4" s="1"/>
      <c r="E4" s="6"/>
      <c r="F4" s="6"/>
      <c r="G4" s="6"/>
      <c r="H4" s="40"/>
      <c r="I4" s="9"/>
    </row>
    <row r="5" spans="3:9" s="24" customFormat="1" ht="16.5" thickBot="1">
      <c r="C5" s="1">
        <v>1</v>
      </c>
      <c r="D5" s="1" t="s">
        <v>945</v>
      </c>
      <c r="E5" s="6"/>
      <c r="F5" s="6"/>
      <c r="G5" s="6"/>
      <c r="H5" s="40"/>
      <c r="I5" s="9"/>
    </row>
    <row r="6" spans="1:10" s="65" customFormat="1" ht="18" customHeight="1" thickBot="1">
      <c r="A6" s="44" t="s">
        <v>28</v>
      </c>
      <c r="B6" s="101" t="s">
        <v>29</v>
      </c>
      <c r="C6" s="66" t="s">
        <v>13</v>
      </c>
      <c r="D6" s="67" t="s">
        <v>14</v>
      </c>
      <c r="E6" s="68" t="s">
        <v>15</v>
      </c>
      <c r="F6" s="69" t="s">
        <v>16</v>
      </c>
      <c r="G6" s="69" t="s">
        <v>17</v>
      </c>
      <c r="H6" s="69" t="s">
        <v>18</v>
      </c>
      <c r="I6" s="68" t="s">
        <v>25</v>
      </c>
      <c r="J6" s="78" t="s">
        <v>22</v>
      </c>
    </row>
    <row r="7" spans="1:10" ht="18" customHeight="1">
      <c r="A7" s="71">
        <v>1</v>
      </c>
      <c r="B7" s="12">
        <v>125</v>
      </c>
      <c r="C7" s="13" t="s">
        <v>217</v>
      </c>
      <c r="D7" s="11" t="s">
        <v>857</v>
      </c>
      <c r="E7" s="14" t="s">
        <v>858</v>
      </c>
      <c r="F7" s="15" t="s">
        <v>95</v>
      </c>
      <c r="G7" s="15" t="s">
        <v>96</v>
      </c>
      <c r="H7" s="15" t="s">
        <v>97</v>
      </c>
      <c r="I7" s="151">
        <v>0.0011949074074074075</v>
      </c>
      <c r="J7" s="17" t="s">
        <v>98</v>
      </c>
    </row>
    <row r="8" spans="1:10" ht="18" customHeight="1">
      <c r="A8" s="71">
        <v>2</v>
      </c>
      <c r="B8" s="12">
        <v>44</v>
      </c>
      <c r="C8" s="13" t="s">
        <v>252</v>
      </c>
      <c r="D8" s="11" t="s">
        <v>685</v>
      </c>
      <c r="E8" s="14" t="s">
        <v>686</v>
      </c>
      <c r="F8" s="15" t="s">
        <v>399</v>
      </c>
      <c r="G8" s="15" t="s">
        <v>400</v>
      </c>
      <c r="H8" s="15"/>
      <c r="I8" s="151">
        <v>0.0012569444444444444</v>
      </c>
      <c r="J8" s="17" t="s">
        <v>401</v>
      </c>
    </row>
    <row r="9" spans="1:10" ht="18" customHeight="1">
      <c r="A9" s="71">
        <v>3</v>
      </c>
      <c r="B9" s="12">
        <v>10</v>
      </c>
      <c r="C9" s="13" t="s">
        <v>837</v>
      </c>
      <c r="D9" s="11" t="s">
        <v>838</v>
      </c>
      <c r="E9" s="14">
        <v>38045</v>
      </c>
      <c r="F9" s="15" t="s">
        <v>206</v>
      </c>
      <c r="G9" s="15" t="s">
        <v>207</v>
      </c>
      <c r="H9" s="15" t="s">
        <v>201</v>
      </c>
      <c r="I9" s="151">
        <v>0.0012881944444444445</v>
      </c>
      <c r="J9" s="17" t="s">
        <v>216</v>
      </c>
    </row>
    <row r="10" spans="1:11" ht="18" customHeight="1">
      <c r="A10" s="71">
        <v>4</v>
      </c>
      <c r="B10" s="12">
        <v>78</v>
      </c>
      <c r="C10" s="13" t="s">
        <v>186</v>
      </c>
      <c r="D10" s="11" t="s">
        <v>769</v>
      </c>
      <c r="E10" s="14" t="s">
        <v>770</v>
      </c>
      <c r="F10" s="15" t="s">
        <v>56</v>
      </c>
      <c r="G10" s="15" t="s">
        <v>57</v>
      </c>
      <c r="H10" s="15"/>
      <c r="I10" s="151">
        <v>0.0012935185185185185</v>
      </c>
      <c r="J10" s="17" t="s">
        <v>58</v>
      </c>
      <c r="K10" s="5"/>
    </row>
    <row r="11" spans="1:11" ht="18" customHeight="1">
      <c r="A11" s="71">
        <v>5</v>
      </c>
      <c r="B11" s="12">
        <v>3</v>
      </c>
      <c r="C11" s="13" t="s">
        <v>839</v>
      </c>
      <c r="D11" s="11" t="s">
        <v>840</v>
      </c>
      <c r="E11" s="14">
        <v>37892</v>
      </c>
      <c r="F11" s="15" t="s">
        <v>206</v>
      </c>
      <c r="G11" s="15" t="s">
        <v>207</v>
      </c>
      <c r="H11" s="15" t="s">
        <v>201</v>
      </c>
      <c r="I11" s="151">
        <v>0.0013306712962962966</v>
      </c>
      <c r="J11" s="17" t="s">
        <v>216</v>
      </c>
      <c r="K11" s="5"/>
    </row>
    <row r="12" spans="1:10" ht="18" customHeight="1">
      <c r="A12" s="71">
        <v>6</v>
      </c>
      <c r="B12" s="12">
        <v>79</v>
      </c>
      <c r="C12" s="13" t="s">
        <v>779</v>
      </c>
      <c r="D12" s="11" t="s">
        <v>780</v>
      </c>
      <c r="E12" s="14" t="s">
        <v>686</v>
      </c>
      <c r="F12" s="15" t="s">
        <v>189</v>
      </c>
      <c r="G12" s="15" t="s">
        <v>190</v>
      </c>
      <c r="H12" s="15"/>
      <c r="I12" s="151">
        <v>0.0012747685185185184</v>
      </c>
      <c r="J12" s="17" t="s">
        <v>191</v>
      </c>
    </row>
    <row r="13" spans="1:11" ht="18" customHeight="1">
      <c r="A13" s="71">
        <v>7</v>
      </c>
      <c r="B13" s="12">
        <v>124</v>
      </c>
      <c r="C13" s="13" t="s">
        <v>854</v>
      </c>
      <c r="D13" s="11" t="s">
        <v>855</v>
      </c>
      <c r="E13" s="14" t="s">
        <v>856</v>
      </c>
      <c r="F13" s="15" t="s">
        <v>95</v>
      </c>
      <c r="G13" s="15" t="s">
        <v>96</v>
      </c>
      <c r="H13" s="15" t="s">
        <v>97</v>
      </c>
      <c r="I13" s="151">
        <v>0.0012453703703703704</v>
      </c>
      <c r="J13" s="17" t="s">
        <v>98</v>
      </c>
      <c r="K13" s="5"/>
    </row>
    <row r="14" spans="1:10" ht="18" customHeight="1">
      <c r="A14" s="71">
        <v>8</v>
      </c>
      <c r="B14" s="12">
        <v>101</v>
      </c>
      <c r="C14" s="13" t="s">
        <v>605</v>
      </c>
      <c r="D14" s="11" t="s">
        <v>826</v>
      </c>
      <c r="E14" s="14">
        <v>37333</v>
      </c>
      <c r="F14" s="15" t="s">
        <v>80</v>
      </c>
      <c r="G14" s="15" t="s">
        <v>81</v>
      </c>
      <c r="H14" s="15"/>
      <c r="I14" s="151">
        <v>0.0013451388888888888</v>
      </c>
      <c r="J14" s="17" t="s">
        <v>82</v>
      </c>
    </row>
    <row r="15" spans="1:10" ht="18" customHeight="1">
      <c r="A15" s="71">
        <v>9</v>
      </c>
      <c r="B15" s="12">
        <v>105</v>
      </c>
      <c r="C15" s="13" t="s">
        <v>831</v>
      </c>
      <c r="D15" s="11" t="s">
        <v>832</v>
      </c>
      <c r="E15" s="14">
        <v>37455</v>
      </c>
      <c r="F15" s="15" t="s">
        <v>206</v>
      </c>
      <c r="G15" s="15" t="s">
        <v>207</v>
      </c>
      <c r="H15" s="15" t="s">
        <v>208</v>
      </c>
      <c r="I15" s="151">
        <v>0.0012262731481481482</v>
      </c>
      <c r="J15" s="17" t="s">
        <v>209</v>
      </c>
    </row>
    <row r="16" spans="1:10" ht="18" customHeight="1">
      <c r="A16" s="71">
        <v>10</v>
      </c>
      <c r="B16" s="12">
        <v>150</v>
      </c>
      <c r="C16" s="13" t="s">
        <v>192</v>
      </c>
      <c r="D16" s="11" t="s">
        <v>904</v>
      </c>
      <c r="E16" s="14" t="s">
        <v>905</v>
      </c>
      <c r="F16" s="15" t="s">
        <v>118</v>
      </c>
      <c r="G16" s="15" t="s">
        <v>119</v>
      </c>
      <c r="H16" s="15"/>
      <c r="I16" s="151">
        <v>0.0011993055555555555</v>
      </c>
      <c r="J16" s="17" t="s">
        <v>901</v>
      </c>
    </row>
    <row r="17" spans="3:9" s="24" customFormat="1" ht="15.75">
      <c r="C17" s="1"/>
      <c r="D17" s="1"/>
      <c r="E17" s="6"/>
      <c r="F17" s="6"/>
      <c r="G17" s="6"/>
      <c r="H17" s="40"/>
      <c r="I17" s="9"/>
    </row>
    <row r="18" spans="3:9" s="24" customFormat="1" ht="16.5" thickBot="1">
      <c r="C18" s="1">
        <v>2</v>
      </c>
      <c r="D18" s="1" t="s">
        <v>945</v>
      </c>
      <c r="E18" s="6"/>
      <c r="F18" s="6"/>
      <c r="G18" s="6"/>
      <c r="H18" s="40"/>
      <c r="I18" s="9"/>
    </row>
    <row r="19" spans="1:10" s="65" customFormat="1" ht="18" customHeight="1" thickBot="1">
      <c r="A19" s="44" t="s">
        <v>28</v>
      </c>
      <c r="B19" s="101" t="s">
        <v>29</v>
      </c>
      <c r="C19" s="66" t="s">
        <v>13</v>
      </c>
      <c r="D19" s="67" t="s">
        <v>14</v>
      </c>
      <c r="E19" s="68" t="s">
        <v>15</v>
      </c>
      <c r="F19" s="69" t="s">
        <v>16</v>
      </c>
      <c r="G19" s="69" t="s">
        <v>17</v>
      </c>
      <c r="H19" s="69" t="s">
        <v>18</v>
      </c>
      <c r="I19" s="68" t="s">
        <v>25</v>
      </c>
      <c r="J19" s="78" t="s">
        <v>22</v>
      </c>
    </row>
    <row r="20" spans="1:10" ht="18" customHeight="1">
      <c r="A20" s="71">
        <v>1</v>
      </c>
      <c r="B20" s="12">
        <v>100</v>
      </c>
      <c r="C20" s="13" t="s">
        <v>226</v>
      </c>
      <c r="D20" s="11" t="s">
        <v>825</v>
      </c>
      <c r="E20" s="14">
        <v>37388</v>
      </c>
      <c r="F20" s="15" t="s">
        <v>80</v>
      </c>
      <c r="G20" s="15" t="s">
        <v>81</v>
      </c>
      <c r="H20" s="15"/>
      <c r="I20" s="151">
        <v>0.001166435185185185</v>
      </c>
      <c r="J20" s="17" t="s">
        <v>82</v>
      </c>
    </row>
    <row r="21" spans="1:10" ht="18" customHeight="1">
      <c r="A21" s="71">
        <v>2</v>
      </c>
      <c r="B21" s="12">
        <v>56</v>
      </c>
      <c r="C21" s="13" t="s">
        <v>710</v>
      </c>
      <c r="D21" s="11" t="s">
        <v>711</v>
      </c>
      <c r="E21" s="14" t="s">
        <v>712</v>
      </c>
      <c r="F21" s="15" t="s">
        <v>165</v>
      </c>
      <c r="G21" s="15" t="s">
        <v>166</v>
      </c>
      <c r="H21" s="15"/>
      <c r="I21" s="151">
        <v>0.0014046296296296298</v>
      </c>
      <c r="J21" s="17" t="s">
        <v>171</v>
      </c>
    </row>
    <row r="22" spans="1:10" ht="18" customHeight="1">
      <c r="A22" s="71">
        <v>3</v>
      </c>
      <c r="B22" s="12">
        <v>99</v>
      </c>
      <c r="C22" s="13" t="s">
        <v>217</v>
      </c>
      <c r="D22" s="11" t="s">
        <v>824</v>
      </c>
      <c r="E22" s="14">
        <v>37399</v>
      </c>
      <c r="F22" s="15" t="s">
        <v>80</v>
      </c>
      <c r="G22" s="15" t="s">
        <v>81</v>
      </c>
      <c r="H22" s="15"/>
      <c r="I22" s="151">
        <v>0.0012292824074074075</v>
      </c>
      <c r="J22" s="17" t="s">
        <v>204</v>
      </c>
    </row>
    <row r="23" spans="1:10" ht="18" customHeight="1">
      <c r="A23" s="71">
        <v>4</v>
      </c>
      <c r="B23" s="12">
        <v>82</v>
      </c>
      <c r="C23" s="13" t="s">
        <v>784</v>
      </c>
      <c r="D23" s="11" t="s">
        <v>785</v>
      </c>
      <c r="E23" s="14">
        <v>37492</v>
      </c>
      <c r="F23" s="15" t="s">
        <v>189</v>
      </c>
      <c r="G23" s="15" t="s">
        <v>190</v>
      </c>
      <c r="H23" s="15"/>
      <c r="I23" s="151">
        <v>0.0015939814814814816</v>
      </c>
      <c r="J23" s="17" t="s">
        <v>281</v>
      </c>
    </row>
    <row r="24" spans="1:10" ht="18" customHeight="1">
      <c r="A24" s="71">
        <v>5</v>
      </c>
      <c r="B24" s="12">
        <v>54</v>
      </c>
      <c r="C24" s="13" t="s">
        <v>706</v>
      </c>
      <c r="D24" s="11" t="s">
        <v>707</v>
      </c>
      <c r="E24" s="14" t="s">
        <v>708</v>
      </c>
      <c r="F24" s="15" t="s">
        <v>532</v>
      </c>
      <c r="G24" s="15" t="s">
        <v>166</v>
      </c>
      <c r="H24" s="15"/>
      <c r="I24" s="151">
        <v>0.0014148148148148147</v>
      </c>
      <c r="J24" s="17" t="s">
        <v>709</v>
      </c>
    </row>
    <row r="25" spans="1:10" ht="18" customHeight="1">
      <c r="A25" s="71">
        <v>6</v>
      </c>
      <c r="B25" s="12">
        <v>40</v>
      </c>
      <c r="C25" s="13" t="s">
        <v>233</v>
      </c>
      <c r="D25" s="11" t="s">
        <v>674</v>
      </c>
      <c r="E25" s="14">
        <v>37589</v>
      </c>
      <c r="F25" s="15" t="s">
        <v>155</v>
      </c>
      <c r="G25" s="15" t="s">
        <v>156</v>
      </c>
      <c r="H25" s="15"/>
      <c r="I25" s="151">
        <v>0.0014611111111111112</v>
      </c>
      <c r="J25" s="17" t="s">
        <v>157</v>
      </c>
    </row>
    <row r="26" spans="1:11" ht="18" customHeight="1">
      <c r="A26" s="71">
        <v>7</v>
      </c>
      <c r="B26" s="12">
        <v>25</v>
      </c>
      <c r="C26" s="13" t="s">
        <v>831</v>
      </c>
      <c r="D26" s="11" t="s">
        <v>843</v>
      </c>
      <c r="E26" s="14">
        <v>37671</v>
      </c>
      <c r="F26" s="15" t="s">
        <v>206</v>
      </c>
      <c r="G26" s="15" t="s">
        <v>207</v>
      </c>
      <c r="H26" s="15" t="s">
        <v>201</v>
      </c>
      <c r="I26" s="151">
        <v>0.0013809027777777778</v>
      </c>
      <c r="J26" s="17" t="s">
        <v>216</v>
      </c>
      <c r="K26" s="5"/>
    </row>
    <row r="27" spans="1:10" ht="18" customHeight="1">
      <c r="A27" s="71">
        <v>8</v>
      </c>
      <c r="B27" s="12">
        <v>97</v>
      </c>
      <c r="C27" s="13" t="s">
        <v>906</v>
      </c>
      <c r="D27" s="11" t="s">
        <v>907</v>
      </c>
      <c r="E27" s="14" t="s">
        <v>908</v>
      </c>
      <c r="F27" s="15" t="s">
        <v>118</v>
      </c>
      <c r="G27" s="15" t="s">
        <v>119</v>
      </c>
      <c r="H27" s="15"/>
      <c r="I27" s="151">
        <v>0.001400462962962963</v>
      </c>
      <c r="J27" s="17" t="s">
        <v>901</v>
      </c>
    </row>
    <row r="28" spans="1:10" ht="18" customHeight="1">
      <c r="A28" s="71">
        <v>9</v>
      </c>
      <c r="B28" s="12">
        <v>90</v>
      </c>
      <c r="C28" s="13" t="s">
        <v>383</v>
      </c>
      <c r="D28" s="11" t="s">
        <v>801</v>
      </c>
      <c r="E28" s="14" t="s">
        <v>569</v>
      </c>
      <c r="F28" s="15" t="s">
        <v>68</v>
      </c>
      <c r="G28" s="15" t="s">
        <v>69</v>
      </c>
      <c r="H28" s="15"/>
      <c r="I28" s="151" t="s">
        <v>964</v>
      </c>
      <c r="J28" s="17" t="s">
        <v>70</v>
      </c>
    </row>
    <row r="29" spans="1:11" ht="18" customHeight="1">
      <c r="A29" s="71">
        <v>10</v>
      </c>
      <c r="B29" s="12">
        <v>36</v>
      </c>
      <c r="C29" s="13" t="s">
        <v>201</v>
      </c>
      <c r="D29" s="11" t="s">
        <v>660</v>
      </c>
      <c r="E29" s="14" t="s">
        <v>661</v>
      </c>
      <c r="F29" s="15" t="s">
        <v>40</v>
      </c>
      <c r="G29" s="15" t="s">
        <v>41</v>
      </c>
      <c r="H29" s="15"/>
      <c r="I29" s="151">
        <v>0.0013515046296296296</v>
      </c>
      <c r="J29" s="17" t="s">
        <v>152</v>
      </c>
      <c r="K29" s="5"/>
    </row>
    <row r="30" spans="1:11" ht="18" customHeight="1">
      <c r="A30" s="140"/>
      <c r="B30" s="140"/>
      <c r="C30" s="141"/>
      <c r="D30" s="142"/>
      <c r="E30" s="143"/>
      <c r="F30" s="144"/>
      <c r="G30" s="144"/>
      <c r="H30" s="144"/>
      <c r="I30" s="148"/>
      <c r="J30" s="146"/>
      <c r="K30" s="5"/>
    </row>
    <row r="31" spans="1:11" ht="18" customHeight="1">
      <c r="A31" s="140"/>
      <c r="B31" s="140"/>
      <c r="C31" s="141"/>
      <c r="D31" s="142"/>
      <c r="E31" s="143"/>
      <c r="F31" s="144"/>
      <c r="G31" s="144"/>
      <c r="H31" s="144"/>
      <c r="I31" s="148"/>
      <c r="J31" s="146"/>
      <c r="K31" s="5"/>
    </row>
    <row r="32" spans="1:11" ht="18" customHeight="1">
      <c r="A32" s="140"/>
      <c r="B32" s="140"/>
      <c r="C32" s="141"/>
      <c r="D32" s="142"/>
      <c r="E32" s="143"/>
      <c r="F32" s="144"/>
      <c r="G32" s="144"/>
      <c r="H32" s="144"/>
      <c r="I32" s="148"/>
      <c r="J32" s="146"/>
      <c r="K32" s="5"/>
    </row>
    <row r="33" spans="1:11" ht="18" customHeight="1">
      <c r="A33" s="140"/>
      <c r="B33" s="140"/>
      <c r="C33" s="141"/>
      <c r="D33" s="142"/>
      <c r="E33" s="143"/>
      <c r="F33" s="144"/>
      <c r="G33" s="144"/>
      <c r="H33" s="144"/>
      <c r="I33" s="148"/>
      <c r="J33" s="146"/>
      <c r="K33" s="5"/>
    </row>
    <row r="34" spans="1:11" ht="18" customHeight="1">
      <c r="A34" s="140"/>
      <c r="B34" s="140"/>
      <c r="C34" s="141"/>
      <c r="D34" s="142"/>
      <c r="E34" s="143"/>
      <c r="F34" s="144"/>
      <c r="G34" s="144"/>
      <c r="H34" s="144"/>
      <c r="I34" s="148"/>
      <c r="J34" s="146"/>
      <c r="K34" s="5"/>
    </row>
    <row r="35" spans="1:11" ht="18" customHeight="1">
      <c r="A35" s="140"/>
      <c r="B35" s="140"/>
      <c r="C35" s="141"/>
      <c r="D35" s="142"/>
      <c r="E35" s="143"/>
      <c r="F35" s="144"/>
      <c r="G35" s="144"/>
      <c r="H35" s="144"/>
      <c r="I35" s="148"/>
      <c r="J35" s="146"/>
      <c r="K35" s="5"/>
    </row>
    <row r="36" spans="3:9" s="24" customFormat="1" ht="15.75">
      <c r="C36" s="1"/>
      <c r="D36" s="1"/>
      <c r="E36" s="6"/>
      <c r="F36" s="6"/>
      <c r="G36" s="6"/>
      <c r="H36" s="40"/>
      <c r="I36" s="9"/>
    </row>
    <row r="37" spans="3:9" s="24" customFormat="1" ht="16.5" thickBot="1">
      <c r="C37" s="1">
        <v>3</v>
      </c>
      <c r="D37" s="1" t="s">
        <v>945</v>
      </c>
      <c r="E37" s="6"/>
      <c r="F37" s="6"/>
      <c r="G37" s="6"/>
      <c r="H37" s="40"/>
      <c r="I37" s="9"/>
    </row>
    <row r="38" spans="1:10" s="65" customFormat="1" ht="18" customHeight="1" thickBot="1">
      <c r="A38" s="44" t="s">
        <v>28</v>
      </c>
      <c r="B38" s="101" t="s">
        <v>29</v>
      </c>
      <c r="C38" s="66" t="s">
        <v>13</v>
      </c>
      <c r="D38" s="67" t="s">
        <v>14</v>
      </c>
      <c r="E38" s="68" t="s">
        <v>15</v>
      </c>
      <c r="F38" s="69" t="s">
        <v>16</v>
      </c>
      <c r="G38" s="69" t="s">
        <v>17</v>
      </c>
      <c r="H38" s="69" t="s">
        <v>18</v>
      </c>
      <c r="I38" s="68" t="s">
        <v>25</v>
      </c>
      <c r="J38" s="78" t="s">
        <v>22</v>
      </c>
    </row>
    <row r="39" spans="1:10" ht="18" customHeight="1">
      <c r="A39" s="71">
        <v>1</v>
      </c>
      <c r="B39" s="12">
        <v>15</v>
      </c>
      <c r="C39" s="13" t="s">
        <v>654</v>
      </c>
      <c r="D39" s="11" t="s">
        <v>655</v>
      </c>
      <c r="E39" s="14" t="s">
        <v>656</v>
      </c>
      <c r="F39" s="15" t="s">
        <v>140</v>
      </c>
      <c r="G39" s="15" t="s">
        <v>141</v>
      </c>
      <c r="H39" s="15"/>
      <c r="I39" s="151">
        <v>0.0014415509259259258</v>
      </c>
      <c r="J39" s="17" t="s">
        <v>142</v>
      </c>
    </row>
    <row r="40" spans="1:10" ht="18" customHeight="1">
      <c r="A40" s="71">
        <v>2</v>
      </c>
      <c r="B40" s="12">
        <v>140</v>
      </c>
      <c r="C40" s="13" t="s">
        <v>223</v>
      </c>
      <c r="D40" s="11" t="s">
        <v>894</v>
      </c>
      <c r="E40" s="14" t="s">
        <v>895</v>
      </c>
      <c r="F40" s="15" t="s">
        <v>108</v>
      </c>
      <c r="G40" s="15" t="s">
        <v>109</v>
      </c>
      <c r="H40" s="15" t="s">
        <v>110</v>
      </c>
      <c r="I40" s="151">
        <v>0.0017047453703703704</v>
      </c>
      <c r="J40" s="17" t="s">
        <v>111</v>
      </c>
    </row>
    <row r="41" spans="1:11" ht="18" customHeight="1">
      <c r="A41" s="71">
        <v>3</v>
      </c>
      <c r="B41" s="12">
        <v>108</v>
      </c>
      <c r="C41" s="13" t="s">
        <v>834</v>
      </c>
      <c r="D41" s="11" t="s">
        <v>835</v>
      </c>
      <c r="E41" s="14">
        <v>37939</v>
      </c>
      <c r="F41" s="15" t="s">
        <v>206</v>
      </c>
      <c r="G41" s="15" t="s">
        <v>207</v>
      </c>
      <c r="H41" s="15" t="s">
        <v>201</v>
      </c>
      <c r="I41" s="151">
        <v>0.001548611111111111</v>
      </c>
      <c r="J41" s="17" t="s">
        <v>211</v>
      </c>
      <c r="K41" s="5"/>
    </row>
    <row r="42" spans="1:11" ht="18" customHeight="1">
      <c r="A42" s="71">
        <v>4</v>
      </c>
      <c r="B42" s="12">
        <v>14</v>
      </c>
      <c r="C42" s="13" t="s">
        <v>651</v>
      </c>
      <c r="D42" s="11" t="s">
        <v>652</v>
      </c>
      <c r="E42" s="14" t="s">
        <v>653</v>
      </c>
      <c r="F42" s="15" t="s">
        <v>140</v>
      </c>
      <c r="G42" s="15" t="s">
        <v>141</v>
      </c>
      <c r="H42" s="15"/>
      <c r="I42" s="151">
        <v>0.001485763888888889</v>
      </c>
      <c r="J42" s="17" t="s">
        <v>142</v>
      </c>
      <c r="K42" s="5"/>
    </row>
    <row r="43" spans="1:10" ht="18" customHeight="1">
      <c r="A43" s="71">
        <v>5</v>
      </c>
      <c r="B43" s="12">
        <v>66</v>
      </c>
      <c r="C43" s="13" t="s">
        <v>722</v>
      </c>
      <c r="D43" s="11" t="s">
        <v>198</v>
      </c>
      <c r="E43" s="14">
        <v>37990</v>
      </c>
      <c r="F43" s="15" t="s">
        <v>51</v>
      </c>
      <c r="G43" s="15" t="s">
        <v>52</v>
      </c>
      <c r="H43" s="15"/>
      <c r="I43" s="151">
        <v>0.0013488425925925927</v>
      </c>
      <c r="J43" s="17" t="s">
        <v>721</v>
      </c>
    </row>
    <row r="44" spans="1:10" ht="18" customHeight="1">
      <c r="A44" s="71">
        <v>6</v>
      </c>
      <c r="B44" s="12">
        <v>45</v>
      </c>
      <c r="C44" s="13" t="s">
        <v>149</v>
      </c>
      <c r="D44" s="11" t="s">
        <v>199</v>
      </c>
      <c r="E44" s="14" t="s">
        <v>526</v>
      </c>
      <c r="F44" s="15" t="s">
        <v>399</v>
      </c>
      <c r="G44" s="15" t="s">
        <v>400</v>
      </c>
      <c r="H44" s="15"/>
      <c r="I44" s="151">
        <v>0.0013909722222222223</v>
      </c>
      <c r="J44" s="17" t="s">
        <v>401</v>
      </c>
    </row>
    <row r="45" spans="1:10" ht="18" customHeight="1">
      <c r="A45" s="71">
        <v>7</v>
      </c>
      <c r="B45" s="12">
        <v>73</v>
      </c>
      <c r="C45" s="13" t="s">
        <v>226</v>
      </c>
      <c r="D45" s="11" t="s">
        <v>761</v>
      </c>
      <c r="E45" s="14">
        <v>38118</v>
      </c>
      <c r="F45" s="15" t="s">
        <v>179</v>
      </c>
      <c r="G45" s="15"/>
      <c r="H45" s="15"/>
      <c r="I45" s="151">
        <v>0.0014623842592592594</v>
      </c>
      <c r="J45" s="17" t="s">
        <v>762</v>
      </c>
    </row>
    <row r="46" spans="1:10" ht="18" customHeight="1">
      <c r="A46" s="71">
        <v>8</v>
      </c>
      <c r="B46" s="12">
        <v>134</v>
      </c>
      <c r="C46" s="13" t="s">
        <v>882</v>
      </c>
      <c r="D46" s="11" t="s">
        <v>883</v>
      </c>
      <c r="E46" s="14" t="s">
        <v>884</v>
      </c>
      <c r="F46" s="15" t="s">
        <v>285</v>
      </c>
      <c r="G46" s="15" t="s">
        <v>286</v>
      </c>
      <c r="H46" s="15"/>
      <c r="I46" s="151">
        <v>0.0013799768518518519</v>
      </c>
      <c r="J46" s="17" t="s">
        <v>287</v>
      </c>
    </row>
    <row r="47" spans="1:10" ht="18" customHeight="1">
      <c r="A47" s="71">
        <v>9</v>
      </c>
      <c r="B47" s="12">
        <v>41</v>
      </c>
      <c r="C47" s="13" t="s">
        <v>675</v>
      </c>
      <c r="D47" s="11" t="s">
        <v>676</v>
      </c>
      <c r="E47" s="14" t="s">
        <v>677</v>
      </c>
      <c r="F47" s="15" t="s">
        <v>155</v>
      </c>
      <c r="G47" s="15" t="s">
        <v>156</v>
      </c>
      <c r="H47" s="15"/>
      <c r="I47" s="151">
        <v>0.001443287037037037</v>
      </c>
      <c r="J47" s="17" t="s">
        <v>157</v>
      </c>
    </row>
  </sheetData>
  <sheetProtection/>
  <printOptions horizontalCentered="1"/>
  <pageMargins left="0.39305555555555555" right="0.39305555555555555" top="0.15694444444444444" bottom="0.2" header="0.15694444444444444" footer="0.1590277777777777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27" customWidth="1"/>
    <col min="2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5.00390625" style="29" customWidth="1"/>
    <col min="7" max="7" width="16.140625" style="29" bestFit="1" customWidth="1"/>
    <col min="8" max="8" width="15.7109375" style="29" bestFit="1" customWidth="1"/>
    <col min="9" max="9" width="9.140625" style="34" customWidth="1"/>
    <col min="10" max="10" width="7.00390625" style="83" bestFit="1" customWidth="1"/>
    <col min="11" max="11" width="26.00390625" style="4" bestFit="1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34"/>
      <c r="K3" s="102"/>
    </row>
    <row r="4" spans="3:10" s="24" customFormat="1" ht="15.75">
      <c r="C4" s="1" t="s">
        <v>30</v>
      </c>
      <c r="D4" s="1"/>
      <c r="E4" s="6"/>
      <c r="F4" s="6"/>
      <c r="G4" s="6"/>
      <c r="H4" s="40"/>
      <c r="I4" s="9"/>
      <c r="J4" s="84"/>
    </row>
    <row r="5" spans="3:10" s="24" customFormat="1" ht="16.5" thickBot="1">
      <c r="C5" s="1"/>
      <c r="D5" s="1"/>
      <c r="E5" s="6"/>
      <c r="F5" s="6"/>
      <c r="G5" s="6"/>
      <c r="H5" s="40"/>
      <c r="I5" s="9"/>
      <c r="J5" s="84"/>
    </row>
    <row r="6" spans="1:11" s="65" customFormat="1" ht="18" customHeight="1" thickBot="1">
      <c r="A6" s="44" t="s">
        <v>946</v>
      </c>
      <c r="B6" s="101" t="s">
        <v>29</v>
      </c>
      <c r="C6" s="66" t="s">
        <v>13</v>
      </c>
      <c r="D6" s="67" t="s">
        <v>14</v>
      </c>
      <c r="E6" s="68" t="s">
        <v>15</v>
      </c>
      <c r="F6" s="69" t="s">
        <v>16</v>
      </c>
      <c r="G6" s="69" t="s">
        <v>17</v>
      </c>
      <c r="H6" s="69" t="s">
        <v>18</v>
      </c>
      <c r="I6" s="68" t="s">
        <v>25</v>
      </c>
      <c r="J6" s="81" t="s">
        <v>21</v>
      </c>
      <c r="K6" s="78" t="s">
        <v>22</v>
      </c>
    </row>
    <row r="7" spans="1:11" ht="18" customHeight="1">
      <c r="A7" s="71">
        <v>1</v>
      </c>
      <c r="B7" s="12">
        <v>100</v>
      </c>
      <c r="C7" s="13" t="s">
        <v>226</v>
      </c>
      <c r="D7" s="11" t="s">
        <v>825</v>
      </c>
      <c r="E7" s="14">
        <v>37388</v>
      </c>
      <c r="F7" s="15" t="s">
        <v>80</v>
      </c>
      <c r="G7" s="15" t="s">
        <v>81</v>
      </c>
      <c r="H7" s="15"/>
      <c r="I7" s="151">
        <v>0.001166435185185185</v>
      </c>
      <c r="J7" s="12" t="str">
        <f aca="true" t="shared" si="0" ref="J7:J23">IF(ISBLANK(I7),"",IF(I7&lt;=0.000943287037037037,"KSM",IF(I7&lt;=0.000989583333333333,"I A",IF(I7&lt;=0.00105902777777778,"II A",IF(I7&lt;=0.0011400462962963,"III A",IF(I7&lt;=0.00124421296296296,"I JA",IF(I7&lt;=0.00132523148148148,"II JA",IF(I7&lt;=0.00139467592592593,"III JA"))))))))</f>
        <v>I JA</v>
      </c>
      <c r="K7" s="17" t="s">
        <v>82</v>
      </c>
    </row>
    <row r="8" spans="1:11" ht="18" customHeight="1">
      <c r="A8" s="71">
        <v>2</v>
      </c>
      <c r="B8" s="12">
        <v>125</v>
      </c>
      <c r="C8" s="13" t="s">
        <v>217</v>
      </c>
      <c r="D8" s="11" t="s">
        <v>857</v>
      </c>
      <c r="E8" s="14" t="s">
        <v>858</v>
      </c>
      <c r="F8" s="15" t="s">
        <v>95</v>
      </c>
      <c r="G8" s="15" t="s">
        <v>96</v>
      </c>
      <c r="H8" s="15" t="s">
        <v>97</v>
      </c>
      <c r="I8" s="151">
        <v>0.0011949074074074075</v>
      </c>
      <c r="J8" s="12" t="str">
        <f t="shared" si="0"/>
        <v>I JA</v>
      </c>
      <c r="K8" s="17" t="s">
        <v>98</v>
      </c>
    </row>
    <row r="9" spans="1:11" ht="18" customHeight="1">
      <c r="A9" s="71">
        <v>3</v>
      </c>
      <c r="B9" s="12">
        <v>150</v>
      </c>
      <c r="C9" s="13" t="s">
        <v>192</v>
      </c>
      <c r="D9" s="11" t="s">
        <v>904</v>
      </c>
      <c r="E9" s="14" t="s">
        <v>905</v>
      </c>
      <c r="F9" s="15" t="s">
        <v>118</v>
      </c>
      <c r="G9" s="15" t="s">
        <v>119</v>
      </c>
      <c r="H9" s="15"/>
      <c r="I9" s="151">
        <v>0.0011993055555555555</v>
      </c>
      <c r="J9" s="12" t="str">
        <f t="shared" si="0"/>
        <v>I JA</v>
      </c>
      <c r="K9" s="17" t="s">
        <v>901</v>
      </c>
    </row>
    <row r="10" spans="1:11" ht="18" customHeight="1">
      <c r="A10" s="71">
        <v>4</v>
      </c>
      <c r="B10" s="12">
        <v>105</v>
      </c>
      <c r="C10" s="13" t="s">
        <v>831</v>
      </c>
      <c r="D10" s="11" t="s">
        <v>832</v>
      </c>
      <c r="E10" s="14">
        <v>37455</v>
      </c>
      <c r="F10" s="15" t="s">
        <v>206</v>
      </c>
      <c r="G10" s="15" t="s">
        <v>207</v>
      </c>
      <c r="H10" s="15" t="s">
        <v>208</v>
      </c>
      <c r="I10" s="151">
        <v>0.0012262731481481482</v>
      </c>
      <c r="J10" s="12" t="str">
        <f t="shared" si="0"/>
        <v>I JA</v>
      </c>
      <c r="K10" s="17" t="s">
        <v>209</v>
      </c>
    </row>
    <row r="11" spans="1:11" ht="18" customHeight="1">
      <c r="A11" s="71">
        <v>5</v>
      </c>
      <c r="B11" s="12">
        <v>99</v>
      </c>
      <c r="C11" s="13" t="s">
        <v>217</v>
      </c>
      <c r="D11" s="11" t="s">
        <v>824</v>
      </c>
      <c r="E11" s="14">
        <v>37399</v>
      </c>
      <c r="F11" s="15" t="s">
        <v>80</v>
      </c>
      <c r="G11" s="15" t="s">
        <v>81</v>
      </c>
      <c r="H11" s="15"/>
      <c r="I11" s="151">
        <v>0.0012292824074074075</v>
      </c>
      <c r="J11" s="12" t="str">
        <f t="shared" si="0"/>
        <v>I JA</v>
      </c>
      <c r="K11" s="17" t="s">
        <v>204</v>
      </c>
    </row>
    <row r="12" spans="1:12" ht="18" customHeight="1">
      <c r="A12" s="71">
        <v>6</v>
      </c>
      <c r="B12" s="12">
        <v>124</v>
      </c>
      <c r="C12" s="13" t="s">
        <v>854</v>
      </c>
      <c r="D12" s="11" t="s">
        <v>855</v>
      </c>
      <c r="E12" s="14" t="s">
        <v>856</v>
      </c>
      <c r="F12" s="15" t="s">
        <v>95</v>
      </c>
      <c r="G12" s="15" t="s">
        <v>96</v>
      </c>
      <c r="H12" s="15" t="s">
        <v>97</v>
      </c>
      <c r="I12" s="151">
        <v>0.0012453703703703704</v>
      </c>
      <c r="J12" s="12" t="str">
        <f t="shared" si="0"/>
        <v>II JA</v>
      </c>
      <c r="K12" s="17" t="s">
        <v>98</v>
      </c>
      <c r="L12" s="5"/>
    </row>
    <row r="13" spans="1:11" ht="18" customHeight="1">
      <c r="A13" s="71">
        <v>7</v>
      </c>
      <c r="B13" s="12">
        <v>44</v>
      </c>
      <c r="C13" s="13" t="s">
        <v>252</v>
      </c>
      <c r="D13" s="11" t="s">
        <v>685</v>
      </c>
      <c r="E13" s="14" t="s">
        <v>686</v>
      </c>
      <c r="F13" s="15" t="s">
        <v>399</v>
      </c>
      <c r="G13" s="15" t="s">
        <v>400</v>
      </c>
      <c r="H13" s="15"/>
      <c r="I13" s="151">
        <v>0.0012569444444444444</v>
      </c>
      <c r="J13" s="12" t="str">
        <f t="shared" si="0"/>
        <v>II JA</v>
      </c>
      <c r="K13" s="17" t="s">
        <v>401</v>
      </c>
    </row>
    <row r="14" spans="1:11" ht="18" customHeight="1">
      <c r="A14" s="71">
        <v>8</v>
      </c>
      <c r="B14" s="12">
        <v>79</v>
      </c>
      <c r="C14" s="13" t="s">
        <v>779</v>
      </c>
      <c r="D14" s="11" t="s">
        <v>780</v>
      </c>
      <c r="E14" s="14" t="s">
        <v>686</v>
      </c>
      <c r="F14" s="15" t="s">
        <v>189</v>
      </c>
      <c r="G14" s="15" t="s">
        <v>190</v>
      </c>
      <c r="H14" s="15"/>
      <c r="I14" s="151">
        <v>0.0012747685185185184</v>
      </c>
      <c r="J14" s="12" t="str">
        <f t="shared" si="0"/>
        <v>II JA</v>
      </c>
      <c r="K14" s="17" t="s">
        <v>191</v>
      </c>
    </row>
    <row r="15" spans="1:11" ht="18" customHeight="1">
      <c r="A15" s="71">
        <v>9</v>
      </c>
      <c r="B15" s="12">
        <v>10</v>
      </c>
      <c r="C15" s="13" t="s">
        <v>837</v>
      </c>
      <c r="D15" s="11" t="s">
        <v>838</v>
      </c>
      <c r="E15" s="14">
        <v>38045</v>
      </c>
      <c r="F15" s="15" t="s">
        <v>206</v>
      </c>
      <c r="G15" s="15" t="s">
        <v>207</v>
      </c>
      <c r="H15" s="15" t="s">
        <v>201</v>
      </c>
      <c r="I15" s="151">
        <v>0.0012881944444444445</v>
      </c>
      <c r="J15" s="12" t="str">
        <f t="shared" si="0"/>
        <v>II JA</v>
      </c>
      <c r="K15" s="17" t="s">
        <v>216</v>
      </c>
    </row>
    <row r="16" spans="1:12" ht="18" customHeight="1">
      <c r="A16" s="71">
        <v>10</v>
      </c>
      <c r="B16" s="12">
        <v>78</v>
      </c>
      <c r="C16" s="13" t="s">
        <v>186</v>
      </c>
      <c r="D16" s="11" t="s">
        <v>769</v>
      </c>
      <c r="E16" s="14" t="s">
        <v>770</v>
      </c>
      <c r="F16" s="15" t="s">
        <v>56</v>
      </c>
      <c r="G16" s="15" t="s">
        <v>57</v>
      </c>
      <c r="H16" s="15"/>
      <c r="I16" s="151">
        <v>0.0012935185185185185</v>
      </c>
      <c r="J16" s="12" t="str">
        <f t="shared" si="0"/>
        <v>II JA</v>
      </c>
      <c r="K16" s="17" t="s">
        <v>58</v>
      </c>
      <c r="L16" s="5"/>
    </row>
    <row r="17" spans="1:12" ht="18" customHeight="1">
      <c r="A17" s="71">
        <v>11</v>
      </c>
      <c r="B17" s="12">
        <v>3</v>
      </c>
      <c r="C17" s="13" t="s">
        <v>839</v>
      </c>
      <c r="D17" s="11" t="s">
        <v>840</v>
      </c>
      <c r="E17" s="14">
        <v>37892</v>
      </c>
      <c r="F17" s="15" t="s">
        <v>206</v>
      </c>
      <c r="G17" s="15" t="s">
        <v>207</v>
      </c>
      <c r="H17" s="15" t="s">
        <v>201</v>
      </c>
      <c r="I17" s="151">
        <v>0.0013306712962962966</v>
      </c>
      <c r="J17" s="12" t="str">
        <f t="shared" si="0"/>
        <v>III JA</v>
      </c>
      <c r="K17" s="17" t="s">
        <v>216</v>
      </c>
      <c r="L17" s="5"/>
    </row>
    <row r="18" spans="1:11" ht="18" customHeight="1">
      <c r="A18" s="71">
        <v>12</v>
      </c>
      <c r="B18" s="12">
        <v>101</v>
      </c>
      <c r="C18" s="13" t="s">
        <v>605</v>
      </c>
      <c r="D18" s="11" t="s">
        <v>826</v>
      </c>
      <c r="E18" s="14">
        <v>37333</v>
      </c>
      <c r="F18" s="15" t="s">
        <v>80</v>
      </c>
      <c r="G18" s="15" t="s">
        <v>81</v>
      </c>
      <c r="H18" s="15"/>
      <c r="I18" s="151">
        <v>0.0013451388888888888</v>
      </c>
      <c r="J18" s="12" t="str">
        <f t="shared" si="0"/>
        <v>III JA</v>
      </c>
      <c r="K18" s="17" t="s">
        <v>82</v>
      </c>
    </row>
    <row r="19" spans="1:11" ht="18" customHeight="1">
      <c r="A19" s="71">
        <v>13</v>
      </c>
      <c r="B19" s="12">
        <v>66</v>
      </c>
      <c r="C19" s="13" t="s">
        <v>722</v>
      </c>
      <c r="D19" s="11" t="s">
        <v>198</v>
      </c>
      <c r="E19" s="14">
        <v>37990</v>
      </c>
      <c r="F19" s="15" t="s">
        <v>51</v>
      </c>
      <c r="G19" s="15" t="s">
        <v>52</v>
      </c>
      <c r="H19" s="15"/>
      <c r="I19" s="151">
        <v>0.0013488425925925927</v>
      </c>
      <c r="J19" s="12" t="str">
        <f t="shared" si="0"/>
        <v>III JA</v>
      </c>
      <c r="K19" s="17" t="s">
        <v>721</v>
      </c>
    </row>
    <row r="20" spans="1:12" ht="18" customHeight="1">
      <c r="A20" s="71">
        <v>14</v>
      </c>
      <c r="B20" s="12">
        <v>36</v>
      </c>
      <c r="C20" s="13" t="s">
        <v>201</v>
      </c>
      <c r="D20" s="11" t="s">
        <v>660</v>
      </c>
      <c r="E20" s="14" t="s">
        <v>661</v>
      </c>
      <c r="F20" s="15" t="s">
        <v>40</v>
      </c>
      <c r="G20" s="15" t="s">
        <v>41</v>
      </c>
      <c r="H20" s="15"/>
      <c r="I20" s="151">
        <v>0.0013515046296296296</v>
      </c>
      <c r="J20" s="12" t="str">
        <f t="shared" si="0"/>
        <v>III JA</v>
      </c>
      <c r="K20" s="17" t="s">
        <v>152</v>
      </c>
      <c r="L20" s="5"/>
    </row>
    <row r="21" spans="1:11" ht="18" customHeight="1">
      <c r="A21" s="71">
        <v>15</v>
      </c>
      <c r="B21" s="12">
        <v>134</v>
      </c>
      <c r="C21" s="13" t="s">
        <v>882</v>
      </c>
      <c r="D21" s="11" t="s">
        <v>883</v>
      </c>
      <c r="E21" s="14" t="s">
        <v>884</v>
      </c>
      <c r="F21" s="15" t="s">
        <v>285</v>
      </c>
      <c r="G21" s="15" t="s">
        <v>286</v>
      </c>
      <c r="H21" s="15"/>
      <c r="I21" s="151">
        <v>0.0013799768518518519</v>
      </c>
      <c r="J21" s="12" t="str">
        <f t="shared" si="0"/>
        <v>III JA</v>
      </c>
      <c r="K21" s="17" t="s">
        <v>287</v>
      </c>
    </row>
    <row r="22" spans="1:12" ht="18" customHeight="1">
      <c r="A22" s="71">
        <v>16</v>
      </c>
      <c r="B22" s="12">
        <v>25</v>
      </c>
      <c r="C22" s="13" t="s">
        <v>831</v>
      </c>
      <c r="D22" s="11" t="s">
        <v>843</v>
      </c>
      <c r="E22" s="14">
        <v>37671</v>
      </c>
      <c r="F22" s="15" t="s">
        <v>206</v>
      </c>
      <c r="G22" s="15" t="s">
        <v>207</v>
      </c>
      <c r="H22" s="15" t="s">
        <v>201</v>
      </c>
      <c r="I22" s="151">
        <v>0.0013809027777777778</v>
      </c>
      <c r="J22" s="12" t="str">
        <f t="shared" si="0"/>
        <v>III JA</v>
      </c>
      <c r="K22" s="17" t="s">
        <v>216</v>
      </c>
      <c r="L22" s="5"/>
    </row>
    <row r="23" spans="1:11" ht="18" customHeight="1">
      <c r="A23" s="71">
        <v>17</v>
      </c>
      <c r="B23" s="12">
        <v>45</v>
      </c>
      <c r="C23" s="13" t="s">
        <v>149</v>
      </c>
      <c r="D23" s="11" t="s">
        <v>199</v>
      </c>
      <c r="E23" s="14" t="s">
        <v>526</v>
      </c>
      <c r="F23" s="15" t="s">
        <v>399</v>
      </c>
      <c r="G23" s="15" t="s">
        <v>400</v>
      </c>
      <c r="H23" s="15"/>
      <c r="I23" s="151">
        <v>0.0013909722222222223</v>
      </c>
      <c r="J23" s="12" t="str">
        <f t="shared" si="0"/>
        <v>III JA</v>
      </c>
      <c r="K23" s="17" t="s">
        <v>401</v>
      </c>
    </row>
    <row r="24" spans="1:11" ht="18" customHeight="1">
      <c r="A24" s="71">
        <v>18</v>
      </c>
      <c r="B24" s="12">
        <v>97</v>
      </c>
      <c r="C24" s="13" t="s">
        <v>906</v>
      </c>
      <c r="D24" s="11" t="s">
        <v>907</v>
      </c>
      <c r="E24" s="14" t="s">
        <v>908</v>
      </c>
      <c r="F24" s="15" t="s">
        <v>118</v>
      </c>
      <c r="G24" s="15" t="s">
        <v>119</v>
      </c>
      <c r="H24" s="15"/>
      <c r="I24" s="151">
        <v>0.001400462962962963</v>
      </c>
      <c r="J24" s="12"/>
      <c r="K24" s="17" t="s">
        <v>901</v>
      </c>
    </row>
    <row r="25" spans="1:11" ht="18" customHeight="1">
      <c r="A25" s="71">
        <v>19</v>
      </c>
      <c r="B25" s="12">
        <v>56</v>
      </c>
      <c r="C25" s="13" t="s">
        <v>710</v>
      </c>
      <c r="D25" s="11" t="s">
        <v>711</v>
      </c>
      <c r="E25" s="14" t="s">
        <v>712</v>
      </c>
      <c r="F25" s="15" t="s">
        <v>165</v>
      </c>
      <c r="G25" s="15" t="s">
        <v>166</v>
      </c>
      <c r="H25" s="15"/>
      <c r="I25" s="151">
        <v>0.0014046296296296298</v>
      </c>
      <c r="J25" s="12"/>
      <c r="K25" s="17" t="s">
        <v>171</v>
      </c>
    </row>
    <row r="26" spans="1:11" ht="18" customHeight="1">
      <c r="A26" s="71">
        <v>20</v>
      </c>
      <c r="B26" s="12">
        <v>54</v>
      </c>
      <c r="C26" s="13" t="s">
        <v>706</v>
      </c>
      <c r="D26" s="11" t="s">
        <v>707</v>
      </c>
      <c r="E26" s="14" t="s">
        <v>708</v>
      </c>
      <c r="F26" s="15" t="s">
        <v>532</v>
      </c>
      <c r="G26" s="15" t="s">
        <v>166</v>
      </c>
      <c r="H26" s="15"/>
      <c r="I26" s="151">
        <v>0.0014148148148148147</v>
      </c>
      <c r="J26" s="12"/>
      <c r="K26" s="17" t="s">
        <v>709</v>
      </c>
    </row>
    <row r="27" spans="1:11" ht="18" customHeight="1">
      <c r="A27" s="71">
        <v>21</v>
      </c>
      <c r="B27" s="12">
        <v>15</v>
      </c>
      <c r="C27" s="13" t="s">
        <v>654</v>
      </c>
      <c r="D27" s="11" t="s">
        <v>655</v>
      </c>
      <c r="E27" s="14" t="s">
        <v>656</v>
      </c>
      <c r="F27" s="15" t="s">
        <v>140</v>
      </c>
      <c r="G27" s="15" t="s">
        <v>141</v>
      </c>
      <c r="H27" s="15"/>
      <c r="I27" s="151">
        <v>0.0014415509259259258</v>
      </c>
      <c r="J27" s="12"/>
      <c r="K27" s="17" t="s">
        <v>142</v>
      </c>
    </row>
    <row r="28" spans="1:11" ht="18" customHeight="1">
      <c r="A28" s="71">
        <v>22</v>
      </c>
      <c r="B28" s="12">
        <v>41</v>
      </c>
      <c r="C28" s="13" t="s">
        <v>675</v>
      </c>
      <c r="D28" s="11" t="s">
        <v>676</v>
      </c>
      <c r="E28" s="14" t="s">
        <v>677</v>
      </c>
      <c r="F28" s="15" t="s">
        <v>155</v>
      </c>
      <c r="G28" s="15" t="s">
        <v>156</v>
      </c>
      <c r="H28" s="15"/>
      <c r="I28" s="151">
        <v>0.001443287037037037</v>
      </c>
      <c r="J28" s="12"/>
      <c r="K28" s="17" t="s">
        <v>157</v>
      </c>
    </row>
    <row r="29" spans="1:11" ht="18" customHeight="1">
      <c r="A29" s="71">
        <v>23</v>
      </c>
      <c r="B29" s="12">
        <v>40</v>
      </c>
      <c r="C29" s="13" t="s">
        <v>233</v>
      </c>
      <c r="D29" s="11" t="s">
        <v>674</v>
      </c>
      <c r="E29" s="14">
        <v>37589</v>
      </c>
      <c r="F29" s="15" t="s">
        <v>155</v>
      </c>
      <c r="G29" s="15" t="s">
        <v>156</v>
      </c>
      <c r="H29" s="15"/>
      <c r="I29" s="151">
        <v>0.0014611111111111112</v>
      </c>
      <c r="J29" s="12"/>
      <c r="K29" s="17" t="s">
        <v>157</v>
      </c>
    </row>
    <row r="30" spans="1:11" ht="18" customHeight="1">
      <c r="A30" s="71">
        <v>24</v>
      </c>
      <c r="B30" s="12">
        <v>73</v>
      </c>
      <c r="C30" s="13" t="s">
        <v>226</v>
      </c>
      <c r="D30" s="11" t="s">
        <v>761</v>
      </c>
      <c r="E30" s="14">
        <v>38118</v>
      </c>
      <c r="F30" s="15" t="s">
        <v>179</v>
      </c>
      <c r="G30" s="15"/>
      <c r="H30" s="15"/>
      <c r="I30" s="151">
        <v>0.0014623842592592594</v>
      </c>
      <c r="J30" s="12"/>
      <c r="K30" s="17" t="s">
        <v>762</v>
      </c>
    </row>
    <row r="31" spans="1:12" ht="18" customHeight="1">
      <c r="A31" s="71">
        <v>25</v>
      </c>
      <c r="B31" s="12">
        <v>14</v>
      </c>
      <c r="C31" s="13" t="s">
        <v>651</v>
      </c>
      <c r="D31" s="11" t="s">
        <v>652</v>
      </c>
      <c r="E31" s="14" t="s">
        <v>653</v>
      </c>
      <c r="F31" s="15" t="s">
        <v>140</v>
      </c>
      <c r="G31" s="15" t="s">
        <v>141</v>
      </c>
      <c r="H31" s="15"/>
      <c r="I31" s="151">
        <v>0.001485763888888889</v>
      </c>
      <c r="J31" s="12"/>
      <c r="K31" s="17" t="s">
        <v>142</v>
      </c>
      <c r="L31" s="5"/>
    </row>
    <row r="32" spans="1:12" ht="18" customHeight="1">
      <c r="A32" s="71">
        <v>26</v>
      </c>
      <c r="B32" s="12">
        <v>108</v>
      </c>
      <c r="C32" s="13" t="s">
        <v>834</v>
      </c>
      <c r="D32" s="11" t="s">
        <v>835</v>
      </c>
      <c r="E32" s="14">
        <v>37939</v>
      </c>
      <c r="F32" s="15" t="s">
        <v>206</v>
      </c>
      <c r="G32" s="15" t="s">
        <v>207</v>
      </c>
      <c r="H32" s="15" t="s">
        <v>201</v>
      </c>
      <c r="I32" s="151">
        <v>0.001548611111111111</v>
      </c>
      <c r="J32" s="12"/>
      <c r="K32" s="17" t="s">
        <v>211</v>
      </c>
      <c r="L32" s="5"/>
    </row>
    <row r="33" spans="1:11" ht="18" customHeight="1">
      <c r="A33" s="71">
        <v>27</v>
      </c>
      <c r="B33" s="12">
        <v>82</v>
      </c>
      <c r="C33" s="13" t="s">
        <v>784</v>
      </c>
      <c r="D33" s="11" t="s">
        <v>785</v>
      </c>
      <c r="E33" s="14">
        <v>37492</v>
      </c>
      <c r="F33" s="15" t="s">
        <v>189</v>
      </c>
      <c r="G33" s="15" t="s">
        <v>190</v>
      </c>
      <c r="H33" s="15"/>
      <c r="I33" s="151">
        <v>0.0015939814814814816</v>
      </c>
      <c r="J33" s="12"/>
      <c r="K33" s="17" t="s">
        <v>281</v>
      </c>
    </row>
    <row r="34" spans="1:11" ht="18" customHeight="1">
      <c r="A34" s="71">
        <v>28</v>
      </c>
      <c r="B34" s="12">
        <v>140</v>
      </c>
      <c r="C34" s="13" t="s">
        <v>223</v>
      </c>
      <c r="D34" s="11" t="s">
        <v>894</v>
      </c>
      <c r="E34" s="14" t="s">
        <v>895</v>
      </c>
      <c r="F34" s="15" t="s">
        <v>108</v>
      </c>
      <c r="G34" s="15" t="s">
        <v>109</v>
      </c>
      <c r="H34" s="15" t="s">
        <v>110</v>
      </c>
      <c r="I34" s="151">
        <v>0.0017047453703703704</v>
      </c>
      <c r="J34" s="12"/>
      <c r="K34" s="17" t="s">
        <v>111</v>
      </c>
    </row>
    <row r="35" spans="1:11" ht="18" customHeight="1">
      <c r="A35" s="71"/>
      <c r="B35" s="12">
        <v>90</v>
      </c>
      <c r="C35" s="13" t="s">
        <v>383</v>
      </c>
      <c r="D35" s="11" t="s">
        <v>801</v>
      </c>
      <c r="E35" s="14" t="s">
        <v>569</v>
      </c>
      <c r="F35" s="15" t="s">
        <v>68</v>
      </c>
      <c r="G35" s="15" t="s">
        <v>69</v>
      </c>
      <c r="H35" s="15"/>
      <c r="I35" s="151" t="s">
        <v>964</v>
      </c>
      <c r="J35" s="12"/>
      <c r="K35" s="17" t="s">
        <v>70</v>
      </c>
    </row>
  </sheetData>
  <sheetProtection/>
  <printOptions horizontalCentered="1"/>
  <pageMargins left="0.3937007874015748" right="0.3937007874015748" top="0.15748031496062992" bottom="0.1968503937007874" header="0.15748031496062992" footer="0.15748031496062992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6.140625" style="29" bestFit="1" customWidth="1"/>
    <col min="7" max="7" width="24.421875" style="29" bestFit="1" customWidth="1"/>
    <col min="8" max="8" width="14.140625" style="29" customWidth="1"/>
    <col min="9" max="9" width="9.140625" style="83" customWidth="1"/>
    <col min="10" max="10" width="19.7109375" style="4" bestFit="1" customWidth="1"/>
    <col min="11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0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16"/>
    </row>
    <row r="3" spans="1:10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102"/>
    </row>
    <row r="4" spans="3:9" s="24" customFormat="1" ht="15.75">
      <c r="C4" s="1" t="s">
        <v>31</v>
      </c>
      <c r="D4" s="1"/>
      <c r="E4" s="6"/>
      <c r="F4" s="6"/>
      <c r="G4" s="6"/>
      <c r="H4" s="40"/>
      <c r="I4" s="84"/>
    </row>
    <row r="5" spans="3:9" s="24" customFormat="1" ht="16.5" thickBot="1">
      <c r="C5" s="1">
        <v>1</v>
      </c>
      <c r="D5" s="1" t="s">
        <v>945</v>
      </c>
      <c r="E5" s="6"/>
      <c r="F5" s="6"/>
      <c r="G5" s="6"/>
      <c r="H5" s="40"/>
      <c r="I5" s="84"/>
    </row>
    <row r="6" spans="1:10" s="65" customFormat="1" ht="18" customHeight="1" thickBot="1">
      <c r="A6" s="44" t="s">
        <v>28</v>
      </c>
      <c r="B6" s="101" t="s">
        <v>29</v>
      </c>
      <c r="C6" s="66" t="s">
        <v>13</v>
      </c>
      <c r="D6" s="67" t="s">
        <v>14</v>
      </c>
      <c r="E6" s="68" t="s">
        <v>15</v>
      </c>
      <c r="F6" s="69" t="s">
        <v>16</v>
      </c>
      <c r="G6" s="69" t="s">
        <v>17</v>
      </c>
      <c r="H6" s="69" t="s">
        <v>18</v>
      </c>
      <c r="I6" s="68" t="s">
        <v>25</v>
      </c>
      <c r="J6" s="78" t="s">
        <v>22</v>
      </c>
    </row>
    <row r="7" spans="1:10" ht="18" customHeight="1">
      <c r="A7" s="71">
        <v>1</v>
      </c>
      <c r="B7" s="12">
        <v>114</v>
      </c>
      <c r="C7" s="13" t="s">
        <v>73</v>
      </c>
      <c r="D7" s="11" t="s">
        <v>89</v>
      </c>
      <c r="E7" s="14" t="s">
        <v>90</v>
      </c>
      <c r="F7" s="15" t="s">
        <v>86</v>
      </c>
      <c r="G7" s="15" t="s">
        <v>87</v>
      </c>
      <c r="H7" s="15"/>
      <c r="I7" s="149">
        <v>0.0023190972222222224</v>
      </c>
      <c r="J7" s="17" t="s">
        <v>91</v>
      </c>
    </row>
    <row r="8" spans="1:10" ht="18" customHeight="1">
      <c r="A8" s="71">
        <v>2</v>
      </c>
      <c r="B8" s="12">
        <v>67</v>
      </c>
      <c r="C8" s="13" t="s">
        <v>49</v>
      </c>
      <c r="D8" s="11" t="s">
        <v>50</v>
      </c>
      <c r="E8" s="14">
        <v>37755</v>
      </c>
      <c r="F8" s="15" t="s">
        <v>51</v>
      </c>
      <c r="G8" s="15" t="s">
        <v>52</v>
      </c>
      <c r="H8" s="15"/>
      <c r="I8" s="149">
        <v>0.0024188657407407405</v>
      </c>
      <c r="J8" s="17" t="s">
        <v>53</v>
      </c>
    </row>
    <row r="9" spans="1:10" ht="18" customHeight="1">
      <c r="A9" s="71">
        <v>3</v>
      </c>
      <c r="B9" s="12">
        <v>111</v>
      </c>
      <c r="C9" s="13" t="s">
        <v>83</v>
      </c>
      <c r="D9" s="11" t="s">
        <v>84</v>
      </c>
      <c r="E9" s="14" t="s">
        <v>85</v>
      </c>
      <c r="F9" s="15" t="s">
        <v>86</v>
      </c>
      <c r="G9" s="15" t="s">
        <v>87</v>
      </c>
      <c r="H9" s="15"/>
      <c r="I9" s="149">
        <v>0.0026789351851851852</v>
      </c>
      <c r="J9" s="17" t="s">
        <v>88</v>
      </c>
    </row>
    <row r="10" spans="1:10" ht="18" customHeight="1">
      <c r="A10" s="71">
        <v>4</v>
      </c>
      <c r="B10" s="12">
        <v>32</v>
      </c>
      <c r="C10" s="13" t="s">
        <v>130</v>
      </c>
      <c r="D10" s="11" t="s">
        <v>131</v>
      </c>
      <c r="E10" s="14">
        <v>37417</v>
      </c>
      <c r="F10" s="15" t="s">
        <v>132</v>
      </c>
      <c r="G10" s="15" t="s">
        <v>133</v>
      </c>
      <c r="H10" s="15"/>
      <c r="I10" s="149">
        <v>0.0023844907407407404</v>
      </c>
      <c r="J10" s="17" t="s">
        <v>135</v>
      </c>
    </row>
    <row r="11" spans="1:10" ht="18" customHeight="1">
      <c r="A11" s="71">
        <v>5</v>
      </c>
      <c r="B11" s="12">
        <v>95</v>
      </c>
      <c r="C11" s="13" t="s">
        <v>124</v>
      </c>
      <c r="D11" s="11" t="s">
        <v>125</v>
      </c>
      <c r="E11" s="14" t="s">
        <v>126</v>
      </c>
      <c r="F11" s="15" t="s">
        <v>127</v>
      </c>
      <c r="G11" s="15" t="s">
        <v>128</v>
      </c>
      <c r="H11" s="15"/>
      <c r="I11" s="149">
        <v>0.002769444444444444</v>
      </c>
      <c r="J11" s="17" t="s">
        <v>129</v>
      </c>
    </row>
    <row r="12" spans="1:10" ht="18" customHeight="1">
      <c r="A12" s="71">
        <v>6</v>
      </c>
      <c r="B12" s="12">
        <v>37</v>
      </c>
      <c r="C12" s="13" t="s">
        <v>38</v>
      </c>
      <c r="D12" s="11" t="s">
        <v>39</v>
      </c>
      <c r="E12" s="14">
        <v>37257</v>
      </c>
      <c r="F12" s="15" t="s">
        <v>40</v>
      </c>
      <c r="G12" s="15" t="s">
        <v>41</v>
      </c>
      <c r="H12" s="15"/>
      <c r="I12" s="149">
        <v>0.002432638888888889</v>
      </c>
      <c r="J12" s="17" t="s">
        <v>42</v>
      </c>
    </row>
    <row r="13" spans="1:10" ht="18" customHeight="1">
      <c r="A13" s="71">
        <v>7</v>
      </c>
      <c r="B13" s="12">
        <v>91</v>
      </c>
      <c r="C13" s="13" t="s">
        <v>115</v>
      </c>
      <c r="D13" s="11" t="s">
        <v>116</v>
      </c>
      <c r="E13" s="14" t="s">
        <v>117</v>
      </c>
      <c r="F13" s="15" t="s">
        <v>118</v>
      </c>
      <c r="G13" s="15" t="s">
        <v>119</v>
      </c>
      <c r="H13" s="15"/>
      <c r="I13" s="149">
        <v>0.0026790509259259254</v>
      </c>
      <c r="J13" s="17" t="s">
        <v>120</v>
      </c>
    </row>
    <row r="14" spans="1:10" ht="18" customHeight="1">
      <c r="A14" s="71">
        <v>8</v>
      </c>
      <c r="B14" s="12">
        <v>96</v>
      </c>
      <c r="C14" s="13" t="s">
        <v>73</v>
      </c>
      <c r="D14" s="11" t="s">
        <v>74</v>
      </c>
      <c r="E14" s="14" t="s">
        <v>75</v>
      </c>
      <c r="F14" s="15" t="s">
        <v>76</v>
      </c>
      <c r="G14" s="15" t="s">
        <v>77</v>
      </c>
      <c r="H14" s="15"/>
      <c r="I14" s="149">
        <v>0.002602314814814815</v>
      </c>
      <c r="J14" s="17" t="s">
        <v>78</v>
      </c>
    </row>
    <row r="15" spans="1:10" ht="18" customHeight="1">
      <c r="A15" s="71">
        <v>9</v>
      </c>
      <c r="B15" s="12">
        <v>127</v>
      </c>
      <c r="C15" s="13" t="s">
        <v>92</v>
      </c>
      <c r="D15" s="11" t="s">
        <v>93</v>
      </c>
      <c r="E15" s="14" t="s">
        <v>94</v>
      </c>
      <c r="F15" s="15" t="s">
        <v>95</v>
      </c>
      <c r="G15" s="15" t="s">
        <v>96</v>
      </c>
      <c r="H15" s="15" t="s">
        <v>97</v>
      </c>
      <c r="I15" s="149">
        <v>0.0023555555555555556</v>
      </c>
      <c r="J15" s="17" t="s">
        <v>98</v>
      </c>
    </row>
    <row r="16" spans="1:10" ht="18" customHeight="1">
      <c r="A16" s="71">
        <v>10</v>
      </c>
      <c r="B16" s="12">
        <v>77</v>
      </c>
      <c r="C16" s="13" t="s">
        <v>54</v>
      </c>
      <c r="D16" s="11" t="s">
        <v>55</v>
      </c>
      <c r="E16" s="14">
        <v>37319</v>
      </c>
      <c r="F16" s="15" t="s">
        <v>56</v>
      </c>
      <c r="G16" s="15" t="s">
        <v>57</v>
      </c>
      <c r="H16" s="15"/>
      <c r="I16" s="149">
        <v>0.002716319444444445</v>
      </c>
      <c r="J16" s="17" t="s">
        <v>58</v>
      </c>
    </row>
    <row r="17" spans="1:10" ht="18" customHeight="1">
      <c r="A17" s="140"/>
      <c r="B17" s="140"/>
      <c r="C17" s="141"/>
      <c r="D17" s="142"/>
      <c r="E17" s="143"/>
      <c r="F17" s="144"/>
      <c r="G17" s="144"/>
      <c r="H17" s="144"/>
      <c r="I17" s="147"/>
      <c r="J17" s="146"/>
    </row>
    <row r="18" spans="3:9" s="24" customFormat="1" ht="16.5" thickBot="1">
      <c r="C18" s="1">
        <v>2</v>
      </c>
      <c r="D18" s="1" t="s">
        <v>945</v>
      </c>
      <c r="E18" s="6"/>
      <c r="F18" s="6"/>
      <c r="G18" s="6"/>
      <c r="H18" s="40"/>
      <c r="I18" s="84"/>
    </row>
    <row r="19" spans="1:10" s="65" customFormat="1" ht="18" customHeight="1" thickBot="1">
      <c r="A19" s="44" t="s">
        <v>28</v>
      </c>
      <c r="B19" s="101" t="s">
        <v>29</v>
      </c>
      <c r="C19" s="66" t="s">
        <v>13</v>
      </c>
      <c r="D19" s="67" t="s">
        <v>14</v>
      </c>
      <c r="E19" s="68" t="s">
        <v>15</v>
      </c>
      <c r="F19" s="69" t="s">
        <v>16</v>
      </c>
      <c r="G19" s="69" t="s">
        <v>17</v>
      </c>
      <c r="H19" s="69" t="s">
        <v>18</v>
      </c>
      <c r="I19" s="68" t="s">
        <v>25</v>
      </c>
      <c r="J19" s="78" t="s">
        <v>22</v>
      </c>
    </row>
    <row r="20" spans="1:10" ht="18" customHeight="1">
      <c r="A20" s="71">
        <v>1</v>
      </c>
      <c r="B20" s="12">
        <v>98</v>
      </c>
      <c r="C20" s="13" t="s">
        <v>59</v>
      </c>
      <c r="D20" s="11" t="s">
        <v>79</v>
      </c>
      <c r="E20" s="14">
        <v>37335</v>
      </c>
      <c r="F20" s="15" t="s">
        <v>80</v>
      </c>
      <c r="G20" s="15" t="s">
        <v>81</v>
      </c>
      <c r="H20" s="15"/>
      <c r="I20" s="149">
        <v>0.0024675925925925924</v>
      </c>
      <c r="J20" s="17" t="s">
        <v>82</v>
      </c>
    </row>
    <row r="21" spans="1:10" ht="18" customHeight="1">
      <c r="A21" s="71">
        <v>2</v>
      </c>
      <c r="B21" s="12">
        <v>128</v>
      </c>
      <c r="C21" s="13" t="s">
        <v>99</v>
      </c>
      <c r="D21" s="11" t="s">
        <v>100</v>
      </c>
      <c r="E21" s="14" t="s">
        <v>101</v>
      </c>
      <c r="F21" s="15" t="s">
        <v>102</v>
      </c>
      <c r="G21" s="15" t="s">
        <v>103</v>
      </c>
      <c r="H21" s="15"/>
      <c r="I21" s="149">
        <v>0.0023774305555555554</v>
      </c>
      <c r="J21" s="17" t="s">
        <v>104</v>
      </c>
    </row>
    <row r="22" spans="1:10" ht="18" customHeight="1">
      <c r="A22" s="71">
        <v>3</v>
      </c>
      <c r="B22" s="12">
        <v>92</v>
      </c>
      <c r="C22" s="13" t="s">
        <v>121</v>
      </c>
      <c r="D22" s="11" t="s">
        <v>122</v>
      </c>
      <c r="E22" s="14" t="s">
        <v>123</v>
      </c>
      <c r="F22" s="15" t="s">
        <v>118</v>
      </c>
      <c r="G22" s="15" t="s">
        <v>119</v>
      </c>
      <c r="H22" s="15"/>
      <c r="I22" s="149" t="s">
        <v>963</v>
      </c>
      <c r="J22" s="17" t="s">
        <v>120</v>
      </c>
    </row>
    <row r="23" spans="1:10" ht="18" customHeight="1">
      <c r="A23" s="71">
        <v>4</v>
      </c>
      <c r="B23" s="12">
        <v>137</v>
      </c>
      <c r="C23" s="13" t="s">
        <v>105</v>
      </c>
      <c r="D23" s="11" t="s">
        <v>106</v>
      </c>
      <c r="E23" s="14" t="s">
        <v>107</v>
      </c>
      <c r="F23" s="15" t="s">
        <v>108</v>
      </c>
      <c r="G23" s="15" t="s">
        <v>109</v>
      </c>
      <c r="H23" s="15" t="s">
        <v>110</v>
      </c>
      <c r="I23" s="149">
        <v>0.0024501157407407406</v>
      </c>
      <c r="J23" s="17" t="s">
        <v>111</v>
      </c>
    </row>
    <row r="24" spans="1:10" ht="18" customHeight="1">
      <c r="A24" s="71">
        <v>5</v>
      </c>
      <c r="B24" s="12">
        <v>144</v>
      </c>
      <c r="C24" s="13" t="s">
        <v>32</v>
      </c>
      <c r="D24" s="11" t="s">
        <v>112</v>
      </c>
      <c r="E24" s="14" t="s">
        <v>113</v>
      </c>
      <c r="F24" s="15" t="s">
        <v>108</v>
      </c>
      <c r="G24" s="15" t="s">
        <v>109</v>
      </c>
      <c r="H24" s="15"/>
      <c r="I24" s="149">
        <v>0.0028394675925925927</v>
      </c>
      <c r="J24" s="17" t="s">
        <v>114</v>
      </c>
    </row>
    <row r="25" spans="1:10" ht="18" customHeight="1">
      <c r="A25" s="71">
        <v>6</v>
      </c>
      <c r="B25" s="12">
        <v>86</v>
      </c>
      <c r="C25" s="13" t="s">
        <v>59</v>
      </c>
      <c r="D25" s="11" t="s">
        <v>60</v>
      </c>
      <c r="E25" s="14" t="s">
        <v>61</v>
      </c>
      <c r="F25" s="15" t="s">
        <v>62</v>
      </c>
      <c r="G25" s="15" t="s">
        <v>63</v>
      </c>
      <c r="H25" s="15" t="s">
        <v>64</v>
      </c>
      <c r="I25" s="149">
        <v>0.003221412037037037</v>
      </c>
      <c r="J25" s="17" t="s">
        <v>65</v>
      </c>
    </row>
    <row r="26" spans="1:10" ht="18" customHeight="1">
      <c r="A26" s="71">
        <v>7</v>
      </c>
      <c r="B26" s="12">
        <v>94</v>
      </c>
      <c r="C26" s="13" t="s">
        <v>66</v>
      </c>
      <c r="D26" s="11" t="s">
        <v>67</v>
      </c>
      <c r="E26" s="14">
        <v>38106</v>
      </c>
      <c r="F26" s="15" t="s">
        <v>68</v>
      </c>
      <c r="G26" s="15" t="s">
        <v>69</v>
      </c>
      <c r="H26" s="15"/>
      <c r="I26" s="149" t="s">
        <v>964</v>
      </c>
      <c r="J26" s="17" t="s">
        <v>70</v>
      </c>
    </row>
    <row r="27" spans="1:10" ht="18" customHeight="1">
      <c r="A27" s="71">
        <v>8</v>
      </c>
      <c r="B27" s="12">
        <v>49</v>
      </c>
      <c r="C27" s="13" t="s">
        <v>43</v>
      </c>
      <c r="D27" s="11" t="s">
        <v>44</v>
      </c>
      <c r="E27" s="14">
        <v>38174</v>
      </c>
      <c r="F27" s="15" t="s">
        <v>45</v>
      </c>
      <c r="G27" s="15" t="s">
        <v>46</v>
      </c>
      <c r="H27" s="15"/>
      <c r="I27" s="149">
        <v>0.0027040509259259257</v>
      </c>
      <c r="J27" s="17" t="s">
        <v>47</v>
      </c>
    </row>
    <row r="28" spans="1:10" ht="18" customHeight="1">
      <c r="A28" s="71">
        <v>9</v>
      </c>
      <c r="B28" s="12">
        <v>51</v>
      </c>
      <c r="C28" s="13" t="s">
        <v>48</v>
      </c>
      <c r="D28" s="11" t="s">
        <v>44</v>
      </c>
      <c r="E28" s="14">
        <v>38678</v>
      </c>
      <c r="F28" s="15" t="s">
        <v>45</v>
      </c>
      <c r="G28" s="15" t="s">
        <v>46</v>
      </c>
      <c r="H28" s="15"/>
      <c r="I28" s="149">
        <v>0.00271400462962963</v>
      </c>
      <c r="J28" s="17" t="s">
        <v>47</v>
      </c>
    </row>
  </sheetData>
  <sheetProtection/>
  <printOptions horizontalCentered="1"/>
  <pageMargins left="0.2298611111111111" right="0.1798611111111111" top="0.34930555555555554" bottom="0.23958333333333334" header="0.16944444444444445" footer="0.209722222222222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6.140625" style="29" bestFit="1" customWidth="1"/>
    <col min="7" max="7" width="24.421875" style="29" bestFit="1" customWidth="1"/>
    <col min="8" max="8" width="14.140625" style="29" customWidth="1"/>
    <col min="9" max="9" width="9.140625" style="83" customWidth="1"/>
    <col min="10" max="10" width="4.57421875" style="83" bestFit="1" customWidth="1"/>
    <col min="11" max="11" width="19.7109375" style="4" bestFit="1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34"/>
      <c r="K3" s="102"/>
    </row>
    <row r="4" spans="3:10" s="24" customFormat="1" ht="15.75">
      <c r="C4" s="1" t="s">
        <v>31</v>
      </c>
      <c r="D4" s="1"/>
      <c r="E4" s="6"/>
      <c r="F4" s="6"/>
      <c r="G4" s="6"/>
      <c r="H4" s="40"/>
      <c r="I4" s="84"/>
      <c r="J4" s="84"/>
    </row>
    <row r="5" spans="3:10" s="24" customFormat="1" ht="16.5" thickBot="1">
      <c r="C5" s="1"/>
      <c r="D5" s="1"/>
      <c r="E5" s="6"/>
      <c r="F5" s="6"/>
      <c r="G5" s="6"/>
      <c r="H5" s="40"/>
      <c r="I5" s="84"/>
      <c r="J5" s="84"/>
    </row>
    <row r="6" spans="1:11" s="65" customFormat="1" ht="18" customHeight="1" thickBot="1">
      <c r="A6" s="44" t="s">
        <v>946</v>
      </c>
      <c r="B6" s="101" t="s">
        <v>29</v>
      </c>
      <c r="C6" s="66" t="s">
        <v>13</v>
      </c>
      <c r="D6" s="67" t="s">
        <v>14</v>
      </c>
      <c r="E6" s="68" t="s">
        <v>15</v>
      </c>
      <c r="F6" s="69" t="s">
        <v>16</v>
      </c>
      <c r="G6" s="69" t="s">
        <v>17</v>
      </c>
      <c r="H6" s="69" t="s">
        <v>18</v>
      </c>
      <c r="I6" s="68" t="s">
        <v>25</v>
      </c>
      <c r="J6" s="81" t="s">
        <v>21</v>
      </c>
      <c r="K6" s="78" t="s">
        <v>22</v>
      </c>
    </row>
    <row r="7" spans="1:11" ht="18" customHeight="1">
      <c r="A7" s="71">
        <v>1</v>
      </c>
      <c r="B7" s="12">
        <v>114</v>
      </c>
      <c r="C7" s="13" t="s">
        <v>73</v>
      </c>
      <c r="D7" s="11" t="s">
        <v>89</v>
      </c>
      <c r="E7" s="14" t="s">
        <v>90</v>
      </c>
      <c r="F7" s="15" t="s">
        <v>86</v>
      </c>
      <c r="G7" s="15" t="s">
        <v>87</v>
      </c>
      <c r="H7" s="15"/>
      <c r="I7" s="149">
        <v>0.0023190972222222224</v>
      </c>
      <c r="J7" s="150" t="str">
        <f aca="true" t="shared" si="0" ref="J7:J21">IF(ISBLANK(I7),"",IF(I7&lt;=0.00202546296296296,"KSM",IF(I7&lt;=0.00216435185185185,"I A",IF(I7&lt;=0.00233796296296296,"II A",IF(I7&lt;=0.00256944444444444,"III A",IF(I7&lt;=0.00280092592592593,"I JA",IF(I7&lt;=0.00303240740740741,"II JA",IF(I7&lt;=0.00320601851851852,"III JA"))))))))</f>
        <v>II A</v>
      </c>
      <c r="K7" s="17" t="s">
        <v>91</v>
      </c>
    </row>
    <row r="8" spans="1:11" ht="18" customHeight="1">
      <c r="A8" s="71">
        <v>2</v>
      </c>
      <c r="B8" s="12">
        <v>127</v>
      </c>
      <c r="C8" s="13" t="s">
        <v>92</v>
      </c>
      <c r="D8" s="11" t="s">
        <v>93</v>
      </c>
      <c r="E8" s="14" t="s">
        <v>94</v>
      </c>
      <c r="F8" s="15" t="s">
        <v>95</v>
      </c>
      <c r="G8" s="15" t="s">
        <v>96</v>
      </c>
      <c r="H8" s="15" t="s">
        <v>97</v>
      </c>
      <c r="I8" s="149">
        <v>0.0023555555555555556</v>
      </c>
      <c r="J8" s="12" t="str">
        <f t="shared" si="0"/>
        <v>III A</v>
      </c>
      <c r="K8" s="17" t="s">
        <v>98</v>
      </c>
    </row>
    <row r="9" spans="1:11" ht="18" customHeight="1">
      <c r="A9" s="71">
        <v>3</v>
      </c>
      <c r="B9" s="12">
        <v>128</v>
      </c>
      <c r="C9" s="13" t="s">
        <v>99</v>
      </c>
      <c r="D9" s="11" t="s">
        <v>100</v>
      </c>
      <c r="E9" s="14" t="s">
        <v>101</v>
      </c>
      <c r="F9" s="15" t="s">
        <v>102</v>
      </c>
      <c r="G9" s="15" t="s">
        <v>103</v>
      </c>
      <c r="H9" s="15"/>
      <c r="I9" s="149">
        <v>0.0023774305555555554</v>
      </c>
      <c r="J9" s="12" t="str">
        <f t="shared" si="0"/>
        <v>III A</v>
      </c>
      <c r="K9" s="17" t="s">
        <v>104</v>
      </c>
    </row>
    <row r="10" spans="1:11" ht="18" customHeight="1">
      <c r="A10" s="71">
        <v>4</v>
      </c>
      <c r="B10" s="12">
        <v>67</v>
      </c>
      <c r="C10" s="13" t="s">
        <v>49</v>
      </c>
      <c r="D10" s="11" t="s">
        <v>50</v>
      </c>
      <c r="E10" s="14">
        <v>37755</v>
      </c>
      <c r="F10" s="15" t="s">
        <v>51</v>
      </c>
      <c r="G10" s="15" t="s">
        <v>52</v>
      </c>
      <c r="H10" s="15"/>
      <c r="I10" s="149">
        <v>0.0024188657407407405</v>
      </c>
      <c r="J10" s="12" t="str">
        <f t="shared" si="0"/>
        <v>III A</v>
      </c>
      <c r="K10" s="17" t="s">
        <v>53</v>
      </c>
    </row>
    <row r="11" spans="1:11" ht="18" customHeight="1">
      <c r="A11" s="71">
        <v>5</v>
      </c>
      <c r="B11" s="12">
        <v>37</v>
      </c>
      <c r="C11" s="13" t="s">
        <v>38</v>
      </c>
      <c r="D11" s="11" t="s">
        <v>39</v>
      </c>
      <c r="E11" s="14">
        <v>37257</v>
      </c>
      <c r="F11" s="15" t="s">
        <v>40</v>
      </c>
      <c r="G11" s="15" t="s">
        <v>41</v>
      </c>
      <c r="H11" s="15"/>
      <c r="I11" s="149">
        <v>0.002432638888888889</v>
      </c>
      <c r="J11" s="12" t="str">
        <f t="shared" si="0"/>
        <v>III A</v>
      </c>
      <c r="K11" s="17" t="s">
        <v>42</v>
      </c>
    </row>
    <row r="12" spans="1:11" ht="18" customHeight="1">
      <c r="A12" s="71">
        <v>6</v>
      </c>
      <c r="B12" s="12">
        <v>137</v>
      </c>
      <c r="C12" s="13" t="s">
        <v>105</v>
      </c>
      <c r="D12" s="11" t="s">
        <v>106</v>
      </c>
      <c r="E12" s="14" t="s">
        <v>107</v>
      </c>
      <c r="F12" s="15" t="s">
        <v>108</v>
      </c>
      <c r="G12" s="15" t="s">
        <v>109</v>
      </c>
      <c r="H12" s="15" t="s">
        <v>110</v>
      </c>
      <c r="I12" s="149">
        <v>0.0024501157407407406</v>
      </c>
      <c r="J12" s="12" t="str">
        <f t="shared" si="0"/>
        <v>III A</v>
      </c>
      <c r="K12" s="17" t="s">
        <v>111</v>
      </c>
    </row>
    <row r="13" spans="1:11" ht="18" customHeight="1">
      <c r="A13" s="71">
        <v>7</v>
      </c>
      <c r="B13" s="12">
        <v>98</v>
      </c>
      <c r="C13" s="13" t="s">
        <v>59</v>
      </c>
      <c r="D13" s="11" t="s">
        <v>79</v>
      </c>
      <c r="E13" s="14">
        <v>37335</v>
      </c>
      <c r="F13" s="15" t="s">
        <v>80</v>
      </c>
      <c r="G13" s="15" t="s">
        <v>81</v>
      </c>
      <c r="H13" s="15"/>
      <c r="I13" s="149">
        <v>0.0024675925925925924</v>
      </c>
      <c r="J13" s="12" t="str">
        <f t="shared" si="0"/>
        <v>III A</v>
      </c>
      <c r="K13" s="17" t="s">
        <v>82</v>
      </c>
    </row>
    <row r="14" spans="1:11" ht="18" customHeight="1">
      <c r="A14" s="71">
        <v>8</v>
      </c>
      <c r="B14" s="12">
        <v>96</v>
      </c>
      <c r="C14" s="13" t="s">
        <v>73</v>
      </c>
      <c r="D14" s="11" t="s">
        <v>74</v>
      </c>
      <c r="E14" s="14" t="s">
        <v>75</v>
      </c>
      <c r="F14" s="15" t="s">
        <v>76</v>
      </c>
      <c r="G14" s="15" t="s">
        <v>77</v>
      </c>
      <c r="H14" s="15"/>
      <c r="I14" s="149">
        <v>0.002602314814814815</v>
      </c>
      <c r="J14" s="12" t="str">
        <f t="shared" si="0"/>
        <v>I JA</v>
      </c>
      <c r="K14" s="17" t="s">
        <v>78</v>
      </c>
    </row>
    <row r="15" spans="1:11" ht="18" customHeight="1">
      <c r="A15" s="71">
        <v>9</v>
      </c>
      <c r="B15" s="12">
        <v>111</v>
      </c>
      <c r="C15" s="13" t="s">
        <v>83</v>
      </c>
      <c r="D15" s="11" t="s">
        <v>84</v>
      </c>
      <c r="E15" s="14" t="s">
        <v>85</v>
      </c>
      <c r="F15" s="15" t="s">
        <v>86</v>
      </c>
      <c r="G15" s="15" t="s">
        <v>87</v>
      </c>
      <c r="H15" s="15"/>
      <c r="I15" s="149">
        <v>0.0026789351851851852</v>
      </c>
      <c r="J15" s="12" t="str">
        <f t="shared" si="0"/>
        <v>I JA</v>
      </c>
      <c r="K15" s="17" t="s">
        <v>88</v>
      </c>
    </row>
    <row r="16" spans="1:11" ht="18" customHeight="1">
      <c r="A16" s="71">
        <v>10</v>
      </c>
      <c r="B16" s="12">
        <v>91</v>
      </c>
      <c r="C16" s="13" t="s">
        <v>115</v>
      </c>
      <c r="D16" s="11" t="s">
        <v>116</v>
      </c>
      <c r="E16" s="14" t="s">
        <v>117</v>
      </c>
      <c r="F16" s="15" t="s">
        <v>118</v>
      </c>
      <c r="G16" s="15" t="s">
        <v>119</v>
      </c>
      <c r="H16" s="15"/>
      <c r="I16" s="149">
        <v>0.0026790509259259254</v>
      </c>
      <c r="J16" s="12" t="str">
        <f t="shared" si="0"/>
        <v>I JA</v>
      </c>
      <c r="K16" s="17" t="s">
        <v>120</v>
      </c>
    </row>
    <row r="17" spans="1:11" ht="18" customHeight="1">
      <c r="A17" s="71">
        <v>11</v>
      </c>
      <c r="B17" s="12">
        <v>49</v>
      </c>
      <c r="C17" s="13" t="s">
        <v>43</v>
      </c>
      <c r="D17" s="11" t="s">
        <v>44</v>
      </c>
      <c r="E17" s="14">
        <v>38174</v>
      </c>
      <c r="F17" s="15" t="s">
        <v>45</v>
      </c>
      <c r="G17" s="15" t="s">
        <v>46</v>
      </c>
      <c r="H17" s="15"/>
      <c r="I17" s="149">
        <v>0.0027040509259259257</v>
      </c>
      <c r="J17" s="12" t="str">
        <f t="shared" si="0"/>
        <v>I JA</v>
      </c>
      <c r="K17" s="17" t="s">
        <v>47</v>
      </c>
    </row>
    <row r="18" spans="1:11" ht="18" customHeight="1">
      <c r="A18" s="71">
        <v>12</v>
      </c>
      <c r="B18" s="12">
        <v>51</v>
      </c>
      <c r="C18" s="13" t="s">
        <v>48</v>
      </c>
      <c r="D18" s="11" t="s">
        <v>44</v>
      </c>
      <c r="E18" s="14">
        <v>38678</v>
      </c>
      <c r="F18" s="15" t="s">
        <v>45</v>
      </c>
      <c r="G18" s="15" t="s">
        <v>46</v>
      </c>
      <c r="H18" s="15"/>
      <c r="I18" s="149">
        <v>0.00271400462962963</v>
      </c>
      <c r="J18" s="12" t="str">
        <f t="shared" si="0"/>
        <v>I JA</v>
      </c>
      <c r="K18" s="17" t="s">
        <v>47</v>
      </c>
    </row>
    <row r="19" spans="1:11" ht="18" customHeight="1">
      <c r="A19" s="71">
        <v>13</v>
      </c>
      <c r="B19" s="12">
        <v>77</v>
      </c>
      <c r="C19" s="13" t="s">
        <v>54</v>
      </c>
      <c r="D19" s="11" t="s">
        <v>55</v>
      </c>
      <c r="E19" s="14">
        <v>37319</v>
      </c>
      <c r="F19" s="15" t="s">
        <v>56</v>
      </c>
      <c r="G19" s="15" t="s">
        <v>57</v>
      </c>
      <c r="H19" s="15"/>
      <c r="I19" s="149">
        <v>0.002716319444444445</v>
      </c>
      <c r="J19" s="12" t="str">
        <f t="shared" si="0"/>
        <v>I JA</v>
      </c>
      <c r="K19" s="17" t="s">
        <v>58</v>
      </c>
    </row>
    <row r="20" spans="1:11" ht="18" customHeight="1">
      <c r="A20" s="71">
        <v>14</v>
      </c>
      <c r="B20" s="12">
        <v>95</v>
      </c>
      <c r="C20" s="13" t="s">
        <v>124</v>
      </c>
      <c r="D20" s="11" t="s">
        <v>125</v>
      </c>
      <c r="E20" s="14" t="s">
        <v>126</v>
      </c>
      <c r="F20" s="15" t="s">
        <v>127</v>
      </c>
      <c r="G20" s="15" t="s">
        <v>128</v>
      </c>
      <c r="H20" s="15"/>
      <c r="I20" s="149">
        <v>0.002769444444444444</v>
      </c>
      <c r="J20" s="12" t="str">
        <f t="shared" si="0"/>
        <v>I JA</v>
      </c>
      <c r="K20" s="17" t="s">
        <v>129</v>
      </c>
    </row>
    <row r="21" spans="1:11" ht="18" customHeight="1">
      <c r="A21" s="71">
        <v>15</v>
      </c>
      <c r="B21" s="12">
        <v>144</v>
      </c>
      <c r="C21" s="13" t="s">
        <v>32</v>
      </c>
      <c r="D21" s="11" t="s">
        <v>112</v>
      </c>
      <c r="E21" s="14" t="s">
        <v>113</v>
      </c>
      <c r="F21" s="15" t="s">
        <v>108</v>
      </c>
      <c r="G21" s="15" t="s">
        <v>109</v>
      </c>
      <c r="H21" s="15"/>
      <c r="I21" s="149">
        <v>0.0028394675925925927</v>
      </c>
      <c r="J21" s="12" t="str">
        <f t="shared" si="0"/>
        <v>II JA</v>
      </c>
      <c r="K21" s="17" t="s">
        <v>114</v>
      </c>
    </row>
    <row r="22" spans="1:11" ht="18" customHeight="1">
      <c r="A22" s="71">
        <v>16</v>
      </c>
      <c r="B22" s="12">
        <v>86</v>
      </c>
      <c r="C22" s="13" t="s">
        <v>59</v>
      </c>
      <c r="D22" s="11" t="s">
        <v>60</v>
      </c>
      <c r="E22" s="14" t="s">
        <v>61</v>
      </c>
      <c r="F22" s="15" t="s">
        <v>62</v>
      </c>
      <c r="G22" s="15" t="s">
        <v>63</v>
      </c>
      <c r="H22" s="15" t="s">
        <v>64</v>
      </c>
      <c r="I22" s="149">
        <v>0.003221412037037037</v>
      </c>
      <c r="J22" s="12"/>
      <c r="K22" s="17" t="s">
        <v>65</v>
      </c>
    </row>
    <row r="23" spans="1:11" ht="18" customHeight="1">
      <c r="A23" s="71" t="s">
        <v>134</v>
      </c>
      <c r="B23" s="12">
        <v>32</v>
      </c>
      <c r="C23" s="13" t="s">
        <v>130</v>
      </c>
      <c r="D23" s="11" t="s">
        <v>131</v>
      </c>
      <c r="E23" s="14">
        <v>37417</v>
      </c>
      <c r="F23" s="15" t="s">
        <v>132</v>
      </c>
      <c r="G23" s="15" t="s">
        <v>133</v>
      </c>
      <c r="H23" s="15"/>
      <c r="I23" s="149">
        <v>0.0023844907407407404</v>
      </c>
      <c r="J23" s="12" t="str">
        <f>IF(ISBLANK(I23),"",IF(I23&lt;=0.00202546296296296,"KSM",IF(I23&lt;=0.00216435185185185,"I A",IF(I23&lt;=0.00233796296296296,"II A",IF(I23&lt;=0.00256944444444444,"III A",IF(I23&lt;=0.00280092592592593,"I JA",IF(I23&lt;=0.00303240740740741,"II JA",IF(I23&lt;=0.00320601851851852,"III JA"))))))))</f>
        <v>III A</v>
      </c>
      <c r="K23" s="17" t="s">
        <v>135</v>
      </c>
    </row>
    <row r="24" spans="1:11" ht="18" customHeight="1">
      <c r="A24" s="71"/>
      <c r="B24" s="12">
        <v>94</v>
      </c>
      <c r="C24" s="13" t="s">
        <v>66</v>
      </c>
      <c r="D24" s="11" t="s">
        <v>67</v>
      </c>
      <c r="E24" s="14">
        <v>38106</v>
      </c>
      <c r="F24" s="15" t="s">
        <v>68</v>
      </c>
      <c r="G24" s="15" t="s">
        <v>69</v>
      </c>
      <c r="H24" s="15"/>
      <c r="I24" s="149" t="s">
        <v>964</v>
      </c>
      <c r="J24" s="12"/>
      <c r="K24" s="17" t="s">
        <v>70</v>
      </c>
    </row>
    <row r="25" spans="1:11" ht="18" customHeight="1">
      <c r="A25" s="71"/>
      <c r="B25" s="12">
        <v>92</v>
      </c>
      <c r="C25" s="13" t="s">
        <v>121</v>
      </c>
      <c r="D25" s="11" t="s">
        <v>122</v>
      </c>
      <c r="E25" s="14" t="s">
        <v>123</v>
      </c>
      <c r="F25" s="15" t="s">
        <v>118</v>
      </c>
      <c r="G25" s="15" t="s">
        <v>119</v>
      </c>
      <c r="H25" s="15"/>
      <c r="I25" s="149" t="s">
        <v>963</v>
      </c>
      <c r="J25" s="12"/>
      <c r="K25" s="17" t="s">
        <v>120</v>
      </c>
    </row>
  </sheetData>
  <sheetProtection/>
  <printOptions horizontalCentered="1"/>
  <pageMargins left="0.2298611111111111" right="0.1798611111111111" top="0.34930555555555554" bottom="0.23958333333333334" header="0.16944444444444445" footer="0.209722222222222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5.00390625" style="29" customWidth="1"/>
    <col min="7" max="7" width="24.421875" style="29" bestFit="1" customWidth="1"/>
    <col min="8" max="8" width="14.140625" style="29" customWidth="1"/>
    <col min="9" max="9" width="9.140625" style="83" customWidth="1"/>
    <col min="10" max="10" width="20.8515625" style="4" bestFit="1" customWidth="1"/>
    <col min="11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0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16"/>
    </row>
    <row r="3" spans="1:10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102"/>
    </row>
    <row r="4" spans="3:9" s="24" customFormat="1" ht="15.75">
      <c r="C4" s="1" t="s">
        <v>136</v>
      </c>
      <c r="D4" s="1"/>
      <c r="E4" s="6"/>
      <c r="F4" s="6"/>
      <c r="G4" s="6"/>
      <c r="H4" s="40"/>
      <c r="I4" s="84"/>
    </row>
    <row r="5" spans="3:10" s="24" customFormat="1" ht="16.5" thickBot="1">
      <c r="C5" s="1">
        <v>1</v>
      </c>
      <c r="D5" s="1" t="s">
        <v>945</v>
      </c>
      <c r="E5" s="36"/>
      <c r="F5" s="85"/>
      <c r="G5" s="85"/>
      <c r="H5" s="29"/>
      <c r="I5" s="83"/>
      <c r="J5" s="34"/>
    </row>
    <row r="6" spans="1:11" s="4" customFormat="1" ht="18" customHeight="1" thickBot="1">
      <c r="A6" s="44" t="s">
        <v>28</v>
      </c>
      <c r="B6" s="108" t="s">
        <v>29</v>
      </c>
      <c r="C6" s="109" t="s">
        <v>13</v>
      </c>
      <c r="D6" s="67" t="s">
        <v>14</v>
      </c>
      <c r="E6" s="100" t="s">
        <v>15</v>
      </c>
      <c r="F6" s="110" t="s">
        <v>16</v>
      </c>
      <c r="G6" s="69" t="s">
        <v>17</v>
      </c>
      <c r="H6" s="69" t="s">
        <v>18</v>
      </c>
      <c r="I6" s="100" t="s">
        <v>25</v>
      </c>
      <c r="J6" s="78" t="s">
        <v>22</v>
      </c>
      <c r="K6" s="65"/>
    </row>
    <row r="7" spans="1:254" ht="18" customHeight="1">
      <c r="A7" s="71">
        <v>1</v>
      </c>
      <c r="B7" s="12">
        <v>110</v>
      </c>
      <c r="C7" s="13" t="s">
        <v>217</v>
      </c>
      <c r="D7" s="11" t="s">
        <v>218</v>
      </c>
      <c r="E7" s="14" t="s">
        <v>219</v>
      </c>
      <c r="F7" s="15" t="s">
        <v>86</v>
      </c>
      <c r="G7" s="15" t="s">
        <v>87</v>
      </c>
      <c r="H7" s="15"/>
      <c r="I7" s="151">
        <v>0.002127314814814815</v>
      </c>
      <c r="J7" s="17" t="s">
        <v>88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10" ht="18" customHeight="1">
      <c r="A8" s="71">
        <v>2</v>
      </c>
      <c r="B8" s="12">
        <v>69</v>
      </c>
      <c r="C8" s="13" t="s">
        <v>173</v>
      </c>
      <c r="D8" s="11" t="s">
        <v>174</v>
      </c>
      <c r="E8" s="14">
        <v>37398</v>
      </c>
      <c r="F8" s="15" t="s">
        <v>175</v>
      </c>
      <c r="G8" s="15" t="s">
        <v>176</v>
      </c>
      <c r="H8" s="15"/>
      <c r="I8" s="151">
        <v>0.002222569444444444</v>
      </c>
      <c r="J8" s="17" t="s">
        <v>177</v>
      </c>
    </row>
    <row r="9" spans="1:10" ht="18" customHeight="1">
      <c r="A9" s="71">
        <v>3</v>
      </c>
      <c r="B9" s="12">
        <v>80</v>
      </c>
      <c r="C9" s="13" t="s">
        <v>186</v>
      </c>
      <c r="D9" s="11" t="s">
        <v>187</v>
      </c>
      <c r="E9" s="14" t="s">
        <v>188</v>
      </c>
      <c r="F9" s="15" t="s">
        <v>189</v>
      </c>
      <c r="G9" s="15" t="s">
        <v>190</v>
      </c>
      <c r="H9" s="15"/>
      <c r="I9" s="151">
        <v>0.0023604166666666665</v>
      </c>
      <c r="J9" s="17" t="s">
        <v>191</v>
      </c>
    </row>
    <row r="10" spans="1:254" ht="18" customHeight="1">
      <c r="A10" s="71">
        <v>4</v>
      </c>
      <c r="B10" s="12">
        <v>11</v>
      </c>
      <c r="C10" s="13" t="s">
        <v>214</v>
      </c>
      <c r="D10" s="11" t="s">
        <v>215</v>
      </c>
      <c r="E10" s="14">
        <v>37794</v>
      </c>
      <c r="F10" s="15" t="s">
        <v>206</v>
      </c>
      <c r="G10" s="15" t="s">
        <v>207</v>
      </c>
      <c r="H10" s="15" t="s">
        <v>201</v>
      </c>
      <c r="I10" s="151">
        <v>0.002336226851851852</v>
      </c>
      <c r="J10" s="17" t="s">
        <v>216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10" ht="18" customHeight="1">
      <c r="A11" s="71">
        <v>5</v>
      </c>
      <c r="B11" s="12">
        <v>76</v>
      </c>
      <c r="C11" s="13" t="s">
        <v>183</v>
      </c>
      <c r="D11" s="11" t="s">
        <v>184</v>
      </c>
      <c r="E11" s="14" t="s">
        <v>185</v>
      </c>
      <c r="F11" s="15" t="s">
        <v>56</v>
      </c>
      <c r="G11" s="15" t="s">
        <v>57</v>
      </c>
      <c r="H11" s="15"/>
      <c r="I11" s="151">
        <v>0.0024574074074074077</v>
      </c>
      <c r="J11" s="17" t="s">
        <v>58</v>
      </c>
    </row>
    <row r="12" spans="1:10" ht="18" customHeight="1">
      <c r="A12" s="71">
        <v>6</v>
      </c>
      <c r="B12" s="12">
        <v>75</v>
      </c>
      <c r="C12" s="13" t="s">
        <v>181</v>
      </c>
      <c r="D12" s="11" t="s">
        <v>182</v>
      </c>
      <c r="E12" s="14" t="s">
        <v>117</v>
      </c>
      <c r="F12" s="15" t="s">
        <v>56</v>
      </c>
      <c r="G12" s="15" t="s">
        <v>57</v>
      </c>
      <c r="H12" s="15"/>
      <c r="I12" s="151">
        <v>0.0024099537037037037</v>
      </c>
      <c r="J12" s="17" t="s">
        <v>58</v>
      </c>
    </row>
    <row r="13" spans="1:10" ht="18" customHeight="1">
      <c r="A13" s="71">
        <v>7</v>
      </c>
      <c r="B13" s="12">
        <v>6</v>
      </c>
      <c r="C13" s="13" t="s">
        <v>143</v>
      </c>
      <c r="D13" s="11" t="s">
        <v>144</v>
      </c>
      <c r="E13" s="14" t="s">
        <v>145</v>
      </c>
      <c r="F13" s="15" t="s">
        <v>140</v>
      </c>
      <c r="G13" s="15" t="s">
        <v>141</v>
      </c>
      <c r="H13" s="15"/>
      <c r="I13" s="151">
        <v>0.0027475694444444444</v>
      </c>
      <c r="J13" s="17" t="s">
        <v>142</v>
      </c>
    </row>
    <row r="14" spans="1:254" ht="18" customHeight="1">
      <c r="A14" s="71">
        <v>8</v>
      </c>
      <c r="B14" s="12">
        <v>104</v>
      </c>
      <c r="C14" s="13" t="s">
        <v>258</v>
      </c>
      <c r="D14" s="11" t="s">
        <v>259</v>
      </c>
      <c r="E14" s="14" t="s">
        <v>260</v>
      </c>
      <c r="F14" s="15" t="s">
        <v>118</v>
      </c>
      <c r="G14" s="15" t="s">
        <v>119</v>
      </c>
      <c r="H14" s="15"/>
      <c r="I14" s="151">
        <v>0.002347800925925926</v>
      </c>
      <c r="J14" s="17" t="s">
        <v>261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" customHeight="1">
      <c r="A15" s="71">
        <v>9</v>
      </c>
      <c r="B15" s="12">
        <v>132</v>
      </c>
      <c r="C15" s="13" t="s">
        <v>226</v>
      </c>
      <c r="D15" s="11" t="s">
        <v>227</v>
      </c>
      <c r="E15" s="14" t="s">
        <v>228</v>
      </c>
      <c r="F15" s="15" t="s">
        <v>102</v>
      </c>
      <c r="G15" s="15" t="s">
        <v>103</v>
      </c>
      <c r="H15" s="15"/>
      <c r="I15" s="151">
        <v>0.0022907407407407408</v>
      </c>
      <c r="J15" s="17" t="s">
        <v>104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10" ht="18" customHeight="1">
      <c r="A16" s="71">
        <v>10</v>
      </c>
      <c r="B16" s="12">
        <v>102</v>
      </c>
      <c r="C16" s="13" t="s">
        <v>202</v>
      </c>
      <c r="D16" s="11" t="s">
        <v>203</v>
      </c>
      <c r="E16" s="14">
        <v>37356</v>
      </c>
      <c r="F16" s="15" t="s">
        <v>80</v>
      </c>
      <c r="G16" s="15" t="s">
        <v>81</v>
      </c>
      <c r="H16" s="15"/>
      <c r="I16" s="151">
        <v>0.002185185185185185</v>
      </c>
      <c r="J16" s="17" t="s">
        <v>82</v>
      </c>
    </row>
    <row r="17" spans="1:10" ht="18" customHeight="1">
      <c r="A17" s="71">
        <v>11</v>
      </c>
      <c r="B17" s="12">
        <v>39</v>
      </c>
      <c r="C17" s="13" t="s">
        <v>153</v>
      </c>
      <c r="D17" s="11" t="s">
        <v>154</v>
      </c>
      <c r="E17" s="14">
        <v>37357</v>
      </c>
      <c r="F17" s="15" t="s">
        <v>155</v>
      </c>
      <c r="G17" s="15" t="s">
        <v>156</v>
      </c>
      <c r="H17" s="15"/>
      <c r="I17" s="151">
        <v>0.002518865740740741</v>
      </c>
      <c r="J17" s="17" t="s">
        <v>157</v>
      </c>
    </row>
    <row r="18" spans="1:10" ht="18" customHeight="1">
      <c r="A18" s="71">
        <v>12</v>
      </c>
      <c r="B18" s="12">
        <v>5</v>
      </c>
      <c r="C18" s="13" t="s">
        <v>137</v>
      </c>
      <c r="D18" s="11" t="s">
        <v>138</v>
      </c>
      <c r="E18" s="14" t="s">
        <v>139</v>
      </c>
      <c r="F18" s="15" t="s">
        <v>140</v>
      </c>
      <c r="G18" s="15" t="s">
        <v>141</v>
      </c>
      <c r="H18" s="15"/>
      <c r="I18" s="151">
        <v>0.00273900462962963</v>
      </c>
      <c r="J18" s="17" t="s">
        <v>142</v>
      </c>
    </row>
    <row r="19" spans="1:10" ht="18" customHeight="1">
      <c r="A19" s="140"/>
      <c r="B19" s="140"/>
      <c r="C19" s="141"/>
      <c r="D19" s="142"/>
      <c r="E19" s="143"/>
      <c r="F19" s="144"/>
      <c r="G19" s="144"/>
      <c r="H19" s="144"/>
      <c r="I19" s="148"/>
      <c r="J19" s="146"/>
    </row>
    <row r="20" spans="3:10" s="24" customFormat="1" ht="16.5" thickBot="1">
      <c r="C20" s="1">
        <v>2</v>
      </c>
      <c r="D20" s="1" t="s">
        <v>945</v>
      </c>
      <c r="E20" s="36"/>
      <c r="F20" s="85"/>
      <c r="G20" s="85"/>
      <c r="H20" s="29"/>
      <c r="I20" s="83"/>
      <c r="J20" s="34"/>
    </row>
    <row r="21" spans="1:11" s="4" customFormat="1" ht="18" customHeight="1" thickBot="1">
      <c r="A21" s="44" t="s">
        <v>28</v>
      </c>
      <c r="B21" s="108" t="s">
        <v>29</v>
      </c>
      <c r="C21" s="109" t="s">
        <v>13</v>
      </c>
      <c r="D21" s="67" t="s">
        <v>14</v>
      </c>
      <c r="E21" s="100" t="s">
        <v>15</v>
      </c>
      <c r="F21" s="110" t="s">
        <v>16</v>
      </c>
      <c r="G21" s="69" t="s">
        <v>17</v>
      </c>
      <c r="H21" s="69" t="s">
        <v>18</v>
      </c>
      <c r="I21" s="100" t="s">
        <v>25</v>
      </c>
      <c r="J21" s="78" t="s">
        <v>22</v>
      </c>
      <c r="K21" s="65"/>
    </row>
    <row r="22" spans="1:10" ht="18" customHeight="1">
      <c r="A22" s="71">
        <v>1</v>
      </c>
      <c r="B22" s="12">
        <v>47</v>
      </c>
      <c r="C22" s="13" t="s">
        <v>158</v>
      </c>
      <c r="D22" s="11" t="s">
        <v>159</v>
      </c>
      <c r="E22" s="14">
        <v>37392</v>
      </c>
      <c r="F22" s="15" t="s">
        <v>45</v>
      </c>
      <c r="G22" s="15" t="s">
        <v>46</v>
      </c>
      <c r="H22" s="15"/>
      <c r="I22" s="151">
        <v>0.0024324074074074074</v>
      </c>
      <c r="J22" s="17" t="s">
        <v>47</v>
      </c>
    </row>
    <row r="23" spans="1:254" ht="18" customHeight="1">
      <c r="A23" s="71">
        <v>2</v>
      </c>
      <c r="B23" s="12">
        <v>126</v>
      </c>
      <c r="C23" s="13" t="s">
        <v>223</v>
      </c>
      <c r="D23" s="11" t="s">
        <v>224</v>
      </c>
      <c r="E23" s="14" t="s">
        <v>225</v>
      </c>
      <c r="F23" s="15" t="s">
        <v>95</v>
      </c>
      <c r="G23" s="15" t="s">
        <v>96</v>
      </c>
      <c r="H23" s="15" t="s">
        <v>97</v>
      </c>
      <c r="I23" s="151">
        <v>0.002495023148148148</v>
      </c>
      <c r="J23" s="17" t="s">
        <v>98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8" customHeight="1">
      <c r="A24" s="71">
        <v>3</v>
      </c>
      <c r="B24" s="12">
        <v>113</v>
      </c>
      <c r="C24" s="13" t="s">
        <v>220</v>
      </c>
      <c r="D24" s="11" t="s">
        <v>221</v>
      </c>
      <c r="E24" s="14" t="s">
        <v>222</v>
      </c>
      <c r="F24" s="15" t="s">
        <v>86</v>
      </c>
      <c r="G24" s="15" t="s">
        <v>87</v>
      </c>
      <c r="H24" s="15"/>
      <c r="I24" s="151">
        <v>0.0025657407407407404</v>
      </c>
      <c r="J24" s="17" t="s">
        <v>91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10" ht="18" customHeight="1">
      <c r="A25" s="71">
        <v>4</v>
      </c>
      <c r="B25" s="12">
        <v>28</v>
      </c>
      <c r="C25" s="13" t="s">
        <v>146</v>
      </c>
      <c r="D25" s="11" t="s">
        <v>147</v>
      </c>
      <c r="E25" s="14" t="s">
        <v>148</v>
      </c>
      <c r="F25" s="15" t="s">
        <v>34</v>
      </c>
      <c r="G25" s="15" t="s">
        <v>35</v>
      </c>
      <c r="H25" s="15" t="s">
        <v>36</v>
      </c>
      <c r="I25" s="151">
        <v>0.0023787037037037036</v>
      </c>
      <c r="J25" s="17" t="s">
        <v>37</v>
      </c>
    </row>
    <row r="26" spans="1:10" ht="18" customHeight="1">
      <c r="A26" s="71">
        <v>5</v>
      </c>
      <c r="B26" s="12">
        <v>55</v>
      </c>
      <c r="C26" s="13" t="s">
        <v>162</v>
      </c>
      <c r="D26" s="11" t="s">
        <v>163</v>
      </c>
      <c r="E26" s="14" t="s">
        <v>164</v>
      </c>
      <c r="F26" s="15" t="s">
        <v>165</v>
      </c>
      <c r="G26" s="15" t="s">
        <v>166</v>
      </c>
      <c r="H26" s="15"/>
      <c r="I26" s="151">
        <v>0.002375925925925926</v>
      </c>
      <c r="J26" s="17" t="s">
        <v>167</v>
      </c>
    </row>
    <row r="27" spans="1:254" ht="18" customHeight="1">
      <c r="A27" s="71">
        <v>6</v>
      </c>
      <c r="B27" s="12">
        <v>106</v>
      </c>
      <c r="C27" s="13" t="s">
        <v>192</v>
      </c>
      <c r="D27" s="11" t="s">
        <v>205</v>
      </c>
      <c r="E27" s="14">
        <v>37597</v>
      </c>
      <c r="F27" s="15" t="s">
        <v>206</v>
      </c>
      <c r="G27" s="15" t="s">
        <v>207</v>
      </c>
      <c r="H27" s="15" t="s">
        <v>208</v>
      </c>
      <c r="I27" s="151">
        <v>0.0022969907407407405</v>
      </c>
      <c r="J27" s="17" t="s">
        <v>209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10" ht="18" customHeight="1">
      <c r="A28" s="71">
        <v>7</v>
      </c>
      <c r="B28" s="12">
        <v>81</v>
      </c>
      <c r="C28" s="13" t="s">
        <v>192</v>
      </c>
      <c r="D28" s="11" t="s">
        <v>193</v>
      </c>
      <c r="E28" s="14" t="s">
        <v>194</v>
      </c>
      <c r="F28" s="15" t="s">
        <v>189</v>
      </c>
      <c r="G28" s="15" t="s">
        <v>190</v>
      </c>
      <c r="H28" s="15"/>
      <c r="I28" s="151">
        <v>0.0023893518518518517</v>
      </c>
      <c r="J28" s="17" t="s">
        <v>191</v>
      </c>
    </row>
    <row r="29" spans="1:254" ht="18" customHeight="1">
      <c r="A29" s="71">
        <v>8</v>
      </c>
      <c r="B29" s="12">
        <v>147</v>
      </c>
      <c r="C29" s="13" t="s">
        <v>252</v>
      </c>
      <c r="D29" s="11" t="s">
        <v>253</v>
      </c>
      <c r="E29" s="14" t="s">
        <v>254</v>
      </c>
      <c r="F29" s="15" t="s">
        <v>118</v>
      </c>
      <c r="G29" s="15" t="s">
        <v>119</v>
      </c>
      <c r="H29" s="15"/>
      <c r="I29" s="151">
        <v>0.002384837962962963</v>
      </c>
      <c r="J29" s="17" t="s">
        <v>248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8" customHeight="1">
      <c r="A30" s="71">
        <v>9</v>
      </c>
      <c r="B30" s="12">
        <v>31</v>
      </c>
      <c r="C30" s="13" t="s">
        <v>262</v>
      </c>
      <c r="D30" s="11" t="s">
        <v>263</v>
      </c>
      <c r="E30" s="14" t="s">
        <v>264</v>
      </c>
      <c r="F30" s="15" t="s">
        <v>118</v>
      </c>
      <c r="G30" s="15" t="s">
        <v>119</v>
      </c>
      <c r="H30" s="15"/>
      <c r="I30" s="151" t="s">
        <v>963</v>
      </c>
      <c r="J30" s="17" t="s">
        <v>261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8" customHeight="1">
      <c r="A31" s="71">
        <v>10</v>
      </c>
      <c r="B31" s="12">
        <v>133</v>
      </c>
      <c r="C31" s="13" t="s">
        <v>229</v>
      </c>
      <c r="D31" s="11" t="s">
        <v>230</v>
      </c>
      <c r="E31" s="14" t="s">
        <v>231</v>
      </c>
      <c r="F31" s="15" t="s">
        <v>102</v>
      </c>
      <c r="G31" s="15" t="s">
        <v>103</v>
      </c>
      <c r="H31" s="15"/>
      <c r="I31" s="151">
        <v>0.0023543981481481484</v>
      </c>
      <c r="J31" s="17" t="s">
        <v>232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0" ht="18" customHeight="1">
      <c r="A32" s="71">
        <v>11</v>
      </c>
      <c r="B32" s="12">
        <v>57</v>
      </c>
      <c r="C32" s="13" t="s">
        <v>168</v>
      </c>
      <c r="D32" s="11" t="s">
        <v>169</v>
      </c>
      <c r="E32" s="14" t="s">
        <v>170</v>
      </c>
      <c r="F32" s="15" t="s">
        <v>165</v>
      </c>
      <c r="G32" s="15" t="s">
        <v>166</v>
      </c>
      <c r="H32" s="15"/>
      <c r="I32" s="151">
        <v>0.002513194444444444</v>
      </c>
      <c r="J32" s="17" t="s">
        <v>171</v>
      </c>
    </row>
    <row r="33" spans="1:254" ht="18" customHeight="1">
      <c r="A33" s="71">
        <v>12</v>
      </c>
      <c r="B33" s="12">
        <v>107</v>
      </c>
      <c r="C33" s="13" t="s">
        <v>201</v>
      </c>
      <c r="D33" s="11" t="s">
        <v>210</v>
      </c>
      <c r="E33" s="14">
        <v>37781</v>
      </c>
      <c r="F33" s="15" t="s">
        <v>206</v>
      </c>
      <c r="G33" s="15" t="s">
        <v>207</v>
      </c>
      <c r="H33" s="15" t="s">
        <v>201</v>
      </c>
      <c r="I33" s="151">
        <v>0.0032966435185185186</v>
      </c>
      <c r="J33" s="17" t="s">
        <v>211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8" customHeight="1">
      <c r="A34" s="140"/>
      <c r="B34" s="140"/>
      <c r="C34" s="141"/>
      <c r="D34" s="142"/>
      <c r="E34" s="143"/>
      <c r="F34" s="144"/>
      <c r="G34" s="144"/>
      <c r="H34" s="144"/>
      <c r="I34" s="148"/>
      <c r="J34" s="146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3:10" s="24" customFormat="1" ht="16.5" thickBot="1">
      <c r="C35" s="1">
        <v>3</v>
      </c>
      <c r="D35" s="1" t="s">
        <v>945</v>
      </c>
      <c r="E35" s="36"/>
      <c r="F35" s="85"/>
      <c r="G35" s="85"/>
      <c r="H35" s="29"/>
      <c r="I35" s="83"/>
      <c r="J35" s="34"/>
    </row>
    <row r="36" spans="1:11" s="4" customFormat="1" ht="18" customHeight="1" thickBot="1">
      <c r="A36" s="44" t="s">
        <v>28</v>
      </c>
      <c r="B36" s="108" t="s">
        <v>29</v>
      </c>
      <c r="C36" s="109" t="s">
        <v>13</v>
      </c>
      <c r="D36" s="67" t="s">
        <v>14</v>
      </c>
      <c r="E36" s="100" t="s">
        <v>15</v>
      </c>
      <c r="F36" s="110" t="s">
        <v>16</v>
      </c>
      <c r="G36" s="69" t="s">
        <v>17</v>
      </c>
      <c r="H36" s="69" t="s">
        <v>18</v>
      </c>
      <c r="I36" s="100" t="s">
        <v>25</v>
      </c>
      <c r="J36" s="78" t="s">
        <v>22</v>
      </c>
      <c r="K36" s="65"/>
    </row>
    <row r="37" spans="1:254" ht="18" customHeight="1">
      <c r="A37" s="71">
        <v>1</v>
      </c>
      <c r="B37" s="12">
        <v>143</v>
      </c>
      <c r="C37" s="13" t="s">
        <v>242</v>
      </c>
      <c r="D37" s="11" t="s">
        <v>243</v>
      </c>
      <c r="E37" s="14" t="s">
        <v>244</v>
      </c>
      <c r="F37" s="15" t="s">
        <v>108</v>
      </c>
      <c r="G37" s="15" t="s">
        <v>109</v>
      </c>
      <c r="H37" s="15"/>
      <c r="I37" s="151" t="s">
        <v>963</v>
      </c>
      <c r="J37" s="17" t="s">
        <v>114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10" ht="18" customHeight="1">
      <c r="A38" s="71">
        <v>2</v>
      </c>
      <c r="B38" s="12">
        <v>89</v>
      </c>
      <c r="C38" s="13" t="s">
        <v>198</v>
      </c>
      <c r="D38" s="11" t="s">
        <v>199</v>
      </c>
      <c r="E38" s="14" t="s">
        <v>200</v>
      </c>
      <c r="F38" s="15" t="s">
        <v>62</v>
      </c>
      <c r="G38" s="15" t="s">
        <v>63</v>
      </c>
      <c r="H38" s="15" t="s">
        <v>64</v>
      </c>
      <c r="I38" s="151">
        <v>0.002797800925925926</v>
      </c>
      <c r="J38" s="17" t="s">
        <v>65</v>
      </c>
    </row>
    <row r="39" spans="1:254" ht="18" customHeight="1">
      <c r="A39" s="71">
        <v>3</v>
      </c>
      <c r="B39" s="12">
        <v>141</v>
      </c>
      <c r="C39" s="13" t="s">
        <v>237</v>
      </c>
      <c r="D39" s="11" t="s">
        <v>238</v>
      </c>
      <c r="E39" s="14" t="s">
        <v>239</v>
      </c>
      <c r="F39" s="15" t="s">
        <v>108</v>
      </c>
      <c r="G39" s="15" t="s">
        <v>109</v>
      </c>
      <c r="H39" s="15"/>
      <c r="I39" s="151">
        <v>0.002446759259259259</v>
      </c>
      <c r="J39" s="17" t="s">
        <v>114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8" customHeight="1">
      <c r="A40" s="71">
        <v>4</v>
      </c>
      <c r="B40" s="12">
        <v>148</v>
      </c>
      <c r="C40" s="13" t="s">
        <v>255</v>
      </c>
      <c r="D40" s="11" t="s">
        <v>256</v>
      </c>
      <c r="E40" s="14" t="s">
        <v>257</v>
      </c>
      <c r="F40" s="15" t="s">
        <v>118</v>
      </c>
      <c r="G40" s="15" t="s">
        <v>119</v>
      </c>
      <c r="H40" s="15"/>
      <c r="I40" s="151">
        <v>0.0027564814814814813</v>
      </c>
      <c r="J40" s="17" t="s">
        <v>248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10" ht="18" customHeight="1">
      <c r="A41" s="71">
        <v>5</v>
      </c>
      <c r="B41" s="12">
        <v>29</v>
      </c>
      <c r="C41" s="13" t="s">
        <v>149</v>
      </c>
      <c r="D41" s="11" t="s">
        <v>150</v>
      </c>
      <c r="E41" s="14" t="s">
        <v>151</v>
      </c>
      <c r="F41" s="15" t="s">
        <v>34</v>
      </c>
      <c r="G41" s="15" t="s">
        <v>35</v>
      </c>
      <c r="H41" s="15" t="s">
        <v>36</v>
      </c>
      <c r="I41" s="151">
        <v>0.002851851851851852</v>
      </c>
      <c r="J41" s="17" t="s">
        <v>37</v>
      </c>
    </row>
    <row r="42" spans="1:254" ht="18" customHeight="1">
      <c r="A42" s="71">
        <v>6</v>
      </c>
      <c r="B42" s="12">
        <v>145</v>
      </c>
      <c r="C42" s="13" t="s">
        <v>245</v>
      </c>
      <c r="D42" s="11" t="s">
        <v>246</v>
      </c>
      <c r="E42" s="14" t="s">
        <v>247</v>
      </c>
      <c r="F42" s="15" t="s">
        <v>118</v>
      </c>
      <c r="G42" s="15" t="s">
        <v>119</v>
      </c>
      <c r="H42" s="15"/>
      <c r="I42" s="151">
        <v>0.002527662037037037</v>
      </c>
      <c r="J42" s="17" t="s">
        <v>248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8" customHeight="1">
      <c r="A43" s="71">
        <v>7</v>
      </c>
      <c r="B43" s="12">
        <v>139</v>
      </c>
      <c r="C43" s="13" t="s">
        <v>233</v>
      </c>
      <c r="D43" s="11" t="s">
        <v>234</v>
      </c>
      <c r="E43" s="14" t="s">
        <v>235</v>
      </c>
      <c r="F43" s="15" t="s">
        <v>108</v>
      </c>
      <c r="G43" s="15" t="s">
        <v>109</v>
      </c>
      <c r="H43" s="15" t="s">
        <v>110</v>
      </c>
      <c r="I43" s="151">
        <v>0.002530439814814815</v>
      </c>
      <c r="J43" s="17" t="s">
        <v>236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8" customHeight="1">
      <c r="A44" s="71">
        <v>8</v>
      </c>
      <c r="B44" s="12">
        <v>142</v>
      </c>
      <c r="C44" s="13" t="s">
        <v>178</v>
      </c>
      <c r="D44" s="11" t="s">
        <v>240</v>
      </c>
      <c r="E44" s="14" t="s">
        <v>241</v>
      </c>
      <c r="F44" s="15" t="s">
        <v>108</v>
      </c>
      <c r="G44" s="15" t="s">
        <v>109</v>
      </c>
      <c r="H44" s="15"/>
      <c r="I44" s="151">
        <v>0.0025994212962962963</v>
      </c>
      <c r="J44" s="17" t="s">
        <v>114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8" customHeight="1">
      <c r="A45" s="71">
        <v>9</v>
      </c>
      <c r="B45" s="12">
        <v>109</v>
      </c>
      <c r="C45" s="13" t="s">
        <v>212</v>
      </c>
      <c r="D45" s="11" t="s">
        <v>213</v>
      </c>
      <c r="E45" s="14">
        <v>38191</v>
      </c>
      <c r="F45" s="15" t="s">
        <v>206</v>
      </c>
      <c r="G45" s="15" t="s">
        <v>207</v>
      </c>
      <c r="H45" s="15" t="s">
        <v>201</v>
      </c>
      <c r="I45" s="151" t="s">
        <v>963</v>
      </c>
      <c r="J45" s="17" t="s">
        <v>211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8" customHeight="1">
      <c r="A46" s="71">
        <v>10</v>
      </c>
      <c r="B46" s="12">
        <v>146</v>
      </c>
      <c r="C46" s="13" t="s">
        <v>249</v>
      </c>
      <c r="D46" s="11" t="s">
        <v>250</v>
      </c>
      <c r="E46" s="14" t="s">
        <v>251</v>
      </c>
      <c r="F46" s="15" t="s">
        <v>118</v>
      </c>
      <c r="G46" s="15" t="s">
        <v>119</v>
      </c>
      <c r="H46" s="15"/>
      <c r="I46" s="151">
        <v>0.0024219907407407406</v>
      </c>
      <c r="J46" s="17" t="s">
        <v>248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10" ht="18" customHeight="1">
      <c r="A47" s="71">
        <v>11</v>
      </c>
      <c r="B47" s="12">
        <v>87</v>
      </c>
      <c r="C47" s="13" t="s">
        <v>195</v>
      </c>
      <c r="D47" s="11" t="s">
        <v>196</v>
      </c>
      <c r="E47" s="14" t="s">
        <v>197</v>
      </c>
      <c r="F47" s="15" t="s">
        <v>62</v>
      </c>
      <c r="G47" s="15" t="s">
        <v>63</v>
      </c>
      <c r="H47" s="15" t="s">
        <v>64</v>
      </c>
      <c r="I47" s="151" t="s">
        <v>964</v>
      </c>
      <c r="J47" s="17" t="s">
        <v>65</v>
      </c>
    </row>
    <row r="48" spans="1:10" ht="18" customHeight="1">
      <c r="A48" s="71">
        <v>12</v>
      </c>
      <c r="B48" s="12">
        <v>50</v>
      </c>
      <c r="C48" s="13" t="s">
        <v>160</v>
      </c>
      <c r="D48" s="11" t="s">
        <v>161</v>
      </c>
      <c r="E48" s="14">
        <v>38539</v>
      </c>
      <c r="F48" s="15" t="s">
        <v>45</v>
      </c>
      <c r="G48" s="15" t="s">
        <v>46</v>
      </c>
      <c r="H48" s="15"/>
      <c r="I48" s="151">
        <v>0.002580787037037037</v>
      </c>
      <c r="J48" s="17" t="s">
        <v>47</v>
      </c>
    </row>
  </sheetData>
  <sheetProtection/>
  <printOptions horizontalCentered="1"/>
  <pageMargins left="0.15694444444444444" right="0.15694444444444444" top="0.3541666666666667" bottom="0.2361111111111111" header="0.15694444444444444" footer="0.19652777777777777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5.00390625" style="29" customWidth="1"/>
    <col min="7" max="7" width="24.421875" style="29" bestFit="1" customWidth="1"/>
    <col min="8" max="8" width="14.140625" style="29" customWidth="1"/>
    <col min="9" max="9" width="9.140625" style="83" customWidth="1"/>
    <col min="10" max="10" width="7.00390625" style="83" bestFit="1" customWidth="1"/>
    <col min="11" max="11" width="20.8515625" style="4" bestFit="1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34"/>
      <c r="K3" s="102"/>
    </row>
    <row r="4" spans="3:10" s="24" customFormat="1" ht="15.75">
      <c r="C4" s="1" t="s">
        <v>136</v>
      </c>
      <c r="D4" s="1"/>
      <c r="E4" s="6"/>
      <c r="F4" s="6"/>
      <c r="G4" s="6"/>
      <c r="H4" s="40"/>
      <c r="I4" s="84"/>
      <c r="J4" s="84"/>
    </row>
    <row r="5" spans="3:11" s="24" customFormat="1" ht="16.5" thickBot="1">
      <c r="C5" s="1"/>
      <c r="D5" s="1"/>
      <c r="E5" s="36"/>
      <c r="F5" s="85"/>
      <c r="G5" s="85"/>
      <c r="H5" s="29"/>
      <c r="I5" s="83"/>
      <c r="J5" s="34"/>
      <c r="K5" s="34"/>
    </row>
    <row r="6" spans="1:12" s="4" customFormat="1" ht="18" customHeight="1" thickBot="1">
      <c r="A6" s="44" t="s">
        <v>946</v>
      </c>
      <c r="B6" s="108" t="s">
        <v>29</v>
      </c>
      <c r="C6" s="109" t="s">
        <v>13</v>
      </c>
      <c r="D6" s="67" t="s">
        <v>14</v>
      </c>
      <c r="E6" s="100" t="s">
        <v>15</v>
      </c>
      <c r="F6" s="110" t="s">
        <v>16</v>
      </c>
      <c r="G6" s="69" t="s">
        <v>17</v>
      </c>
      <c r="H6" s="69" t="s">
        <v>18</v>
      </c>
      <c r="I6" s="100" t="s">
        <v>25</v>
      </c>
      <c r="J6" s="81" t="s">
        <v>21</v>
      </c>
      <c r="K6" s="78" t="s">
        <v>22</v>
      </c>
      <c r="L6" s="65"/>
    </row>
    <row r="7" spans="1:255" ht="18" customHeight="1">
      <c r="A7" s="71">
        <v>1</v>
      </c>
      <c r="B7" s="12">
        <v>110</v>
      </c>
      <c r="C7" s="13" t="s">
        <v>217</v>
      </c>
      <c r="D7" s="11" t="s">
        <v>218</v>
      </c>
      <c r="E7" s="14" t="s">
        <v>219</v>
      </c>
      <c r="F7" s="15" t="s">
        <v>86</v>
      </c>
      <c r="G7" s="15" t="s">
        <v>87</v>
      </c>
      <c r="H7" s="15"/>
      <c r="I7" s="151">
        <v>0.002127314814814815</v>
      </c>
      <c r="J7" s="12" t="str">
        <f aca="true" t="shared" si="0" ref="J7:J31">IF(ISBLANK(I7),"",IF(I7&lt;=0.00173032407407407,"KSM",IF(I7&lt;=0.00182291666666667,"I A",IF(I7&lt;=0.00196180555555556,"II A",IF(I7&lt;=0.00211226851851852,"III A",IF(I7&lt;=0.00228587962962963,"I JA",IF(I7&lt;=0.00245949074074074,"II JA",IF(I7&lt;=0.00259837962962963,"III JA"))))))))</f>
        <v>I JA</v>
      </c>
      <c r="K7" s="17" t="s">
        <v>88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1" ht="18" customHeight="1">
      <c r="A8" s="71">
        <v>2</v>
      </c>
      <c r="B8" s="12">
        <v>102</v>
      </c>
      <c r="C8" s="13" t="s">
        <v>202</v>
      </c>
      <c r="D8" s="11" t="s">
        <v>203</v>
      </c>
      <c r="E8" s="14">
        <v>37356</v>
      </c>
      <c r="F8" s="15" t="s">
        <v>80</v>
      </c>
      <c r="G8" s="15" t="s">
        <v>81</v>
      </c>
      <c r="H8" s="15"/>
      <c r="I8" s="151">
        <v>0.002185185185185185</v>
      </c>
      <c r="J8" s="12" t="str">
        <f t="shared" si="0"/>
        <v>I JA</v>
      </c>
      <c r="K8" s="17" t="s">
        <v>82</v>
      </c>
    </row>
    <row r="9" spans="1:11" ht="18" customHeight="1">
      <c r="A9" s="71">
        <v>3</v>
      </c>
      <c r="B9" s="12">
        <v>69</v>
      </c>
      <c r="C9" s="13" t="s">
        <v>173</v>
      </c>
      <c r="D9" s="11" t="s">
        <v>174</v>
      </c>
      <c r="E9" s="14">
        <v>37398</v>
      </c>
      <c r="F9" s="15" t="s">
        <v>175</v>
      </c>
      <c r="G9" s="15" t="s">
        <v>176</v>
      </c>
      <c r="H9" s="15"/>
      <c r="I9" s="151">
        <v>0.002222569444444444</v>
      </c>
      <c r="J9" s="12" t="str">
        <f t="shared" si="0"/>
        <v>I JA</v>
      </c>
      <c r="K9" s="17" t="s">
        <v>177</v>
      </c>
    </row>
    <row r="10" spans="1:255" ht="18" customHeight="1">
      <c r="A10" s="71">
        <v>4</v>
      </c>
      <c r="B10" s="12">
        <v>132</v>
      </c>
      <c r="C10" s="13" t="s">
        <v>226</v>
      </c>
      <c r="D10" s="11" t="s">
        <v>227</v>
      </c>
      <c r="E10" s="14" t="s">
        <v>228</v>
      </c>
      <c r="F10" s="15" t="s">
        <v>102</v>
      </c>
      <c r="G10" s="15" t="s">
        <v>103</v>
      </c>
      <c r="H10" s="15"/>
      <c r="I10" s="151">
        <v>0.0022907407407407408</v>
      </c>
      <c r="J10" s="12" t="str">
        <f t="shared" si="0"/>
        <v>II JA</v>
      </c>
      <c r="K10" s="17" t="s">
        <v>104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11" ht="18" customHeight="1">
      <c r="A11" s="71">
        <v>5</v>
      </c>
      <c r="B11" s="12">
        <v>106</v>
      </c>
      <c r="C11" s="13" t="s">
        <v>192</v>
      </c>
      <c r="D11" s="11" t="s">
        <v>205</v>
      </c>
      <c r="E11" s="14">
        <v>37597</v>
      </c>
      <c r="F11" s="15" t="s">
        <v>206</v>
      </c>
      <c r="G11" s="15" t="s">
        <v>207</v>
      </c>
      <c r="H11" s="15" t="s">
        <v>208</v>
      </c>
      <c r="I11" s="151">
        <v>0.0022969907407407405</v>
      </c>
      <c r="J11" s="12" t="str">
        <f t="shared" si="0"/>
        <v>II JA</v>
      </c>
      <c r="K11" s="17" t="s">
        <v>209</v>
      </c>
    </row>
    <row r="12" spans="1:11" ht="18" customHeight="1">
      <c r="A12" s="71">
        <v>6</v>
      </c>
      <c r="B12" s="12">
        <v>11</v>
      </c>
      <c r="C12" s="13" t="s">
        <v>214</v>
      </c>
      <c r="D12" s="11" t="s">
        <v>215</v>
      </c>
      <c r="E12" s="14">
        <v>37794</v>
      </c>
      <c r="F12" s="15" t="s">
        <v>206</v>
      </c>
      <c r="G12" s="15" t="s">
        <v>207</v>
      </c>
      <c r="H12" s="15" t="s">
        <v>201</v>
      </c>
      <c r="I12" s="151">
        <v>0.002336226851851852</v>
      </c>
      <c r="J12" s="12" t="str">
        <f t="shared" si="0"/>
        <v>II JA</v>
      </c>
      <c r="K12" s="17" t="s">
        <v>216</v>
      </c>
    </row>
    <row r="13" spans="1:11" ht="18" customHeight="1">
      <c r="A13" s="71">
        <v>7</v>
      </c>
      <c r="B13" s="12">
        <v>104</v>
      </c>
      <c r="C13" s="13" t="s">
        <v>258</v>
      </c>
      <c r="D13" s="11" t="s">
        <v>259</v>
      </c>
      <c r="E13" s="14" t="s">
        <v>260</v>
      </c>
      <c r="F13" s="15" t="s">
        <v>118</v>
      </c>
      <c r="G13" s="15" t="s">
        <v>119</v>
      </c>
      <c r="H13" s="15"/>
      <c r="I13" s="151">
        <v>0.002347800925925926</v>
      </c>
      <c r="J13" s="12" t="str">
        <f t="shared" si="0"/>
        <v>II JA</v>
      </c>
      <c r="K13" s="17" t="s">
        <v>261</v>
      </c>
    </row>
    <row r="14" spans="1:255" ht="18" customHeight="1">
      <c r="A14" s="71">
        <v>8</v>
      </c>
      <c r="B14" s="12">
        <v>133</v>
      </c>
      <c r="C14" s="13" t="s">
        <v>229</v>
      </c>
      <c r="D14" s="11" t="s">
        <v>230</v>
      </c>
      <c r="E14" s="14" t="s">
        <v>231</v>
      </c>
      <c r="F14" s="15" t="s">
        <v>102</v>
      </c>
      <c r="G14" s="15" t="s">
        <v>103</v>
      </c>
      <c r="H14" s="15"/>
      <c r="I14" s="151">
        <v>0.0023543981481481484</v>
      </c>
      <c r="J14" s="12" t="str">
        <f t="shared" si="0"/>
        <v>II JA</v>
      </c>
      <c r="K14" s="17" t="s">
        <v>232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" customHeight="1">
      <c r="A15" s="71">
        <v>9</v>
      </c>
      <c r="B15" s="12">
        <v>80</v>
      </c>
      <c r="C15" s="13" t="s">
        <v>186</v>
      </c>
      <c r="D15" s="11" t="s">
        <v>187</v>
      </c>
      <c r="E15" s="14" t="s">
        <v>188</v>
      </c>
      <c r="F15" s="15" t="s">
        <v>189</v>
      </c>
      <c r="G15" s="15" t="s">
        <v>190</v>
      </c>
      <c r="H15" s="15"/>
      <c r="I15" s="151">
        <v>0.0023604166666666665</v>
      </c>
      <c r="J15" s="12" t="str">
        <f t="shared" si="0"/>
        <v>II JA</v>
      </c>
      <c r="K15" s="17" t="s">
        <v>191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1" ht="18" customHeight="1">
      <c r="A16" s="71">
        <v>10</v>
      </c>
      <c r="B16" s="12">
        <v>55</v>
      </c>
      <c r="C16" s="13" t="s">
        <v>162</v>
      </c>
      <c r="D16" s="11" t="s">
        <v>163</v>
      </c>
      <c r="E16" s="14" t="s">
        <v>164</v>
      </c>
      <c r="F16" s="15" t="s">
        <v>165</v>
      </c>
      <c r="G16" s="15" t="s">
        <v>166</v>
      </c>
      <c r="H16" s="15"/>
      <c r="I16" s="151">
        <v>0.002375925925925926</v>
      </c>
      <c r="J16" s="12" t="str">
        <f t="shared" si="0"/>
        <v>II JA</v>
      </c>
      <c r="K16" s="17" t="s">
        <v>167</v>
      </c>
    </row>
    <row r="17" spans="1:11" ht="18" customHeight="1">
      <c r="A17" s="71">
        <v>11</v>
      </c>
      <c r="B17" s="12">
        <v>28</v>
      </c>
      <c r="C17" s="13" t="s">
        <v>146</v>
      </c>
      <c r="D17" s="11" t="s">
        <v>147</v>
      </c>
      <c r="E17" s="14" t="s">
        <v>148</v>
      </c>
      <c r="F17" s="15" t="s">
        <v>34</v>
      </c>
      <c r="G17" s="15" t="s">
        <v>35</v>
      </c>
      <c r="H17" s="15" t="s">
        <v>36</v>
      </c>
      <c r="I17" s="151">
        <v>0.0023787037037037036</v>
      </c>
      <c r="J17" s="12" t="str">
        <f t="shared" si="0"/>
        <v>II JA</v>
      </c>
      <c r="K17" s="17" t="s">
        <v>37</v>
      </c>
    </row>
    <row r="18" spans="1:11" ht="18" customHeight="1">
      <c r="A18" s="71">
        <v>12</v>
      </c>
      <c r="B18" s="12">
        <v>147</v>
      </c>
      <c r="C18" s="13" t="s">
        <v>252</v>
      </c>
      <c r="D18" s="11" t="s">
        <v>253</v>
      </c>
      <c r="E18" s="14" t="s">
        <v>254</v>
      </c>
      <c r="F18" s="15" t="s">
        <v>118</v>
      </c>
      <c r="G18" s="15" t="s">
        <v>119</v>
      </c>
      <c r="H18" s="15"/>
      <c r="I18" s="151">
        <v>0.002384837962962963</v>
      </c>
      <c r="J18" s="12" t="str">
        <f t="shared" si="0"/>
        <v>II JA</v>
      </c>
      <c r="K18" s="17" t="s">
        <v>248</v>
      </c>
    </row>
    <row r="19" spans="1:11" ht="18" customHeight="1">
      <c r="A19" s="71">
        <v>13</v>
      </c>
      <c r="B19" s="12">
        <v>81</v>
      </c>
      <c r="C19" s="13" t="s">
        <v>192</v>
      </c>
      <c r="D19" s="11" t="s">
        <v>193</v>
      </c>
      <c r="E19" s="14" t="s">
        <v>194</v>
      </c>
      <c r="F19" s="15" t="s">
        <v>189</v>
      </c>
      <c r="G19" s="15" t="s">
        <v>190</v>
      </c>
      <c r="H19" s="15"/>
      <c r="I19" s="151">
        <v>0.0023893518518518517</v>
      </c>
      <c r="J19" s="12" t="str">
        <f t="shared" si="0"/>
        <v>II JA</v>
      </c>
      <c r="K19" s="17" t="s">
        <v>191</v>
      </c>
    </row>
    <row r="20" spans="1:255" ht="18" customHeight="1">
      <c r="A20" s="71">
        <v>14</v>
      </c>
      <c r="B20" s="12">
        <v>75</v>
      </c>
      <c r="C20" s="13" t="s">
        <v>181</v>
      </c>
      <c r="D20" s="11" t="s">
        <v>182</v>
      </c>
      <c r="E20" s="14" t="s">
        <v>117</v>
      </c>
      <c r="F20" s="15" t="s">
        <v>56</v>
      </c>
      <c r="G20" s="15" t="s">
        <v>57</v>
      </c>
      <c r="H20" s="15"/>
      <c r="I20" s="151">
        <v>0.0024099537037037037</v>
      </c>
      <c r="J20" s="12" t="str">
        <f t="shared" si="0"/>
        <v>II JA</v>
      </c>
      <c r="K20" s="17" t="s">
        <v>58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8" customHeight="1">
      <c r="A21" s="71">
        <v>15</v>
      </c>
      <c r="B21" s="12">
        <v>146</v>
      </c>
      <c r="C21" s="13" t="s">
        <v>249</v>
      </c>
      <c r="D21" s="11" t="s">
        <v>250</v>
      </c>
      <c r="E21" s="14" t="s">
        <v>251</v>
      </c>
      <c r="F21" s="15" t="s">
        <v>118</v>
      </c>
      <c r="G21" s="15" t="s">
        <v>119</v>
      </c>
      <c r="H21" s="15"/>
      <c r="I21" s="151">
        <v>0.0024219907407407406</v>
      </c>
      <c r="J21" s="12" t="str">
        <f t="shared" si="0"/>
        <v>II JA</v>
      </c>
      <c r="K21" s="17" t="s">
        <v>248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11" ht="18" customHeight="1">
      <c r="A22" s="71">
        <v>16</v>
      </c>
      <c r="B22" s="12">
        <v>47</v>
      </c>
      <c r="C22" s="13" t="s">
        <v>158</v>
      </c>
      <c r="D22" s="11" t="s">
        <v>159</v>
      </c>
      <c r="E22" s="14">
        <v>37392</v>
      </c>
      <c r="F22" s="15" t="s">
        <v>45</v>
      </c>
      <c r="G22" s="15" t="s">
        <v>46</v>
      </c>
      <c r="H22" s="15"/>
      <c r="I22" s="151">
        <v>0.0024324074074074074</v>
      </c>
      <c r="J22" s="12" t="str">
        <f t="shared" si="0"/>
        <v>II JA</v>
      </c>
      <c r="K22" s="17" t="s">
        <v>47</v>
      </c>
    </row>
    <row r="23" spans="1:11" ht="18" customHeight="1">
      <c r="A23" s="71">
        <v>17</v>
      </c>
      <c r="B23" s="12">
        <v>141</v>
      </c>
      <c r="C23" s="13" t="s">
        <v>237</v>
      </c>
      <c r="D23" s="11" t="s">
        <v>238</v>
      </c>
      <c r="E23" s="14" t="s">
        <v>239</v>
      </c>
      <c r="F23" s="15" t="s">
        <v>108</v>
      </c>
      <c r="G23" s="15" t="s">
        <v>109</v>
      </c>
      <c r="H23" s="15"/>
      <c r="I23" s="151">
        <v>0.002446759259259259</v>
      </c>
      <c r="J23" s="12" t="str">
        <f t="shared" si="0"/>
        <v>II JA</v>
      </c>
      <c r="K23" s="17" t="s">
        <v>114</v>
      </c>
    </row>
    <row r="24" spans="1:255" ht="18" customHeight="1">
      <c r="A24" s="71">
        <v>18</v>
      </c>
      <c r="B24" s="12">
        <v>76</v>
      </c>
      <c r="C24" s="13" t="s">
        <v>183</v>
      </c>
      <c r="D24" s="11" t="s">
        <v>184</v>
      </c>
      <c r="E24" s="14" t="s">
        <v>185</v>
      </c>
      <c r="F24" s="15" t="s">
        <v>56</v>
      </c>
      <c r="G24" s="15" t="s">
        <v>57</v>
      </c>
      <c r="H24" s="15"/>
      <c r="I24" s="151">
        <v>0.0024574074074074077</v>
      </c>
      <c r="J24" s="12" t="str">
        <f t="shared" si="0"/>
        <v>II JA</v>
      </c>
      <c r="K24" s="17" t="s">
        <v>58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11" ht="18" customHeight="1">
      <c r="A25" s="71">
        <v>19</v>
      </c>
      <c r="B25" s="12">
        <v>126</v>
      </c>
      <c r="C25" s="13" t="s">
        <v>223</v>
      </c>
      <c r="D25" s="11" t="s">
        <v>224</v>
      </c>
      <c r="E25" s="14" t="s">
        <v>225</v>
      </c>
      <c r="F25" s="15" t="s">
        <v>95</v>
      </c>
      <c r="G25" s="15" t="s">
        <v>96</v>
      </c>
      <c r="H25" s="15" t="s">
        <v>97</v>
      </c>
      <c r="I25" s="151">
        <v>0.002495023148148148</v>
      </c>
      <c r="J25" s="12" t="str">
        <f t="shared" si="0"/>
        <v>III JA</v>
      </c>
      <c r="K25" s="17" t="s">
        <v>98</v>
      </c>
    </row>
    <row r="26" spans="1:255" ht="18" customHeight="1">
      <c r="A26" s="71">
        <v>20</v>
      </c>
      <c r="B26" s="12">
        <v>57</v>
      </c>
      <c r="C26" s="13" t="s">
        <v>168</v>
      </c>
      <c r="D26" s="11" t="s">
        <v>169</v>
      </c>
      <c r="E26" s="14" t="s">
        <v>170</v>
      </c>
      <c r="F26" s="15" t="s">
        <v>165</v>
      </c>
      <c r="G26" s="15" t="s">
        <v>166</v>
      </c>
      <c r="H26" s="15"/>
      <c r="I26" s="151">
        <v>0.002513194444444444</v>
      </c>
      <c r="J26" s="12" t="str">
        <f t="shared" si="0"/>
        <v>III JA</v>
      </c>
      <c r="K26" s="17" t="s">
        <v>171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8" customHeight="1">
      <c r="A27" s="71">
        <v>21</v>
      </c>
      <c r="B27" s="12">
        <v>39</v>
      </c>
      <c r="C27" s="13" t="s">
        <v>153</v>
      </c>
      <c r="D27" s="11" t="s">
        <v>154</v>
      </c>
      <c r="E27" s="14">
        <v>37357</v>
      </c>
      <c r="F27" s="15" t="s">
        <v>155</v>
      </c>
      <c r="G27" s="15" t="s">
        <v>156</v>
      </c>
      <c r="H27" s="15"/>
      <c r="I27" s="151">
        <v>0.002518865740740741</v>
      </c>
      <c r="J27" s="12" t="str">
        <f t="shared" si="0"/>
        <v>III JA</v>
      </c>
      <c r="K27" s="17" t="s">
        <v>157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8" customHeight="1">
      <c r="A28" s="71">
        <v>22</v>
      </c>
      <c r="B28" s="12">
        <v>145</v>
      </c>
      <c r="C28" s="13" t="s">
        <v>245</v>
      </c>
      <c r="D28" s="11" t="s">
        <v>246</v>
      </c>
      <c r="E28" s="14" t="s">
        <v>247</v>
      </c>
      <c r="F28" s="15" t="s">
        <v>118</v>
      </c>
      <c r="G28" s="15" t="s">
        <v>119</v>
      </c>
      <c r="H28" s="15"/>
      <c r="I28" s="151">
        <v>0.002527662037037037</v>
      </c>
      <c r="J28" s="12" t="str">
        <f t="shared" si="0"/>
        <v>III JA</v>
      </c>
      <c r="K28" s="17" t="s">
        <v>248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11" ht="18" customHeight="1">
      <c r="A29" s="71">
        <v>23</v>
      </c>
      <c r="B29" s="12">
        <v>139</v>
      </c>
      <c r="C29" s="13" t="s">
        <v>233</v>
      </c>
      <c r="D29" s="11" t="s">
        <v>234</v>
      </c>
      <c r="E29" s="14" t="s">
        <v>235</v>
      </c>
      <c r="F29" s="15" t="s">
        <v>108</v>
      </c>
      <c r="G29" s="15" t="s">
        <v>109</v>
      </c>
      <c r="H29" s="15" t="s">
        <v>110</v>
      </c>
      <c r="I29" s="151">
        <v>0.002530439814814815</v>
      </c>
      <c r="J29" s="12" t="str">
        <f t="shared" si="0"/>
        <v>III JA</v>
      </c>
      <c r="K29" s="17" t="s">
        <v>236</v>
      </c>
    </row>
    <row r="30" spans="1:255" ht="18" customHeight="1">
      <c r="A30" s="71">
        <v>24</v>
      </c>
      <c r="B30" s="12">
        <v>113</v>
      </c>
      <c r="C30" s="13" t="s">
        <v>220</v>
      </c>
      <c r="D30" s="11" t="s">
        <v>221</v>
      </c>
      <c r="E30" s="14" t="s">
        <v>222</v>
      </c>
      <c r="F30" s="15" t="s">
        <v>86</v>
      </c>
      <c r="G30" s="15" t="s">
        <v>87</v>
      </c>
      <c r="H30" s="15"/>
      <c r="I30" s="151">
        <v>0.0025657407407407404</v>
      </c>
      <c r="J30" s="12" t="str">
        <f t="shared" si="0"/>
        <v>III JA</v>
      </c>
      <c r="K30" s="17" t="s">
        <v>91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8" customHeight="1">
      <c r="A31" s="71">
        <v>25</v>
      </c>
      <c r="B31" s="12">
        <v>50</v>
      </c>
      <c r="C31" s="13" t="s">
        <v>160</v>
      </c>
      <c r="D31" s="11" t="s">
        <v>161</v>
      </c>
      <c r="E31" s="14">
        <v>38539</v>
      </c>
      <c r="F31" s="15" t="s">
        <v>45</v>
      </c>
      <c r="G31" s="15" t="s">
        <v>46</v>
      </c>
      <c r="H31" s="15"/>
      <c r="I31" s="151">
        <v>0.002580787037037037</v>
      </c>
      <c r="J31" s="12" t="str">
        <f t="shared" si="0"/>
        <v>III JA</v>
      </c>
      <c r="K31" s="17" t="s">
        <v>47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11" ht="18" customHeight="1">
      <c r="A32" s="71">
        <v>26</v>
      </c>
      <c r="B32" s="12">
        <v>142</v>
      </c>
      <c r="C32" s="13" t="s">
        <v>178</v>
      </c>
      <c r="D32" s="11" t="s">
        <v>240</v>
      </c>
      <c r="E32" s="14" t="s">
        <v>241</v>
      </c>
      <c r="F32" s="15" t="s">
        <v>108</v>
      </c>
      <c r="G32" s="15" t="s">
        <v>109</v>
      </c>
      <c r="H32" s="15"/>
      <c r="I32" s="151">
        <v>0.0025994212962962963</v>
      </c>
      <c r="J32" s="12"/>
      <c r="K32" s="17" t="s">
        <v>114</v>
      </c>
    </row>
    <row r="33" spans="1:255" ht="18" customHeight="1">
      <c r="A33" s="71">
        <v>27</v>
      </c>
      <c r="B33" s="12">
        <v>5</v>
      </c>
      <c r="C33" s="13" t="s">
        <v>137</v>
      </c>
      <c r="D33" s="11" t="s">
        <v>138</v>
      </c>
      <c r="E33" s="14" t="s">
        <v>139</v>
      </c>
      <c r="F33" s="15" t="s">
        <v>140</v>
      </c>
      <c r="G33" s="15" t="s">
        <v>141</v>
      </c>
      <c r="H33" s="15"/>
      <c r="I33" s="151">
        <v>0.00273900462962963</v>
      </c>
      <c r="J33" s="12"/>
      <c r="K33" s="17" t="s">
        <v>142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8" customHeight="1">
      <c r="A34" s="71">
        <v>28</v>
      </c>
      <c r="B34" s="12">
        <v>6</v>
      </c>
      <c r="C34" s="13" t="s">
        <v>143</v>
      </c>
      <c r="D34" s="11" t="s">
        <v>144</v>
      </c>
      <c r="E34" s="14" t="s">
        <v>145</v>
      </c>
      <c r="F34" s="15" t="s">
        <v>140</v>
      </c>
      <c r="G34" s="15" t="s">
        <v>141</v>
      </c>
      <c r="H34" s="15"/>
      <c r="I34" s="151">
        <v>0.0027475694444444444</v>
      </c>
      <c r="J34" s="12"/>
      <c r="K34" s="17" t="s">
        <v>142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8" s="1" customFormat="1" ht="15.75">
      <c r="A35" s="1" t="s">
        <v>9</v>
      </c>
      <c r="C35" s="6"/>
      <c r="D35" s="7"/>
      <c r="E35" s="7"/>
      <c r="F35" s="7"/>
      <c r="G35" s="8"/>
      <c r="H35" s="9"/>
    </row>
    <row r="36" spans="1:11" s="1" customFormat="1" ht="15.75">
      <c r="A36" s="1" t="s">
        <v>10</v>
      </c>
      <c r="C36" s="6"/>
      <c r="D36" s="7"/>
      <c r="E36" s="7"/>
      <c r="F36" s="8"/>
      <c r="G36" s="8"/>
      <c r="H36" s="9"/>
      <c r="I36" s="9"/>
      <c r="J36" s="9"/>
      <c r="K36" s="16"/>
    </row>
    <row r="37" spans="1:11" s="4" customFormat="1" ht="12" customHeight="1">
      <c r="A37" s="27"/>
      <c r="B37" s="27"/>
      <c r="C37" s="27"/>
      <c r="D37" s="35"/>
      <c r="E37" s="36"/>
      <c r="F37" s="37"/>
      <c r="G37" s="37"/>
      <c r="H37" s="37"/>
      <c r="I37" s="34"/>
      <c r="J37" s="34"/>
      <c r="K37" s="102"/>
    </row>
    <row r="38" spans="3:10" s="24" customFormat="1" ht="15.75">
      <c r="C38" s="1" t="s">
        <v>136</v>
      </c>
      <c r="D38" s="1"/>
      <c r="E38" s="6"/>
      <c r="F38" s="6"/>
      <c r="G38" s="6"/>
      <c r="H38" s="40"/>
      <c r="I38" s="84"/>
      <c r="J38" s="84"/>
    </row>
    <row r="39" spans="3:11" s="24" customFormat="1" ht="16.5" thickBot="1">
      <c r="C39" s="1"/>
      <c r="D39" s="1"/>
      <c r="E39" s="36"/>
      <c r="F39" s="85"/>
      <c r="G39" s="85"/>
      <c r="H39" s="29"/>
      <c r="I39" s="83"/>
      <c r="J39" s="34"/>
      <c r="K39" s="34"/>
    </row>
    <row r="40" spans="1:12" s="4" customFormat="1" ht="18" customHeight="1" thickBot="1">
      <c r="A40" s="44" t="s">
        <v>946</v>
      </c>
      <c r="B40" s="108" t="s">
        <v>29</v>
      </c>
      <c r="C40" s="109" t="s">
        <v>13</v>
      </c>
      <c r="D40" s="67" t="s">
        <v>14</v>
      </c>
      <c r="E40" s="100" t="s">
        <v>15</v>
      </c>
      <c r="F40" s="110" t="s">
        <v>16</v>
      </c>
      <c r="G40" s="69" t="s">
        <v>17</v>
      </c>
      <c r="H40" s="69" t="s">
        <v>18</v>
      </c>
      <c r="I40" s="100" t="s">
        <v>25</v>
      </c>
      <c r="J40" s="81" t="s">
        <v>21</v>
      </c>
      <c r="K40" s="78" t="s">
        <v>22</v>
      </c>
      <c r="L40" s="65"/>
    </row>
    <row r="41" spans="1:11" ht="18" customHeight="1">
      <c r="A41" s="71">
        <v>29</v>
      </c>
      <c r="B41" s="12">
        <v>148</v>
      </c>
      <c r="C41" s="13" t="s">
        <v>255</v>
      </c>
      <c r="D41" s="11" t="s">
        <v>256</v>
      </c>
      <c r="E41" s="14" t="s">
        <v>257</v>
      </c>
      <c r="F41" s="15" t="s">
        <v>118</v>
      </c>
      <c r="G41" s="15" t="s">
        <v>119</v>
      </c>
      <c r="H41" s="15"/>
      <c r="I41" s="151">
        <v>0.0027564814814814813</v>
      </c>
      <c r="J41" s="12"/>
      <c r="K41" s="17" t="s">
        <v>248</v>
      </c>
    </row>
    <row r="42" spans="1:255" ht="18" customHeight="1">
      <c r="A42" s="71">
        <v>30</v>
      </c>
      <c r="B42" s="12">
        <v>89</v>
      </c>
      <c r="C42" s="13" t="s">
        <v>198</v>
      </c>
      <c r="D42" s="11" t="s">
        <v>199</v>
      </c>
      <c r="E42" s="14" t="s">
        <v>200</v>
      </c>
      <c r="F42" s="15" t="s">
        <v>62</v>
      </c>
      <c r="G42" s="15" t="s">
        <v>63</v>
      </c>
      <c r="H42" s="15" t="s">
        <v>64</v>
      </c>
      <c r="I42" s="151">
        <v>0.002797800925925926</v>
      </c>
      <c r="J42" s="12"/>
      <c r="K42" s="17" t="s">
        <v>65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8" customHeight="1">
      <c r="A43" s="71">
        <v>31</v>
      </c>
      <c r="B43" s="12">
        <v>29</v>
      </c>
      <c r="C43" s="13" t="s">
        <v>149</v>
      </c>
      <c r="D43" s="11" t="s">
        <v>150</v>
      </c>
      <c r="E43" s="14" t="s">
        <v>151</v>
      </c>
      <c r="F43" s="15" t="s">
        <v>34</v>
      </c>
      <c r="G43" s="15" t="s">
        <v>35</v>
      </c>
      <c r="H43" s="15" t="s">
        <v>36</v>
      </c>
      <c r="I43" s="151">
        <v>0.002851851851851852</v>
      </c>
      <c r="J43" s="12"/>
      <c r="K43" s="17" t="s">
        <v>37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8" customHeight="1">
      <c r="A44" s="71">
        <v>32</v>
      </c>
      <c r="B44" s="12">
        <v>107</v>
      </c>
      <c r="C44" s="13" t="s">
        <v>201</v>
      </c>
      <c r="D44" s="11" t="s">
        <v>210</v>
      </c>
      <c r="E44" s="14">
        <v>37781</v>
      </c>
      <c r="F44" s="15" t="s">
        <v>206</v>
      </c>
      <c r="G44" s="15" t="s">
        <v>207</v>
      </c>
      <c r="H44" s="15" t="s">
        <v>201</v>
      </c>
      <c r="I44" s="151">
        <v>0.0032966435185185186</v>
      </c>
      <c r="J44" s="12"/>
      <c r="K44" s="17" t="s">
        <v>211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8" customHeight="1">
      <c r="A45" s="71"/>
      <c r="B45" s="12">
        <v>87</v>
      </c>
      <c r="C45" s="13" t="s">
        <v>195</v>
      </c>
      <c r="D45" s="11" t="s">
        <v>196</v>
      </c>
      <c r="E45" s="14" t="s">
        <v>197</v>
      </c>
      <c r="F45" s="15" t="s">
        <v>62</v>
      </c>
      <c r="G45" s="15" t="s">
        <v>63</v>
      </c>
      <c r="H45" s="15" t="s">
        <v>64</v>
      </c>
      <c r="I45" s="151" t="s">
        <v>964</v>
      </c>
      <c r="J45" s="12"/>
      <c r="K45" s="17" t="s">
        <v>65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8" customHeight="1">
      <c r="A46" s="71"/>
      <c r="B46" s="12">
        <v>31</v>
      </c>
      <c r="C46" s="13" t="s">
        <v>262</v>
      </c>
      <c r="D46" s="11" t="s">
        <v>263</v>
      </c>
      <c r="E46" s="14" t="s">
        <v>264</v>
      </c>
      <c r="F46" s="15" t="s">
        <v>118</v>
      </c>
      <c r="G46" s="15" t="s">
        <v>119</v>
      </c>
      <c r="H46" s="15"/>
      <c r="I46" s="151" t="s">
        <v>963</v>
      </c>
      <c r="J46" s="12"/>
      <c r="K46" s="17" t="s">
        <v>261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1" ht="18" customHeight="1">
      <c r="A47" s="71"/>
      <c r="B47" s="12">
        <v>143</v>
      </c>
      <c r="C47" s="13" t="s">
        <v>242</v>
      </c>
      <c r="D47" s="11" t="s">
        <v>243</v>
      </c>
      <c r="E47" s="14" t="s">
        <v>244</v>
      </c>
      <c r="F47" s="15" t="s">
        <v>108</v>
      </c>
      <c r="G47" s="15" t="s">
        <v>109</v>
      </c>
      <c r="H47" s="15"/>
      <c r="I47" s="151" t="s">
        <v>963</v>
      </c>
      <c r="J47" s="12"/>
      <c r="K47" s="17" t="s">
        <v>114</v>
      </c>
    </row>
    <row r="48" spans="1:11" ht="18" customHeight="1">
      <c r="A48" s="71"/>
      <c r="B48" s="12">
        <v>109</v>
      </c>
      <c r="C48" s="13" t="s">
        <v>212</v>
      </c>
      <c r="D48" s="11" t="s">
        <v>213</v>
      </c>
      <c r="E48" s="14">
        <v>38191</v>
      </c>
      <c r="F48" s="15" t="s">
        <v>206</v>
      </c>
      <c r="G48" s="15" t="s">
        <v>207</v>
      </c>
      <c r="H48" s="15" t="s">
        <v>201</v>
      </c>
      <c r="I48" s="151" t="s">
        <v>963</v>
      </c>
      <c r="J48" s="12"/>
      <c r="K48" s="17" t="s">
        <v>211</v>
      </c>
    </row>
  </sheetData>
  <sheetProtection/>
  <printOptions horizontalCentered="1"/>
  <pageMargins left="0.15694444444444444" right="0.15694444444444444" top="0.3541666666666667" bottom="0.2361111111111111" header="0.15694444444444444" footer="0.19652777777777777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3.140625" style="27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8.140625" style="83" customWidth="1"/>
    <col min="9" max="9" width="26.00390625" style="4" bestFit="1" customWidth="1"/>
    <col min="10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9" s="1" customFormat="1" ht="15.75">
      <c r="A2" s="1" t="s">
        <v>10</v>
      </c>
      <c r="C2" s="6"/>
      <c r="D2" s="7"/>
      <c r="E2" s="7"/>
      <c r="F2" s="8"/>
      <c r="G2" s="8"/>
      <c r="H2" s="9"/>
      <c r="I2" s="16"/>
    </row>
    <row r="3" spans="1:9" s="4" customFormat="1" ht="12" customHeight="1">
      <c r="A3" s="27"/>
      <c r="B3" s="27"/>
      <c r="C3" s="35"/>
      <c r="D3" s="36"/>
      <c r="E3" s="37"/>
      <c r="F3" s="37"/>
      <c r="G3" s="37"/>
      <c r="H3" s="34"/>
      <c r="I3" s="102"/>
    </row>
    <row r="4" spans="2:9" s="24" customFormat="1" ht="15.75">
      <c r="B4" s="1" t="s">
        <v>265</v>
      </c>
      <c r="C4" s="1"/>
      <c r="D4" s="36"/>
      <c r="E4" s="103"/>
      <c r="F4" s="103"/>
      <c r="G4" s="29"/>
      <c r="H4" s="83"/>
      <c r="I4" s="4"/>
    </row>
    <row r="5" spans="2:6" ht="16.5" thickBot="1">
      <c r="B5" s="1">
        <v>1</v>
      </c>
      <c r="C5" s="1" t="s">
        <v>945</v>
      </c>
      <c r="D5" s="36"/>
      <c r="E5" s="103"/>
      <c r="F5" s="103"/>
    </row>
    <row r="6" spans="1:9" s="65" customFormat="1" ht="18" customHeight="1" thickBot="1">
      <c r="A6" s="104" t="s">
        <v>12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68" t="s">
        <v>19</v>
      </c>
      <c r="I6" s="78" t="s">
        <v>22</v>
      </c>
    </row>
    <row r="7" spans="1:9" ht="18" customHeight="1">
      <c r="A7" s="71">
        <v>2</v>
      </c>
      <c r="B7" s="13" t="s">
        <v>288</v>
      </c>
      <c r="C7" s="11" t="s">
        <v>289</v>
      </c>
      <c r="D7" s="14" t="s">
        <v>290</v>
      </c>
      <c r="E7" s="15" t="s">
        <v>285</v>
      </c>
      <c r="F7" s="15" t="s">
        <v>286</v>
      </c>
      <c r="G7" s="15"/>
      <c r="H7" s="106">
        <v>11.41</v>
      </c>
      <c r="I7" s="17" t="s">
        <v>291</v>
      </c>
    </row>
    <row r="8" spans="1:9" ht="18" customHeight="1">
      <c r="A8" s="71">
        <v>3</v>
      </c>
      <c r="B8" s="13" t="s">
        <v>292</v>
      </c>
      <c r="C8" s="11" t="s">
        <v>289</v>
      </c>
      <c r="D8" s="14" t="s">
        <v>290</v>
      </c>
      <c r="E8" s="15" t="s">
        <v>285</v>
      </c>
      <c r="F8" s="15" t="s">
        <v>286</v>
      </c>
      <c r="G8" s="15"/>
      <c r="H8" s="106">
        <v>12.12</v>
      </c>
      <c r="I8" s="17" t="s">
        <v>291</v>
      </c>
    </row>
    <row r="9" spans="1:9" ht="18" customHeight="1">
      <c r="A9" s="71">
        <v>4</v>
      </c>
      <c r="B9" s="13" t="s">
        <v>269</v>
      </c>
      <c r="C9" s="11" t="s">
        <v>270</v>
      </c>
      <c r="D9" s="14">
        <v>37316</v>
      </c>
      <c r="E9" s="15" t="s">
        <v>271</v>
      </c>
      <c r="F9" s="15" t="s">
        <v>272</v>
      </c>
      <c r="G9" s="15"/>
      <c r="H9" s="106">
        <v>10.59</v>
      </c>
      <c r="I9" s="17" t="s">
        <v>273</v>
      </c>
    </row>
    <row r="10" spans="1:9" ht="18" customHeight="1">
      <c r="A10" s="71">
        <v>5</v>
      </c>
      <c r="B10" s="13" t="s">
        <v>59</v>
      </c>
      <c r="C10" s="11" t="s">
        <v>277</v>
      </c>
      <c r="D10" s="14" t="s">
        <v>278</v>
      </c>
      <c r="E10" s="15" t="s">
        <v>189</v>
      </c>
      <c r="F10" s="15" t="s">
        <v>190</v>
      </c>
      <c r="G10" s="15"/>
      <c r="H10" s="106">
        <v>10.12</v>
      </c>
      <c r="I10" s="17" t="s">
        <v>279</v>
      </c>
    </row>
    <row r="11" spans="1:9" ht="18" customHeight="1">
      <c r="A11" s="71">
        <v>6</v>
      </c>
      <c r="B11" s="13" t="s">
        <v>293</v>
      </c>
      <c r="C11" s="11" t="s">
        <v>294</v>
      </c>
      <c r="D11" s="14">
        <v>37539</v>
      </c>
      <c r="E11" s="15" t="s">
        <v>132</v>
      </c>
      <c r="F11" s="15" t="s">
        <v>133</v>
      </c>
      <c r="G11" s="15"/>
      <c r="H11" s="106">
        <v>10.85</v>
      </c>
      <c r="I11" s="17" t="s">
        <v>295</v>
      </c>
    </row>
    <row r="12" spans="1:9" ht="18" customHeight="1">
      <c r="A12" s="140"/>
      <c r="B12" s="141"/>
      <c r="C12" s="142"/>
      <c r="D12" s="143"/>
      <c r="E12" s="144"/>
      <c r="F12" s="144"/>
      <c r="G12" s="144"/>
      <c r="H12" s="145"/>
      <c r="I12" s="146"/>
    </row>
    <row r="13" spans="2:6" ht="16.5" thickBot="1">
      <c r="B13" s="1">
        <v>2</v>
      </c>
      <c r="C13" s="1" t="s">
        <v>945</v>
      </c>
      <c r="D13" s="36"/>
      <c r="E13" s="103"/>
      <c r="F13" s="103"/>
    </row>
    <row r="14" spans="1:9" s="65" customFormat="1" ht="18" customHeight="1" thickBot="1">
      <c r="A14" s="104" t="s">
        <v>12</v>
      </c>
      <c r="B14" s="66" t="s">
        <v>13</v>
      </c>
      <c r="C14" s="67" t="s">
        <v>14</v>
      </c>
      <c r="D14" s="68" t="s">
        <v>15</v>
      </c>
      <c r="E14" s="69" t="s">
        <v>16</v>
      </c>
      <c r="F14" s="69" t="s">
        <v>17</v>
      </c>
      <c r="G14" s="69" t="s">
        <v>18</v>
      </c>
      <c r="H14" s="68" t="s">
        <v>19</v>
      </c>
      <c r="I14" s="78" t="s">
        <v>22</v>
      </c>
    </row>
    <row r="15" spans="1:9" ht="18" customHeight="1">
      <c r="A15" s="71">
        <v>3</v>
      </c>
      <c r="B15" s="13" t="s">
        <v>274</v>
      </c>
      <c r="C15" s="11" t="s">
        <v>275</v>
      </c>
      <c r="D15" s="14" t="s">
        <v>276</v>
      </c>
      <c r="E15" s="15" t="s">
        <v>56</v>
      </c>
      <c r="F15" s="15" t="s">
        <v>57</v>
      </c>
      <c r="G15" s="15"/>
      <c r="H15" s="106">
        <v>13.08</v>
      </c>
      <c r="I15" s="17" t="s">
        <v>58</v>
      </c>
    </row>
    <row r="16" spans="1:9" ht="18" customHeight="1">
      <c r="A16" s="71">
        <v>4</v>
      </c>
      <c r="B16" s="13" t="s">
        <v>59</v>
      </c>
      <c r="C16" s="11" t="s">
        <v>280</v>
      </c>
      <c r="D16" s="14">
        <v>37758</v>
      </c>
      <c r="E16" s="15" t="s">
        <v>189</v>
      </c>
      <c r="F16" s="15" t="s">
        <v>190</v>
      </c>
      <c r="G16" s="15"/>
      <c r="H16" s="106">
        <v>10.28</v>
      </c>
      <c r="I16" s="17" t="s">
        <v>281</v>
      </c>
    </row>
    <row r="17" spans="1:9" ht="18" customHeight="1">
      <c r="A17" s="71">
        <v>5</v>
      </c>
      <c r="B17" s="13" t="s">
        <v>66</v>
      </c>
      <c r="C17" s="11" t="s">
        <v>266</v>
      </c>
      <c r="D17" s="14" t="s">
        <v>267</v>
      </c>
      <c r="E17" s="15" t="s">
        <v>40</v>
      </c>
      <c r="F17" s="15" t="s">
        <v>41</v>
      </c>
      <c r="G17" s="15"/>
      <c r="H17" s="106">
        <v>11.08</v>
      </c>
      <c r="I17" s="17" t="s">
        <v>268</v>
      </c>
    </row>
    <row r="18" spans="1:9" ht="18" customHeight="1">
      <c r="A18" s="71">
        <v>6</v>
      </c>
      <c r="B18" s="13" t="s">
        <v>282</v>
      </c>
      <c r="C18" s="11" t="s">
        <v>283</v>
      </c>
      <c r="D18" s="14" t="s">
        <v>284</v>
      </c>
      <c r="E18" s="15" t="s">
        <v>285</v>
      </c>
      <c r="F18" s="15" t="s">
        <v>286</v>
      </c>
      <c r="G18" s="15"/>
      <c r="H18" s="106">
        <v>10.78</v>
      </c>
      <c r="I18" s="17" t="s">
        <v>287</v>
      </c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3.140625" style="27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9" width="8.140625" style="83" customWidth="1"/>
    <col min="10" max="10" width="4.7109375" style="34" bestFit="1" customWidth="1"/>
    <col min="11" max="11" width="26.00390625" style="4" bestFit="1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35"/>
      <c r="D3" s="36"/>
      <c r="E3" s="37"/>
      <c r="F3" s="37"/>
      <c r="G3" s="37"/>
      <c r="H3" s="34"/>
      <c r="I3" s="34"/>
      <c r="J3" s="34"/>
      <c r="K3" s="102"/>
    </row>
    <row r="4" spans="2:11" s="24" customFormat="1" ht="15.75">
      <c r="B4" s="1" t="s">
        <v>265</v>
      </c>
      <c r="C4" s="1"/>
      <c r="D4" s="36"/>
      <c r="E4" s="103"/>
      <c r="F4" s="103"/>
      <c r="G4" s="29"/>
      <c r="H4" s="83"/>
      <c r="I4" s="83"/>
      <c r="J4" s="34"/>
      <c r="K4" s="4"/>
    </row>
    <row r="5" spans="2:6" ht="16.5" thickBot="1">
      <c r="B5" s="1"/>
      <c r="C5" s="1"/>
      <c r="D5" s="36"/>
      <c r="E5" s="103"/>
      <c r="F5" s="103"/>
    </row>
    <row r="6" spans="1:11" s="65" customFormat="1" ht="18" customHeight="1" thickBot="1">
      <c r="A6" s="10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68" t="s">
        <v>19</v>
      </c>
      <c r="I6" s="68" t="s">
        <v>20</v>
      </c>
      <c r="J6" s="81" t="s">
        <v>21</v>
      </c>
      <c r="K6" s="78" t="s">
        <v>22</v>
      </c>
    </row>
    <row r="7" spans="1:11" ht="18" customHeight="1">
      <c r="A7" s="71">
        <v>1</v>
      </c>
      <c r="B7" s="13" t="s">
        <v>59</v>
      </c>
      <c r="C7" s="11" t="s">
        <v>277</v>
      </c>
      <c r="D7" s="14" t="s">
        <v>278</v>
      </c>
      <c r="E7" s="15" t="s">
        <v>189</v>
      </c>
      <c r="F7" s="15" t="s">
        <v>190</v>
      </c>
      <c r="G7" s="15"/>
      <c r="H7" s="105">
        <v>10.12</v>
      </c>
      <c r="I7" s="106">
        <v>10.11</v>
      </c>
      <c r="J7" s="12" t="str">
        <f aca="true" t="shared" si="0" ref="J7:J15">IF(ISBLANK(H7),"",IF(H7&gt;13.34,"",IF(H7&lt;=9.24,"I A",IF(H7&lt;=9.84,"II A",IF(H7&lt;=10.84,"III A",IF(H7&lt;=11.94,"I JA",IF(H7&lt;=12.74,"II JA",IF(H7&lt;=13.34,"III JA"))))))))</f>
        <v>III A</v>
      </c>
      <c r="K7" s="17" t="s">
        <v>279</v>
      </c>
    </row>
    <row r="8" spans="1:11" ht="18" customHeight="1">
      <c r="A8" s="71">
        <v>2</v>
      </c>
      <c r="B8" s="13" t="s">
        <v>59</v>
      </c>
      <c r="C8" s="11" t="s">
        <v>280</v>
      </c>
      <c r="D8" s="14">
        <v>37758</v>
      </c>
      <c r="E8" s="15" t="s">
        <v>189</v>
      </c>
      <c r="F8" s="15" t="s">
        <v>190</v>
      </c>
      <c r="G8" s="15"/>
      <c r="H8" s="106">
        <v>10.28</v>
      </c>
      <c r="I8" s="105">
        <v>10.41</v>
      </c>
      <c r="J8" s="12" t="str">
        <f t="shared" si="0"/>
        <v>III A</v>
      </c>
      <c r="K8" s="17" t="s">
        <v>281</v>
      </c>
    </row>
    <row r="9" spans="1:11" ht="18" customHeight="1">
      <c r="A9" s="71">
        <v>3</v>
      </c>
      <c r="B9" s="13" t="s">
        <v>269</v>
      </c>
      <c r="C9" s="11" t="s">
        <v>270</v>
      </c>
      <c r="D9" s="14">
        <v>37316</v>
      </c>
      <c r="E9" s="15" t="s">
        <v>271</v>
      </c>
      <c r="F9" s="15" t="s">
        <v>272</v>
      </c>
      <c r="G9" s="15"/>
      <c r="H9" s="105">
        <v>10.59</v>
      </c>
      <c r="I9" s="106">
        <v>10.58</v>
      </c>
      <c r="J9" s="12" t="str">
        <f t="shared" si="0"/>
        <v>III A</v>
      </c>
      <c r="K9" s="17" t="s">
        <v>273</v>
      </c>
    </row>
    <row r="10" spans="1:11" ht="18" customHeight="1">
      <c r="A10" s="71">
        <v>4</v>
      </c>
      <c r="B10" s="13" t="s">
        <v>282</v>
      </c>
      <c r="C10" s="11" t="s">
        <v>283</v>
      </c>
      <c r="D10" s="14" t="s">
        <v>284</v>
      </c>
      <c r="E10" s="15" t="s">
        <v>285</v>
      </c>
      <c r="F10" s="15" t="s">
        <v>286</v>
      </c>
      <c r="G10" s="15"/>
      <c r="H10" s="106">
        <v>10.78</v>
      </c>
      <c r="I10" s="105">
        <v>10.87</v>
      </c>
      <c r="J10" s="12" t="str">
        <f t="shared" si="0"/>
        <v>III A</v>
      </c>
      <c r="K10" s="17" t="s">
        <v>287</v>
      </c>
    </row>
    <row r="11" spans="1:11" ht="18" customHeight="1">
      <c r="A11" s="71">
        <v>5</v>
      </c>
      <c r="B11" s="13" t="s">
        <v>66</v>
      </c>
      <c r="C11" s="11" t="s">
        <v>266</v>
      </c>
      <c r="D11" s="14" t="s">
        <v>267</v>
      </c>
      <c r="E11" s="15" t="s">
        <v>40</v>
      </c>
      <c r="F11" s="15" t="s">
        <v>41</v>
      </c>
      <c r="G11" s="15"/>
      <c r="H11" s="106">
        <v>11.08</v>
      </c>
      <c r="I11" s="105">
        <v>11.15</v>
      </c>
      <c r="J11" s="12" t="str">
        <f t="shared" si="0"/>
        <v>I JA</v>
      </c>
      <c r="K11" s="17" t="s">
        <v>268</v>
      </c>
    </row>
    <row r="12" spans="1:11" ht="18" customHeight="1">
      <c r="A12" s="71">
        <v>6</v>
      </c>
      <c r="B12" s="13" t="s">
        <v>288</v>
      </c>
      <c r="C12" s="11" t="s">
        <v>289</v>
      </c>
      <c r="D12" s="14" t="s">
        <v>290</v>
      </c>
      <c r="E12" s="15" t="s">
        <v>285</v>
      </c>
      <c r="F12" s="15" t="s">
        <v>286</v>
      </c>
      <c r="G12" s="15"/>
      <c r="H12" s="106">
        <v>11.41</v>
      </c>
      <c r="I12" s="105">
        <v>11.5</v>
      </c>
      <c r="J12" s="12" t="str">
        <f t="shared" si="0"/>
        <v>I JA</v>
      </c>
      <c r="K12" s="17" t="s">
        <v>291</v>
      </c>
    </row>
    <row r="13" spans="1:11" ht="18" customHeight="1">
      <c r="A13" s="71">
        <v>7</v>
      </c>
      <c r="B13" s="13" t="s">
        <v>292</v>
      </c>
      <c r="C13" s="11" t="s">
        <v>289</v>
      </c>
      <c r="D13" s="14" t="s">
        <v>290</v>
      </c>
      <c r="E13" s="15" t="s">
        <v>285</v>
      </c>
      <c r="F13" s="15" t="s">
        <v>286</v>
      </c>
      <c r="G13" s="15"/>
      <c r="H13" s="106">
        <v>12.12</v>
      </c>
      <c r="I13" s="10"/>
      <c r="J13" s="12" t="str">
        <f t="shared" si="0"/>
        <v>II JA</v>
      </c>
      <c r="K13" s="17" t="s">
        <v>291</v>
      </c>
    </row>
    <row r="14" spans="1:11" ht="18" customHeight="1">
      <c r="A14" s="71">
        <v>8</v>
      </c>
      <c r="B14" s="13" t="s">
        <v>274</v>
      </c>
      <c r="C14" s="11" t="s">
        <v>275</v>
      </c>
      <c r="D14" s="14" t="s">
        <v>276</v>
      </c>
      <c r="E14" s="15" t="s">
        <v>56</v>
      </c>
      <c r="F14" s="15" t="s">
        <v>57</v>
      </c>
      <c r="G14" s="15"/>
      <c r="H14" s="106">
        <v>13.08</v>
      </c>
      <c r="I14" s="105"/>
      <c r="J14" s="12" t="str">
        <f t="shared" si="0"/>
        <v>III JA</v>
      </c>
      <c r="K14" s="17" t="s">
        <v>58</v>
      </c>
    </row>
    <row r="15" spans="1:11" ht="18" customHeight="1">
      <c r="A15" s="71" t="s">
        <v>134</v>
      </c>
      <c r="B15" s="13" t="s">
        <v>293</v>
      </c>
      <c r="C15" s="11" t="s">
        <v>294</v>
      </c>
      <c r="D15" s="14">
        <v>37539</v>
      </c>
      <c r="E15" s="15" t="s">
        <v>132</v>
      </c>
      <c r="F15" s="15" t="s">
        <v>133</v>
      </c>
      <c r="G15" s="15"/>
      <c r="H15" s="106">
        <v>10.85</v>
      </c>
      <c r="I15" s="12"/>
      <c r="J15" s="12" t="str">
        <f t="shared" si="0"/>
        <v>I JA</v>
      </c>
      <c r="K15" s="17" t="s">
        <v>295</v>
      </c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5.421875" style="27" bestFit="1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8.140625" style="34" customWidth="1"/>
    <col min="9" max="9" width="26.00390625" style="4" bestFit="1" customWidth="1"/>
    <col min="10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9" s="1" customFormat="1" ht="15.75">
      <c r="A2" s="1" t="s">
        <v>10</v>
      </c>
      <c r="C2" s="6"/>
      <c r="D2" s="7"/>
      <c r="E2" s="7"/>
      <c r="F2" s="8"/>
      <c r="G2" s="8"/>
      <c r="H2" s="9"/>
      <c r="I2" s="16"/>
    </row>
    <row r="3" spans="1:9" s="4" customFormat="1" ht="12" customHeight="1">
      <c r="A3" s="27"/>
      <c r="B3" s="27"/>
      <c r="C3" s="35"/>
      <c r="D3" s="36"/>
      <c r="E3" s="37"/>
      <c r="F3" s="37"/>
      <c r="G3" s="37"/>
      <c r="H3" s="34"/>
      <c r="I3" s="102"/>
    </row>
    <row r="4" spans="2:9" s="24" customFormat="1" ht="15.75">
      <c r="B4" s="1" t="s">
        <v>11</v>
      </c>
      <c r="C4" s="1"/>
      <c r="D4" s="36"/>
      <c r="E4" s="103"/>
      <c r="F4" s="103"/>
      <c r="G4" s="29"/>
      <c r="H4" s="34"/>
      <c r="I4" s="4"/>
    </row>
    <row r="5" spans="2:6" ht="16.5" thickBot="1">
      <c r="B5" s="1">
        <v>1</v>
      </c>
      <c r="C5" s="1" t="s">
        <v>945</v>
      </c>
      <c r="D5" s="36"/>
      <c r="E5" s="103"/>
      <c r="F5" s="103"/>
    </row>
    <row r="6" spans="1:9" s="65" customFormat="1" ht="18" customHeight="1" thickBot="1">
      <c r="A6" s="104" t="s">
        <v>12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68" t="s">
        <v>19</v>
      </c>
      <c r="I6" s="78" t="s">
        <v>22</v>
      </c>
    </row>
    <row r="7" spans="1:9" ht="18" customHeight="1">
      <c r="A7" s="71">
        <v>1</v>
      </c>
      <c r="B7" s="13" t="s">
        <v>821</v>
      </c>
      <c r="C7" s="11" t="s">
        <v>822</v>
      </c>
      <c r="D7" s="14">
        <v>37257</v>
      </c>
      <c r="E7" s="15" t="s">
        <v>80</v>
      </c>
      <c r="F7" s="15" t="s">
        <v>81</v>
      </c>
      <c r="G7" s="15"/>
      <c r="H7" s="106">
        <v>8.91</v>
      </c>
      <c r="I7" s="17" t="s">
        <v>82</v>
      </c>
    </row>
    <row r="8" spans="1:9" ht="18" customHeight="1">
      <c r="A8" s="71">
        <v>2</v>
      </c>
      <c r="B8" s="13" t="s">
        <v>649</v>
      </c>
      <c r="C8" s="11" t="s">
        <v>650</v>
      </c>
      <c r="D8" s="14" t="s">
        <v>543</v>
      </c>
      <c r="E8" s="15" t="s">
        <v>140</v>
      </c>
      <c r="F8" s="15" t="s">
        <v>141</v>
      </c>
      <c r="G8" s="15"/>
      <c r="H8" s="106">
        <v>9.38</v>
      </c>
      <c r="I8" s="17" t="s">
        <v>142</v>
      </c>
    </row>
    <row r="9" spans="1:9" ht="18" customHeight="1">
      <c r="A9" s="71">
        <v>3</v>
      </c>
      <c r="B9" s="13" t="s">
        <v>410</v>
      </c>
      <c r="C9" s="11" t="s">
        <v>411</v>
      </c>
      <c r="D9" s="14" t="s">
        <v>412</v>
      </c>
      <c r="E9" s="15" t="s">
        <v>407</v>
      </c>
      <c r="F9" s="15" t="s">
        <v>408</v>
      </c>
      <c r="G9" s="15"/>
      <c r="H9" s="106">
        <v>9.23</v>
      </c>
      <c r="I9" s="17" t="s">
        <v>409</v>
      </c>
    </row>
    <row r="10" spans="1:9" ht="18" customHeight="1">
      <c r="A10" s="71">
        <v>4</v>
      </c>
      <c r="B10" s="13" t="s">
        <v>292</v>
      </c>
      <c r="C10" s="11" t="s">
        <v>289</v>
      </c>
      <c r="D10" s="14" t="s">
        <v>290</v>
      </c>
      <c r="E10" s="15" t="s">
        <v>285</v>
      </c>
      <c r="F10" s="15" t="s">
        <v>286</v>
      </c>
      <c r="G10" s="15"/>
      <c r="H10" s="106">
        <v>9.78</v>
      </c>
      <c r="I10" s="17" t="s">
        <v>291</v>
      </c>
    </row>
    <row r="11" spans="1:9" ht="18" customHeight="1">
      <c r="A11" s="71">
        <v>5</v>
      </c>
      <c r="B11" s="13" t="s">
        <v>59</v>
      </c>
      <c r="C11" s="11" t="s">
        <v>786</v>
      </c>
      <c r="D11" s="14" t="s">
        <v>787</v>
      </c>
      <c r="E11" s="15" t="s">
        <v>419</v>
      </c>
      <c r="F11" s="15" t="s">
        <v>420</v>
      </c>
      <c r="G11" s="15"/>
      <c r="H11" s="106">
        <v>8.42</v>
      </c>
      <c r="I11" s="17" t="s">
        <v>788</v>
      </c>
    </row>
    <row r="12" spans="1:9" ht="18" customHeight="1">
      <c r="A12" s="71">
        <v>6</v>
      </c>
      <c r="B12" s="13" t="s">
        <v>269</v>
      </c>
      <c r="C12" s="11" t="s">
        <v>270</v>
      </c>
      <c r="D12" s="14">
        <v>37316</v>
      </c>
      <c r="E12" s="15" t="s">
        <v>271</v>
      </c>
      <c r="F12" s="15" t="s">
        <v>272</v>
      </c>
      <c r="G12" s="15"/>
      <c r="H12" s="106">
        <v>9.43</v>
      </c>
      <c r="I12" s="17" t="s">
        <v>273</v>
      </c>
    </row>
    <row r="13" spans="2:9" s="24" customFormat="1" ht="15.75">
      <c r="B13" s="1"/>
      <c r="C13" s="1"/>
      <c r="D13" s="36"/>
      <c r="E13" s="103"/>
      <c r="F13" s="103"/>
      <c r="G13" s="29"/>
      <c r="H13" s="34"/>
      <c r="I13" s="4"/>
    </row>
    <row r="14" spans="2:6" ht="16.5" thickBot="1">
      <c r="B14" s="1">
        <v>2</v>
      </c>
      <c r="C14" s="1" t="s">
        <v>945</v>
      </c>
      <c r="D14" s="36"/>
      <c r="E14" s="103"/>
      <c r="F14" s="103"/>
    </row>
    <row r="15" spans="1:9" s="65" customFormat="1" ht="18" customHeight="1" thickBot="1">
      <c r="A15" s="104" t="s">
        <v>12</v>
      </c>
      <c r="B15" s="66" t="s">
        <v>13</v>
      </c>
      <c r="C15" s="67" t="s">
        <v>14</v>
      </c>
      <c r="D15" s="68" t="s">
        <v>15</v>
      </c>
      <c r="E15" s="69" t="s">
        <v>16</v>
      </c>
      <c r="F15" s="69" t="s">
        <v>17</v>
      </c>
      <c r="G15" s="69" t="s">
        <v>18</v>
      </c>
      <c r="H15" s="68" t="s">
        <v>19</v>
      </c>
      <c r="I15" s="78" t="s">
        <v>22</v>
      </c>
    </row>
    <row r="16" spans="1:9" ht="18" customHeight="1">
      <c r="A16" s="71">
        <v>1</v>
      </c>
      <c r="B16" s="13" t="s">
        <v>49</v>
      </c>
      <c r="C16" s="11" t="s">
        <v>413</v>
      </c>
      <c r="D16" s="14" t="s">
        <v>414</v>
      </c>
      <c r="E16" s="15" t="s">
        <v>407</v>
      </c>
      <c r="F16" s="15" t="s">
        <v>408</v>
      </c>
      <c r="G16" s="15"/>
      <c r="H16" s="106">
        <v>9.68</v>
      </c>
      <c r="I16" s="17" t="s">
        <v>409</v>
      </c>
    </row>
    <row r="17" spans="1:9" ht="18" customHeight="1">
      <c r="A17" s="71">
        <v>2</v>
      </c>
      <c r="B17" s="13" t="s">
        <v>498</v>
      </c>
      <c r="C17" s="11" t="s">
        <v>499</v>
      </c>
      <c r="D17" s="14" t="s">
        <v>500</v>
      </c>
      <c r="E17" s="15" t="s">
        <v>419</v>
      </c>
      <c r="F17" s="15" t="s">
        <v>420</v>
      </c>
      <c r="G17" s="15"/>
      <c r="H17" s="106">
        <v>8.62</v>
      </c>
      <c r="I17" s="17" t="s">
        <v>421</v>
      </c>
    </row>
    <row r="18" spans="1:9" ht="18" customHeight="1">
      <c r="A18" s="71">
        <v>3</v>
      </c>
      <c r="B18" s="13" t="s">
        <v>406</v>
      </c>
      <c r="C18" s="11" t="s">
        <v>480</v>
      </c>
      <c r="D18" s="14" t="s">
        <v>481</v>
      </c>
      <c r="E18" s="15" t="s">
        <v>407</v>
      </c>
      <c r="F18" s="15" t="s">
        <v>408</v>
      </c>
      <c r="G18" s="15"/>
      <c r="H18" s="106">
        <v>9.32</v>
      </c>
      <c r="I18" s="17" t="s">
        <v>409</v>
      </c>
    </row>
    <row r="19" spans="1:9" ht="18" customHeight="1">
      <c r="A19" s="71">
        <v>4</v>
      </c>
      <c r="B19" s="13" t="s">
        <v>662</v>
      </c>
      <c r="C19" s="11" t="s">
        <v>663</v>
      </c>
      <c r="D19" s="14" t="s">
        <v>664</v>
      </c>
      <c r="E19" s="15" t="s">
        <v>40</v>
      </c>
      <c r="F19" s="15" t="s">
        <v>41</v>
      </c>
      <c r="G19" s="15"/>
      <c r="H19" s="106">
        <v>9.92</v>
      </c>
      <c r="I19" s="17" t="s">
        <v>42</v>
      </c>
    </row>
    <row r="20" spans="1:9" ht="18" customHeight="1">
      <c r="A20" s="71">
        <v>5</v>
      </c>
      <c r="B20" s="13" t="s">
        <v>416</v>
      </c>
      <c r="C20" s="11" t="s">
        <v>657</v>
      </c>
      <c r="D20" s="14" t="s">
        <v>658</v>
      </c>
      <c r="E20" s="15" t="s">
        <v>34</v>
      </c>
      <c r="F20" s="15" t="s">
        <v>35</v>
      </c>
      <c r="G20" s="15" t="s">
        <v>36</v>
      </c>
      <c r="H20" s="106">
        <v>9.39</v>
      </c>
      <c r="I20" s="17" t="s">
        <v>37</v>
      </c>
    </row>
    <row r="21" spans="1:9" ht="18" customHeight="1">
      <c r="A21" s="71">
        <v>6</v>
      </c>
      <c r="B21" s="13" t="s">
        <v>459</v>
      </c>
      <c r="C21" s="11" t="s">
        <v>460</v>
      </c>
      <c r="D21" s="14">
        <v>37388</v>
      </c>
      <c r="E21" s="15" t="s">
        <v>271</v>
      </c>
      <c r="F21" s="15" t="s">
        <v>272</v>
      </c>
      <c r="G21" s="15"/>
      <c r="H21" s="106">
        <v>8.92</v>
      </c>
      <c r="I21" s="17" t="s">
        <v>461</v>
      </c>
    </row>
    <row r="22" spans="2:9" s="24" customFormat="1" ht="15.75">
      <c r="B22" s="1"/>
      <c r="C22" s="1"/>
      <c r="D22" s="36"/>
      <c r="E22" s="103"/>
      <c r="F22" s="103"/>
      <c r="G22" s="29"/>
      <c r="H22" s="34"/>
      <c r="I22" s="4"/>
    </row>
    <row r="23" spans="2:6" ht="16.5" thickBot="1">
      <c r="B23" s="1">
        <v>3</v>
      </c>
      <c r="C23" s="1" t="s">
        <v>945</v>
      </c>
      <c r="D23" s="36"/>
      <c r="E23" s="103"/>
      <c r="F23" s="103"/>
    </row>
    <row r="24" spans="1:9" s="65" customFormat="1" ht="18" customHeight="1" thickBot="1">
      <c r="A24" s="104" t="s">
        <v>12</v>
      </c>
      <c r="B24" s="66" t="s">
        <v>13</v>
      </c>
      <c r="C24" s="67" t="s">
        <v>14</v>
      </c>
      <c r="D24" s="68" t="s">
        <v>15</v>
      </c>
      <c r="E24" s="69" t="s">
        <v>16</v>
      </c>
      <c r="F24" s="69" t="s">
        <v>17</v>
      </c>
      <c r="G24" s="69" t="s">
        <v>18</v>
      </c>
      <c r="H24" s="68" t="s">
        <v>19</v>
      </c>
      <c r="I24" s="78" t="s">
        <v>22</v>
      </c>
    </row>
    <row r="25" spans="1:9" ht="18" customHeight="1">
      <c r="A25" s="71">
        <v>1</v>
      </c>
      <c r="B25" s="134" t="s">
        <v>456</v>
      </c>
      <c r="C25" s="135" t="s">
        <v>698</v>
      </c>
      <c r="D25" s="136">
        <v>37420</v>
      </c>
      <c r="E25" s="137" t="s">
        <v>45</v>
      </c>
      <c r="F25" s="137" t="s">
        <v>46</v>
      </c>
      <c r="G25" s="137"/>
      <c r="H25" s="106">
        <v>9.16</v>
      </c>
      <c r="I25" s="138" t="s">
        <v>47</v>
      </c>
    </row>
    <row r="26" spans="1:9" ht="18" customHeight="1">
      <c r="A26" s="71">
        <v>2</v>
      </c>
      <c r="B26" s="13" t="s">
        <v>59</v>
      </c>
      <c r="C26" s="11" t="s">
        <v>277</v>
      </c>
      <c r="D26" s="14" t="s">
        <v>278</v>
      </c>
      <c r="E26" s="15" t="s">
        <v>189</v>
      </c>
      <c r="F26" s="15" t="s">
        <v>190</v>
      </c>
      <c r="G26" s="15"/>
      <c r="H26" s="106">
        <v>8.85</v>
      </c>
      <c r="I26" s="17" t="s">
        <v>279</v>
      </c>
    </row>
    <row r="27" spans="1:9" ht="18" customHeight="1">
      <c r="A27" s="71">
        <v>3</v>
      </c>
      <c r="B27" s="134" t="s">
        <v>92</v>
      </c>
      <c r="C27" s="135" t="s">
        <v>715</v>
      </c>
      <c r="D27" s="136" t="s">
        <v>418</v>
      </c>
      <c r="E27" s="137" t="s">
        <v>165</v>
      </c>
      <c r="F27" s="137" t="s">
        <v>166</v>
      </c>
      <c r="G27" s="137"/>
      <c r="H27" s="106">
        <v>9.6</v>
      </c>
      <c r="I27" s="138" t="s">
        <v>171</v>
      </c>
    </row>
    <row r="28" spans="1:9" ht="18" customHeight="1">
      <c r="A28" s="71">
        <v>4</v>
      </c>
      <c r="B28" s="13" t="s">
        <v>48</v>
      </c>
      <c r="C28" s="11" t="s">
        <v>477</v>
      </c>
      <c r="D28" s="14">
        <v>37440</v>
      </c>
      <c r="E28" s="15" t="s">
        <v>403</v>
      </c>
      <c r="F28" s="15" t="s">
        <v>404</v>
      </c>
      <c r="G28" s="15"/>
      <c r="H28" s="106">
        <v>8.87</v>
      </c>
      <c r="I28" s="17" t="s">
        <v>478</v>
      </c>
    </row>
    <row r="29" spans="1:9" ht="18" customHeight="1">
      <c r="A29" s="71">
        <v>5</v>
      </c>
      <c r="B29" s="13" t="s">
        <v>330</v>
      </c>
      <c r="C29" s="11" t="s">
        <v>659</v>
      </c>
      <c r="D29" s="14">
        <v>37441</v>
      </c>
      <c r="E29" s="15" t="s">
        <v>347</v>
      </c>
      <c r="F29" s="15" t="s">
        <v>348</v>
      </c>
      <c r="G29" s="15" t="s">
        <v>349</v>
      </c>
      <c r="H29" s="106">
        <v>9.03</v>
      </c>
      <c r="I29" s="17" t="s">
        <v>350</v>
      </c>
    </row>
    <row r="30" spans="1:9" ht="18" customHeight="1">
      <c r="A30" s="71">
        <v>6</v>
      </c>
      <c r="B30" s="13" t="s">
        <v>716</v>
      </c>
      <c r="C30" s="11" t="s">
        <v>717</v>
      </c>
      <c r="D30" s="14">
        <v>37476</v>
      </c>
      <c r="E30" s="15" t="s">
        <v>271</v>
      </c>
      <c r="F30" s="15" t="s">
        <v>272</v>
      </c>
      <c r="G30" s="15"/>
      <c r="H30" s="106">
        <v>8.86</v>
      </c>
      <c r="I30" s="17" t="s">
        <v>540</v>
      </c>
    </row>
    <row r="31" spans="1:9" ht="18" customHeight="1">
      <c r="A31" s="140"/>
      <c r="B31" s="141"/>
      <c r="C31" s="142"/>
      <c r="D31" s="143"/>
      <c r="E31" s="144"/>
      <c r="F31" s="144"/>
      <c r="G31" s="144"/>
      <c r="H31" s="145"/>
      <c r="I31" s="146"/>
    </row>
    <row r="32" spans="1:9" ht="18" customHeight="1">
      <c r="A32" s="140"/>
      <c r="B32" s="141"/>
      <c r="C32" s="142"/>
      <c r="D32" s="143"/>
      <c r="E32" s="144"/>
      <c r="F32" s="144"/>
      <c r="G32" s="144"/>
      <c r="H32" s="145"/>
      <c r="I32" s="146"/>
    </row>
    <row r="33" spans="1:9" ht="18" customHeight="1">
      <c r="A33" s="140"/>
      <c r="B33" s="141"/>
      <c r="C33" s="142"/>
      <c r="D33" s="143"/>
      <c r="E33" s="144"/>
      <c r="F33" s="144"/>
      <c r="G33" s="144"/>
      <c r="H33" s="145"/>
      <c r="I33" s="146"/>
    </row>
    <row r="34" spans="1:9" ht="18" customHeight="1">
      <c r="A34" s="140"/>
      <c r="B34" s="141"/>
      <c r="C34" s="142"/>
      <c r="D34" s="143"/>
      <c r="E34" s="144"/>
      <c r="F34" s="144"/>
      <c r="G34" s="144"/>
      <c r="H34" s="145"/>
      <c r="I34" s="146"/>
    </row>
    <row r="35" spans="1:9" ht="18" customHeight="1">
      <c r="A35" s="140"/>
      <c r="B35" s="141"/>
      <c r="C35" s="142"/>
      <c r="D35" s="143"/>
      <c r="E35" s="144"/>
      <c r="F35" s="144"/>
      <c r="G35" s="144"/>
      <c r="H35" s="145"/>
      <c r="I35" s="146"/>
    </row>
    <row r="36" spans="1:9" ht="18" customHeight="1">
      <c r="A36" s="140"/>
      <c r="B36" s="141"/>
      <c r="C36" s="142"/>
      <c r="D36" s="143"/>
      <c r="E36" s="144"/>
      <c r="F36" s="144"/>
      <c r="G36" s="144"/>
      <c r="H36" s="145"/>
      <c r="I36" s="146"/>
    </row>
    <row r="37" spans="2:6" ht="16.5" thickBot="1">
      <c r="B37" s="1">
        <v>4</v>
      </c>
      <c r="C37" s="1" t="s">
        <v>945</v>
      </c>
      <c r="D37" s="36"/>
      <c r="E37" s="103"/>
      <c r="F37" s="103"/>
    </row>
    <row r="38" spans="1:9" s="65" customFormat="1" ht="18" customHeight="1" thickBot="1">
      <c r="A38" s="104" t="s">
        <v>12</v>
      </c>
      <c r="B38" s="66" t="s">
        <v>13</v>
      </c>
      <c r="C38" s="67" t="s">
        <v>14</v>
      </c>
      <c r="D38" s="68" t="s">
        <v>15</v>
      </c>
      <c r="E38" s="69" t="s">
        <v>16</v>
      </c>
      <c r="F38" s="69" t="s">
        <v>17</v>
      </c>
      <c r="G38" s="69" t="s">
        <v>18</v>
      </c>
      <c r="H38" s="68" t="s">
        <v>19</v>
      </c>
      <c r="I38" s="78" t="s">
        <v>22</v>
      </c>
    </row>
    <row r="39" spans="1:9" ht="18" customHeight="1">
      <c r="A39" s="71">
        <v>1</v>
      </c>
      <c r="B39" s="19" t="s">
        <v>462</v>
      </c>
      <c r="C39" s="20" t="s">
        <v>463</v>
      </c>
      <c r="D39" s="21" t="s">
        <v>464</v>
      </c>
      <c r="E39" s="22" t="s">
        <v>465</v>
      </c>
      <c r="F39" s="22" t="s">
        <v>466</v>
      </c>
      <c r="G39" s="22"/>
      <c r="H39" s="106">
        <v>9.21</v>
      </c>
      <c r="I39" s="23" t="s">
        <v>467</v>
      </c>
    </row>
    <row r="40" spans="1:9" ht="18" customHeight="1">
      <c r="A40" s="71">
        <v>2</v>
      </c>
      <c r="B40" s="13" t="s">
        <v>520</v>
      </c>
      <c r="C40" s="11" t="s">
        <v>521</v>
      </c>
      <c r="D40" s="14">
        <v>37484</v>
      </c>
      <c r="E40" s="15" t="s">
        <v>206</v>
      </c>
      <c r="F40" s="15" t="s">
        <v>207</v>
      </c>
      <c r="G40" s="15" t="s">
        <v>208</v>
      </c>
      <c r="H40" s="106">
        <v>9.77</v>
      </c>
      <c r="I40" s="17" t="s">
        <v>209</v>
      </c>
    </row>
    <row r="41" spans="1:9" ht="18" customHeight="1">
      <c r="A41" s="71">
        <v>3</v>
      </c>
      <c r="B41" s="13" t="s">
        <v>789</v>
      </c>
      <c r="C41" s="11" t="s">
        <v>790</v>
      </c>
      <c r="D41" s="14" t="s">
        <v>791</v>
      </c>
      <c r="E41" s="15" t="s">
        <v>419</v>
      </c>
      <c r="F41" s="15" t="s">
        <v>420</v>
      </c>
      <c r="G41" s="15"/>
      <c r="H41" s="106">
        <v>9.06</v>
      </c>
      <c r="I41" s="17" t="s">
        <v>788</v>
      </c>
    </row>
    <row r="42" spans="1:9" ht="18" customHeight="1">
      <c r="A42" s="71">
        <v>4</v>
      </c>
      <c r="B42" s="13" t="s">
        <v>48</v>
      </c>
      <c r="C42" s="11" t="s">
        <v>692</v>
      </c>
      <c r="D42" s="14" t="s">
        <v>693</v>
      </c>
      <c r="E42" s="15" t="s">
        <v>399</v>
      </c>
      <c r="F42" s="15" t="s">
        <v>400</v>
      </c>
      <c r="G42" s="15" t="s">
        <v>450</v>
      </c>
      <c r="H42" s="106">
        <v>9.57</v>
      </c>
      <c r="I42" s="17" t="s">
        <v>451</v>
      </c>
    </row>
    <row r="43" spans="1:9" ht="18" customHeight="1">
      <c r="A43" s="71">
        <v>5</v>
      </c>
      <c r="B43" s="13" t="s">
        <v>293</v>
      </c>
      <c r="C43" s="11" t="s">
        <v>515</v>
      </c>
      <c r="D43" s="14" t="s">
        <v>516</v>
      </c>
      <c r="E43" s="15" t="s">
        <v>76</v>
      </c>
      <c r="F43" s="15" t="s">
        <v>77</v>
      </c>
      <c r="G43" s="15"/>
      <c r="H43" s="106">
        <v>8.84</v>
      </c>
      <c r="I43" s="17" t="s">
        <v>78</v>
      </c>
    </row>
    <row r="44" spans="1:9" ht="18" customHeight="1">
      <c r="A44" s="71">
        <v>6</v>
      </c>
      <c r="B44" s="13" t="s">
        <v>570</v>
      </c>
      <c r="C44" s="11" t="s">
        <v>749</v>
      </c>
      <c r="D44" s="14">
        <v>37502</v>
      </c>
      <c r="E44" s="15" t="s">
        <v>403</v>
      </c>
      <c r="F44" s="15" t="s">
        <v>404</v>
      </c>
      <c r="G44" s="15"/>
      <c r="H44" s="106">
        <v>8.83</v>
      </c>
      <c r="I44" s="17" t="s">
        <v>746</v>
      </c>
    </row>
    <row r="45" spans="2:9" s="24" customFormat="1" ht="15.75">
      <c r="B45" s="1"/>
      <c r="C45" s="1"/>
      <c r="D45" s="36"/>
      <c r="E45" s="103"/>
      <c r="F45" s="103"/>
      <c r="G45" s="29"/>
      <c r="H45" s="34"/>
      <c r="I45" s="4"/>
    </row>
    <row r="46" spans="2:6" ht="16.5" thickBot="1">
      <c r="B46" s="1">
        <v>5</v>
      </c>
      <c r="C46" s="1" t="s">
        <v>945</v>
      </c>
      <c r="D46" s="36"/>
      <c r="E46" s="103"/>
      <c r="F46" s="103"/>
    </row>
    <row r="47" spans="1:9" s="65" customFormat="1" ht="18" customHeight="1" thickBot="1">
      <c r="A47" s="104" t="s">
        <v>12</v>
      </c>
      <c r="B47" s="66" t="s">
        <v>13</v>
      </c>
      <c r="C47" s="67" t="s">
        <v>14</v>
      </c>
      <c r="D47" s="68" t="s">
        <v>15</v>
      </c>
      <c r="E47" s="69" t="s">
        <v>16</v>
      </c>
      <c r="F47" s="69" t="s">
        <v>17</v>
      </c>
      <c r="G47" s="69" t="s">
        <v>18</v>
      </c>
      <c r="H47" s="68" t="s">
        <v>19</v>
      </c>
      <c r="I47" s="78" t="s">
        <v>22</v>
      </c>
    </row>
    <row r="48" spans="1:9" ht="18" customHeight="1">
      <c r="A48" s="71">
        <v>1</v>
      </c>
      <c r="B48" s="13" t="s">
        <v>937</v>
      </c>
      <c r="C48" s="11" t="s">
        <v>941</v>
      </c>
      <c r="D48" s="14">
        <v>37519</v>
      </c>
      <c r="E48" s="15" t="s">
        <v>403</v>
      </c>
      <c r="F48" s="15" t="s">
        <v>404</v>
      </c>
      <c r="G48" s="15"/>
      <c r="H48" s="106">
        <v>9.72</v>
      </c>
      <c r="I48" s="17" t="s">
        <v>478</v>
      </c>
    </row>
    <row r="49" spans="1:9" ht="18" customHeight="1">
      <c r="A49" s="71">
        <v>2</v>
      </c>
      <c r="B49" s="13" t="s">
        <v>282</v>
      </c>
      <c r="C49" s="11" t="s">
        <v>485</v>
      </c>
      <c r="D49" s="14" t="s">
        <v>486</v>
      </c>
      <c r="E49" s="15" t="s">
        <v>407</v>
      </c>
      <c r="F49" s="15" t="s">
        <v>408</v>
      </c>
      <c r="G49" s="15"/>
      <c r="H49" s="106">
        <v>10.15</v>
      </c>
      <c r="I49" s="17" t="s">
        <v>409</v>
      </c>
    </row>
    <row r="50" spans="1:9" ht="18" customHeight="1">
      <c r="A50" s="71">
        <v>3</v>
      </c>
      <c r="B50" s="13" t="s">
        <v>351</v>
      </c>
      <c r="C50" s="11" t="s">
        <v>823</v>
      </c>
      <c r="D50" s="14">
        <v>37561</v>
      </c>
      <c r="E50" s="15" t="s">
        <v>80</v>
      </c>
      <c r="F50" s="15" t="s">
        <v>81</v>
      </c>
      <c r="G50" s="15"/>
      <c r="H50" s="106">
        <v>8.77</v>
      </c>
      <c r="I50" s="17" t="s">
        <v>82</v>
      </c>
    </row>
    <row r="51" spans="1:9" ht="18" customHeight="1">
      <c r="A51" s="71">
        <v>4</v>
      </c>
      <c r="B51" s="13" t="s">
        <v>456</v>
      </c>
      <c r="C51" s="11" t="s">
        <v>939</v>
      </c>
      <c r="D51" s="14">
        <v>37620</v>
      </c>
      <c r="E51" s="15" t="s">
        <v>312</v>
      </c>
      <c r="F51" s="15" t="s">
        <v>313</v>
      </c>
      <c r="G51" s="15"/>
      <c r="H51" s="106">
        <v>9.77</v>
      </c>
      <c r="I51" s="17" t="s">
        <v>455</v>
      </c>
    </row>
    <row r="52" spans="1:9" ht="18" customHeight="1">
      <c r="A52" s="71">
        <v>5</v>
      </c>
      <c r="B52" s="13" t="s">
        <v>765</v>
      </c>
      <c r="C52" s="11" t="s">
        <v>766</v>
      </c>
      <c r="D52" s="14" t="s">
        <v>767</v>
      </c>
      <c r="E52" s="15" t="s">
        <v>56</v>
      </c>
      <c r="F52" s="15" t="s">
        <v>57</v>
      </c>
      <c r="G52" s="15"/>
      <c r="H52" s="106">
        <v>8.51</v>
      </c>
      <c r="I52" s="17" t="s">
        <v>58</v>
      </c>
    </row>
    <row r="53" spans="1:9" ht="18" customHeight="1">
      <c r="A53" s="71">
        <v>6</v>
      </c>
      <c r="B53" s="13" t="s">
        <v>456</v>
      </c>
      <c r="C53" s="11" t="s">
        <v>809</v>
      </c>
      <c r="D53" s="14" t="s">
        <v>810</v>
      </c>
      <c r="E53" s="15" t="s">
        <v>76</v>
      </c>
      <c r="F53" s="15" t="s">
        <v>77</v>
      </c>
      <c r="G53" s="15" t="s">
        <v>511</v>
      </c>
      <c r="H53" s="106">
        <v>9.36</v>
      </c>
      <c r="I53" s="17" t="s">
        <v>512</v>
      </c>
    </row>
    <row r="54" spans="2:9" s="24" customFormat="1" ht="15.75">
      <c r="B54" s="1"/>
      <c r="C54" s="1"/>
      <c r="D54" s="36"/>
      <c r="E54" s="103"/>
      <c r="F54" s="103"/>
      <c r="G54" s="29"/>
      <c r="H54" s="34"/>
      <c r="I54" s="4"/>
    </row>
    <row r="55" spans="2:6" ht="16.5" thickBot="1">
      <c r="B55" s="1">
        <v>6</v>
      </c>
      <c r="C55" s="1" t="s">
        <v>945</v>
      </c>
      <c r="D55" s="36"/>
      <c r="E55" s="103"/>
      <c r="F55" s="103"/>
    </row>
    <row r="56" spans="1:9" s="65" customFormat="1" ht="18" customHeight="1" thickBot="1">
      <c r="A56" s="104" t="s">
        <v>12</v>
      </c>
      <c r="B56" s="66" t="s">
        <v>13</v>
      </c>
      <c r="C56" s="67" t="s">
        <v>14</v>
      </c>
      <c r="D56" s="68" t="s">
        <v>15</v>
      </c>
      <c r="E56" s="69" t="s">
        <v>16</v>
      </c>
      <c r="F56" s="69" t="s">
        <v>17</v>
      </c>
      <c r="G56" s="69" t="s">
        <v>18</v>
      </c>
      <c r="H56" s="68" t="s">
        <v>19</v>
      </c>
      <c r="I56" s="78" t="s">
        <v>22</v>
      </c>
    </row>
    <row r="57" spans="1:9" ht="18" customHeight="1">
      <c r="A57" s="71">
        <v>1</v>
      </c>
      <c r="B57" s="13" t="s">
        <v>774</v>
      </c>
      <c r="C57" s="11" t="s">
        <v>775</v>
      </c>
      <c r="D57" s="14" t="s">
        <v>776</v>
      </c>
      <c r="E57" s="15" t="s">
        <v>623</v>
      </c>
      <c r="F57" s="15" t="s">
        <v>624</v>
      </c>
      <c r="G57" s="15"/>
      <c r="H57" s="106">
        <v>9.91</v>
      </c>
      <c r="I57" s="17" t="s">
        <v>625</v>
      </c>
    </row>
    <row r="58" spans="1:9" ht="18" customHeight="1">
      <c r="A58" s="71">
        <v>2</v>
      </c>
      <c r="B58" s="13" t="s">
        <v>522</v>
      </c>
      <c r="C58" s="11" t="s">
        <v>523</v>
      </c>
      <c r="D58" s="14">
        <v>37670</v>
      </c>
      <c r="E58" s="15" t="s">
        <v>206</v>
      </c>
      <c r="F58" s="15" t="s">
        <v>207</v>
      </c>
      <c r="G58" s="15" t="s">
        <v>208</v>
      </c>
      <c r="H58" s="106" t="s">
        <v>963</v>
      </c>
      <c r="I58" s="17" t="s">
        <v>209</v>
      </c>
    </row>
    <row r="59" spans="1:9" ht="18" customHeight="1">
      <c r="A59" s="71">
        <v>3</v>
      </c>
      <c r="B59" s="13" t="s">
        <v>811</v>
      </c>
      <c r="C59" s="11" t="s">
        <v>812</v>
      </c>
      <c r="D59" s="14" t="s">
        <v>813</v>
      </c>
      <c r="E59" s="15" t="s">
        <v>76</v>
      </c>
      <c r="F59" s="15" t="s">
        <v>77</v>
      </c>
      <c r="G59" s="15" t="s">
        <v>511</v>
      </c>
      <c r="H59" s="106">
        <v>9.87</v>
      </c>
      <c r="I59" s="17" t="s">
        <v>512</v>
      </c>
    </row>
    <row r="60" spans="1:9" ht="18" customHeight="1">
      <c r="A60" s="71">
        <v>4</v>
      </c>
      <c r="B60" s="13" t="s">
        <v>282</v>
      </c>
      <c r="C60" s="11" t="s">
        <v>666</v>
      </c>
      <c r="D60" s="14">
        <v>37677</v>
      </c>
      <c r="E60" s="15" t="s">
        <v>155</v>
      </c>
      <c r="F60" s="15" t="s">
        <v>156</v>
      </c>
      <c r="G60" s="15"/>
      <c r="H60" s="106">
        <v>9</v>
      </c>
      <c r="I60" s="17" t="s">
        <v>157</v>
      </c>
    </row>
    <row r="61" spans="1:9" ht="18" customHeight="1">
      <c r="A61" s="71">
        <v>5</v>
      </c>
      <c r="B61" s="13" t="s">
        <v>99</v>
      </c>
      <c r="C61" s="11" t="s">
        <v>480</v>
      </c>
      <c r="D61" s="14" t="s">
        <v>487</v>
      </c>
      <c r="E61" s="15" t="s">
        <v>407</v>
      </c>
      <c r="F61" s="15" t="s">
        <v>408</v>
      </c>
      <c r="G61" s="15"/>
      <c r="H61" s="106">
        <v>10.81</v>
      </c>
      <c r="I61" s="17" t="s">
        <v>409</v>
      </c>
    </row>
    <row r="62" spans="1:9" ht="18" customHeight="1">
      <c r="A62" s="71">
        <v>6</v>
      </c>
      <c r="B62" s="13" t="s">
        <v>59</v>
      </c>
      <c r="C62" s="11" t="s">
        <v>513</v>
      </c>
      <c r="D62" s="14" t="s">
        <v>514</v>
      </c>
      <c r="E62" s="15" t="s">
        <v>76</v>
      </c>
      <c r="F62" s="15" t="s">
        <v>77</v>
      </c>
      <c r="G62" s="15" t="s">
        <v>511</v>
      </c>
      <c r="H62" s="106">
        <v>8.64</v>
      </c>
      <c r="I62" s="17" t="s">
        <v>512</v>
      </c>
    </row>
    <row r="63" spans="2:9" s="24" customFormat="1" ht="15.75">
      <c r="B63" s="1"/>
      <c r="C63" s="1"/>
      <c r="D63" s="36"/>
      <c r="E63" s="103"/>
      <c r="F63" s="103"/>
      <c r="G63" s="29"/>
      <c r="H63" s="34"/>
      <c r="I63" s="4"/>
    </row>
    <row r="64" spans="2:6" ht="16.5" thickBot="1">
      <c r="B64" s="1">
        <v>7</v>
      </c>
      <c r="C64" s="1" t="s">
        <v>945</v>
      </c>
      <c r="D64" s="36"/>
      <c r="E64" s="103"/>
      <c r="F64" s="103"/>
    </row>
    <row r="65" spans="1:9" s="65" customFormat="1" ht="18" customHeight="1" thickBot="1">
      <c r="A65" s="104" t="s">
        <v>12</v>
      </c>
      <c r="B65" s="66" t="s">
        <v>13</v>
      </c>
      <c r="C65" s="67" t="s">
        <v>14</v>
      </c>
      <c r="D65" s="68" t="s">
        <v>15</v>
      </c>
      <c r="E65" s="69" t="s">
        <v>16</v>
      </c>
      <c r="F65" s="69" t="s">
        <v>17</v>
      </c>
      <c r="G65" s="69" t="s">
        <v>18</v>
      </c>
      <c r="H65" s="68" t="s">
        <v>19</v>
      </c>
      <c r="I65" s="78" t="s">
        <v>22</v>
      </c>
    </row>
    <row r="66" spans="1:9" ht="18" customHeight="1">
      <c r="A66" s="71">
        <v>1</v>
      </c>
      <c r="B66" s="13" t="s">
        <v>806</v>
      </c>
      <c r="C66" s="11" t="s">
        <v>807</v>
      </c>
      <c r="D66" s="14" t="s">
        <v>808</v>
      </c>
      <c r="E66" s="15" t="s">
        <v>76</v>
      </c>
      <c r="F66" s="15" t="s">
        <v>77</v>
      </c>
      <c r="G66" s="15" t="s">
        <v>511</v>
      </c>
      <c r="H66" s="106">
        <v>9.13</v>
      </c>
      <c r="I66" s="17" t="s">
        <v>512</v>
      </c>
    </row>
    <row r="67" spans="1:9" ht="18" customHeight="1">
      <c r="A67" s="71">
        <v>2</v>
      </c>
      <c r="B67" s="13" t="s">
        <v>877</v>
      </c>
      <c r="C67" s="11" t="s">
        <v>878</v>
      </c>
      <c r="D67" s="14" t="s">
        <v>879</v>
      </c>
      <c r="E67" s="15" t="s">
        <v>102</v>
      </c>
      <c r="F67" s="15" t="s">
        <v>103</v>
      </c>
      <c r="G67" s="15"/>
      <c r="H67" s="106">
        <v>8.84</v>
      </c>
      <c r="I67" s="17" t="s">
        <v>232</v>
      </c>
    </row>
    <row r="68" spans="1:9" ht="18" customHeight="1">
      <c r="A68" s="71">
        <v>3</v>
      </c>
      <c r="B68" s="13" t="s">
        <v>66</v>
      </c>
      <c r="C68" s="11" t="s">
        <v>641</v>
      </c>
      <c r="D68" s="14" t="s">
        <v>642</v>
      </c>
      <c r="E68" s="15" t="s">
        <v>140</v>
      </c>
      <c r="F68" s="15" t="s">
        <v>141</v>
      </c>
      <c r="G68" s="15"/>
      <c r="H68" s="106">
        <v>9.39</v>
      </c>
      <c r="I68" s="17" t="s">
        <v>142</v>
      </c>
    </row>
    <row r="69" spans="1:9" ht="18" customHeight="1">
      <c r="A69" s="71">
        <v>4</v>
      </c>
      <c r="B69" s="19" t="s">
        <v>99</v>
      </c>
      <c r="C69" s="20" t="s">
        <v>725</v>
      </c>
      <c r="D69" s="21" t="s">
        <v>726</v>
      </c>
      <c r="E69" s="22" t="s">
        <v>465</v>
      </c>
      <c r="F69" s="22" t="s">
        <v>466</v>
      </c>
      <c r="G69" s="22"/>
      <c r="H69" s="106">
        <v>9.81</v>
      </c>
      <c r="I69" s="23" t="s">
        <v>467</v>
      </c>
    </row>
    <row r="70" spans="1:9" ht="18" customHeight="1">
      <c r="A70" s="71">
        <v>5</v>
      </c>
      <c r="B70" s="13" t="s">
        <v>288</v>
      </c>
      <c r="C70" s="11" t="s">
        <v>479</v>
      </c>
      <c r="D70" s="14">
        <v>37822</v>
      </c>
      <c r="E70" s="15" t="s">
        <v>403</v>
      </c>
      <c r="F70" s="15" t="s">
        <v>404</v>
      </c>
      <c r="G70" s="15"/>
      <c r="H70" s="106">
        <v>9.24</v>
      </c>
      <c r="I70" s="17" t="s">
        <v>405</v>
      </c>
    </row>
    <row r="71" spans="1:9" ht="18" customHeight="1">
      <c r="A71" s="71">
        <v>6</v>
      </c>
      <c r="B71" s="13" t="s">
        <v>517</v>
      </c>
      <c r="C71" s="11" t="s">
        <v>518</v>
      </c>
      <c r="D71" s="14">
        <v>37838</v>
      </c>
      <c r="E71" s="15" t="s">
        <v>80</v>
      </c>
      <c r="F71" s="15" t="s">
        <v>81</v>
      </c>
      <c r="G71" s="15"/>
      <c r="H71" s="106">
        <v>8.92</v>
      </c>
      <c r="I71" s="17" t="s">
        <v>519</v>
      </c>
    </row>
    <row r="72" spans="2:9" s="24" customFormat="1" ht="15.75">
      <c r="B72" s="1"/>
      <c r="C72" s="1"/>
      <c r="D72" s="36"/>
      <c r="E72" s="103"/>
      <c r="F72" s="103"/>
      <c r="G72" s="29"/>
      <c r="H72" s="34"/>
      <c r="I72" s="4"/>
    </row>
    <row r="73" spans="2:6" ht="16.5" thickBot="1">
      <c r="B73" s="1">
        <v>8</v>
      </c>
      <c r="C73" s="1" t="s">
        <v>945</v>
      </c>
      <c r="D73" s="36"/>
      <c r="E73" s="103"/>
      <c r="F73" s="103"/>
    </row>
    <row r="74" spans="1:9" s="65" customFormat="1" ht="18" customHeight="1" thickBot="1">
      <c r="A74" s="104" t="s">
        <v>12</v>
      </c>
      <c r="B74" s="66" t="s">
        <v>13</v>
      </c>
      <c r="C74" s="67" t="s">
        <v>14</v>
      </c>
      <c r="D74" s="68" t="s">
        <v>15</v>
      </c>
      <c r="E74" s="69" t="s">
        <v>16</v>
      </c>
      <c r="F74" s="69" t="s">
        <v>17</v>
      </c>
      <c r="G74" s="69" t="s">
        <v>18</v>
      </c>
      <c r="H74" s="68" t="s">
        <v>19</v>
      </c>
      <c r="I74" s="78" t="s">
        <v>22</v>
      </c>
    </row>
    <row r="75" spans="1:9" ht="18" customHeight="1">
      <c r="A75" s="71">
        <v>1</v>
      </c>
      <c r="B75" s="13" t="s">
        <v>115</v>
      </c>
      <c r="C75" s="11" t="s">
        <v>792</v>
      </c>
      <c r="D75" s="14" t="s">
        <v>793</v>
      </c>
      <c r="E75" s="15" t="s">
        <v>419</v>
      </c>
      <c r="F75" s="15" t="s">
        <v>420</v>
      </c>
      <c r="G75" s="15"/>
      <c r="H75" s="106">
        <v>9.86</v>
      </c>
      <c r="I75" s="17" t="s">
        <v>504</v>
      </c>
    </row>
    <row r="76" spans="1:9" ht="18" customHeight="1">
      <c r="A76" s="71">
        <v>2</v>
      </c>
      <c r="B76" s="13" t="s">
        <v>59</v>
      </c>
      <c r="C76" s="11" t="s">
        <v>777</v>
      </c>
      <c r="D76" s="14" t="s">
        <v>778</v>
      </c>
      <c r="E76" s="15" t="s">
        <v>623</v>
      </c>
      <c r="F76" s="15" t="s">
        <v>624</v>
      </c>
      <c r="G76" s="15"/>
      <c r="H76" s="106">
        <v>10.75</v>
      </c>
      <c r="I76" s="17" t="s">
        <v>625</v>
      </c>
    </row>
    <row r="77" spans="1:9" ht="18" customHeight="1">
      <c r="A77" s="71">
        <v>3</v>
      </c>
      <c r="B77" s="13" t="s">
        <v>49</v>
      </c>
      <c r="C77" s="11" t="s">
        <v>488</v>
      </c>
      <c r="D77" s="14" t="s">
        <v>489</v>
      </c>
      <c r="E77" s="15" t="s">
        <v>407</v>
      </c>
      <c r="F77" s="15" t="s">
        <v>408</v>
      </c>
      <c r="G77" s="15"/>
      <c r="H77" s="106">
        <v>10.95</v>
      </c>
      <c r="I77" s="17" t="s">
        <v>409</v>
      </c>
    </row>
    <row r="78" spans="1:9" ht="18" customHeight="1">
      <c r="A78" s="71">
        <v>4</v>
      </c>
      <c r="B78" s="13" t="s">
        <v>447</v>
      </c>
      <c r="C78" s="11" t="s">
        <v>448</v>
      </c>
      <c r="D78" s="14" t="s">
        <v>449</v>
      </c>
      <c r="E78" s="15" t="s">
        <v>399</v>
      </c>
      <c r="F78" s="15" t="s">
        <v>400</v>
      </c>
      <c r="G78" s="15" t="s">
        <v>450</v>
      </c>
      <c r="H78" s="106">
        <v>9.66</v>
      </c>
      <c r="I78" s="17" t="s">
        <v>451</v>
      </c>
    </row>
    <row r="79" spans="1:9" ht="18" customHeight="1">
      <c r="A79" s="71">
        <v>5</v>
      </c>
      <c r="B79" s="13" t="s">
        <v>898</v>
      </c>
      <c r="C79" s="11" t="s">
        <v>899</v>
      </c>
      <c r="D79" s="14" t="s">
        <v>900</v>
      </c>
      <c r="E79" s="15" t="s">
        <v>118</v>
      </c>
      <c r="F79" s="15" t="s">
        <v>119</v>
      </c>
      <c r="G79" s="15"/>
      <c r="H79" s="106">
        <v>9.56</v>
      </c>
      <c r="I79" s="17" t="s">
        <v>901</v>
      </c>
    </row>
    <row r="80" spans="1:9" ht="18" customHeight="1">
      <c r="A80" s="71">
        <v>6</v>
      </c>
      <c r="B80" s="13" t="s">
        <v>282</v>
      </c>
      <c r="C80" s="11" t="s">
        <v>283</v>
      </c>
      <c r="D80" s="14" t="s">
        <v>284</v>
      </c>
      <c r="E80" s="15" t="s">
        <v>285</v>
      </c>
      <c r="F80" s="15" t="s">
        <v>286</v>
      </c>
      <c r="G80" s="15"/>
      <c r="H80" s="106">
        <v>9.31</v>
      </c>
      <c r="I80" s="17" t="s">
        <v>287</v>
      </c>
    </row>
    <row r="81" spans="2:9" s="24" customFormat="1" ht="15.75">
      <c r="B81" s="1"/>
      <c r="C81" s="1"/>
      <c r="D81" s="36"/>
      <c r="E81" s="103"/>
      <c r="F81" s="103"/>
      <c r="G81" s="29"/>
      <c r="H81" s="34"/>
      <c r="I81" s="4"/>
    </row>
    <row r="82" spans="2:6" ht="16.5" thickBot="1">
      <c r="B82" s="1">
        <v>9</v>
      </c>
      <c r="C82" s="1" t="s">
        <v>945</v>
      </c>
      <c r="D82" s="36"/>
      <c r="E82" s="103"/>
      <c r="F82" s="103"/>
    </row>
    <row r="83" spans="1:9" s="65" customFormat="1" ht="18" customHeight="1" thickBot="1">
      <c r="A83" s="104" t="s">
        <v>12</v>
      </c>
      <c r="B83" s="66" t="s">
        <v>13</v>
      </c>
      <c r="C83" s="67" t="s">
        <v>14</v>
      </c>
      <c r="D83" s="68" t="s">
        <v>15</v>
      </c>
      <c r="E83" s="69" t="s">
        <v>16</v>
      </c>
      <c r="F83" s="69" t="s">
        <v>17</v>
      </c>
      <c r="G83" s="69" t="s">
        <v>18</v>
      </c>
      <c r="H83" s="68" t="s">
        <v>19</v>
      </c>
      <c r="I83" s="78" t="s">
        <v>22</v>
      </c>
    </row>
    <row r="84" spans="1:9" ht="18" customHeight="1">
      <c r="A84" s="71">
        <v>1</v>
      </c>
      <c r="B84" s="13" t="s">
        <v>771</v>
      </c>
      <c r="C84" s="11" t="s">
        <v>772</v>
      </c>
      <c r="D84" s="14" t="s">
        <v>773</v>
      </c>
      <c r="E84" s="15" t="s">
        <v>623</v>
      </c>
      <c r="F84" s="15" t="s">
        <v>624</v>
      </c>
      <c r="G84" s="15"/>
      <c r="H84" s="106">
        <v>8.77</v>
      </c>
      <c r="I84" s="17" t="s">
        <v>625</v>
      </c>
    </row>
    <row r="85" spans="1:9" ht="18" customHeight="1">
      <c r="A85" s="71">
        <v>2</v>
      </c>
      <c r="B85" s="13" t="s">
        <v>99</v>
      </c>
      <c r="C85" s="11" t="s">
        <v>671</v>
      </c>
      <c r="D85" s="14">
        <v>38180</v>
      </c>
      <c r="E85" s="15" t="s">
        <v>155</v>
      </c>
      <c r="F85" s="15" t="s">
        <v>156</v>
      </c>
      <c r="G85" s="15"/>
      <c r="H85" s="106">
        <v>10.78</v>
      </c>
      <c r="I85" s="17" t="s">
        <v>157</v>
      </c>
    </row>
    <row r="86" spans="1:9" ht="18" customHeight="1">
      <c r="A86" s="71">
        <v>3</v>
      </c>
      <c r="B86" s="13" t="s">
        <v>794</v>
      </c>
      <c r="C86" s="11" t="s">
        <v>795</v>
      </c>
      <c r="D86" s="14" t="s">
        <v>796</v>
      </c>
      <c r="E86" s="15" t="s">
        <v>419</v>
      </c>
      <c r="F86" s="15" t="s">
        <v>420</v>
      </c>
      <c r="G86" s="15"/>
      <c r="H86" s="106">
        <v>10.1</v>
      </c>
      <c r="I86" s="17" t="s">
        <v>504</v>
      </c>
    </row>
    <row r="87" spans="1:9" ht="18" customHeight="1">
      <c r="A87" s="71">
        <v>4</v>
      </c>
      <c r="B87" s="13" t="s">
        <v>501</v>
      </c>
      <c r="C87" s="11" t="s">
        <v>502</v>
      </c>
      <c r="D87" s="14" t="s">
        <v>503</v>
      </c>
      <c r="E87" s="15" t="s">
        <v>419</v>
      </c>
      <c r="F87" s="15" t="s">
        <v>420</v>
      </c>
      <c r="G87" s="15"/>
      <c r="H87" s="106">
        <v>9.13</v>
      </c>
      <c r="I87" s="17" t="s">
        <v>504</v>
      </c>
    </row>
    <row r="88" spans="1:9" ht="18" customHeight="1">
      <c r="A88" s="71">
        <v>5</v>
      </c>
      <c r="B88" s="13" t="s">
        <v>482</v>
      </c>
      <c r="C88" s="11" t="s">
        <v>483</v>
      </c>
      <c r="D88" s="14" t="s">
        <v>484</v>
      </c>
      <c r="E88" s="15" t="s">
        <v>407</v>
      </c>
      <c r="F88" s="15" t="s">
        <v>408</v>
      </c>
      <c r="G88" s="15"/>
      <c r="H88" s="106" t="s">
        <v>963</v>
      </c>
      <c r="I88" s="17" t="s">
        <v>409</v>
      </c>
    </row>
    <row r="89" spans="1:9" ht="18" customHeight="1">
      <c r="A89" s="71">
        <v>6</v>
      </c>
      <c r="B89" s="19" t="s">
        <v>468</v>
      </c>
      <c r="C89" s="20" t="s">
        <v>469</v>
      </c>
      <c r="D89" s="21" t="s">
        <v>470</v>
      </c>
      <c r="E89" s="22" t="s">
        <v>465</v>
      </c>
      <c r="F89" s="22" t="s">
        <v>466</v>
      </c>
      <c r="G89" s="22"/>
      <c r="H89" s="106">
        <v>9.08</v>
      </c>
      <c r="I89" s="23" t="s">
        <v>467</v>
      </c>
    </row>
    <row r="90" spans="2:9" s="24" customFormat="1" ht="15.75">
      <c r="B90" s="1"/>
      <c r="C90" s="1"/>
      <c r="D90" s="36"/>
      <c r="E90" s="103"/>
      <c r="F90" s="103"/>
      <c r="G90" s="29"/>
      <c r="H90" s="34"/>
      <c r="I90" s="4"/>
    </row>
    <row r="91" spans="2:6" ht="16.5" thickBot="1">
      <c r="B91" s="1">
        <v>10</v>
      </c>
      <c r="C91" s="1" t="s">
        <v>945</v>
      </c>
      <c r="D91" s="36"/>
      <c r="E91" s="103"/>
      <c r="F91" s="103"/>
    </row>
    <row r="92" spans="1:9" s="65" customFormat="1" ht="18" customHeight="1" thickBot="1">
      <c r="A92" s="104" t="s">
        <v>12</v>
      </c>
      <c r="B92" s="66" t="s">
        <v>13</v>
      </c>
      <c r="C92" s="67" t="s">
        <v>14</v>
      </c>
      <c r="D92" s="68" t="s">
        <v>15</v>
      </c>
      <c r="E92" s="69" t="s">
        <v>16</v>
      </c>
      <c r="F92" s="69" t="s">
        <v>17</v>
      </c>
      <c r="G92" s="69" t="s">
        <v>18</v>
      </c>
      <c r="H92" s="68" t="s">
        <v>19</v>
      </c>
      <c r="I92" s="78" t="s">
        <v>22</v>
      </c>
    </row>
    <row r="93" spans="1:9" ht="18" customHeight="1">
      <c r="A93" s="71">
        <v>1</v>
      </c>
      <c r="B93" s="13" t="s">
        <v>115</v>
      </c>
      <c r="C93" s="11" t="s">
        <v>938</v>
      </c>
      <c r="D93" s="14">
        <v>38364</v>
      </c>
      <c r="E93" s="15" t="s">
        <v>68</v>
      </c>
      <c r="F93" s="15" t="s">
        <v>69</v>
      </c>
      <c r="G93" s="15"/>
      <c r="H93" s="106">
        <v>10.98</v>
      </c>
      <c r="I93" s="17" t="s">
        <v>70</v>
      </c>
    </row>
    <row r="94" spans="1:9" ht="18" customHeight="1">
      <c r="A94" s="71">
        <v>2</v>
      </c>
      <c r="B94" s="19" t="s">
        <v>471</v>
      </c>
      <c r="C94" s="20" t="s">
        <v>472</v>
      </c>
      <c r="D94" s="21" t="s">
        <v>473</v>
      </c>
      <c r="E94" s="22" t="s">
        <v>465</v>
      </c>
      <c r="F94" s="22" t="s">
        <v>466</v>
      </c>
      <c r="G94" s="22"/>
      <c r="H94" s="106">
        <v>9.47</v>
      </c>
      <c r="I94" s="23" t="s">
        <v>467</v>
      </c>
    </row>
    <row r="95" spans="1:9" ht="18" customHeight="1">
      <c r="A95" s="71">
        <v>3</v>
      </c>
      <c r="B95" s="13" t="s">
        <v>570</v>
      </c>
      <c r="C95" s="11" t="s">
        <v>753</v>
      </c>
      <c r="D95" s="14">
        <v>38479</v>
      </c>
      <c r="E95" s="15" t="s">
        <v>403</v>
      </c>
      <c r="F95" s="15" t="s">
        <v>404</v>
      </c>
      <c r="G95" s="15"/>
      <c r="H95" s="106">
        <v>9.86</v>
      </c>
      <c r="I95" s="17" t="s">
        <v>478</v>
      </c>
    </row>
    <row r="96" spans="1:9" ht="18" customHeight="1">
      <c r="A96" s="71">
        <v>4</v>
      </c>
      <c r="B96" s="13" t="s">
        <v>48</v>
      </c>
      <c r="C96" s="11" t="s">
        <v>668</v>
      </c>
      <c r="D96" s="14">
        <v>38600</v>
      </c>
      <c r="E96" s="15" t="s">
        <v>155</v>
      </c>
      <c r="F96" s="15" t="s">
        <v>156</v>
      </c>
      <c r="G96" s="15"/>
      <c r="H96" s="106">
        <v>10.15</v>
      </c>
      <c r="I96" s="17" t="s">
        <v>157</v>
      </c>
    </row>
    <row r="97" spans="1:9" ht="18" customHeight="1">
      <c r="A97" s="71">
        <v>5</v>
      </c>
      <c r="B97" s="13" t="s">
        <v>99</v>
      </c>
      <c r="C97" s="11" t="s">
        <v>494</v>
      </c>
      <c r="D97" s="14" t="s">
        <v>495</v>
      </c>
      <c r="E97" s="15" t="s">
        <v>56</v>
      </c>
      <c r="F97" s="15" t="s">
        <v>57</v>
      </c>
      <c r="G97" s="15"/>
      <c r="H97" s="106">
        <v>9.8</v>
      </c>
      <c r="I97" s="17" t="s">
        <v>58</v>
      </c>
    </row>
    <row r="98" spans="1:9" ht="18" customHeight="1">
      <c r="A98" s="71">
        <v>6</v>
      </c>
      <c r="B98" s="13" t="s">
        <v>115</v>
      </c>
      <c r="C98" s="11" t="s">
        <v>490</v>
      </c>
      <c r="D98" s="14">
        <v>38724</v>
      </c>
      <c r="E98" s="15" t="s">
        <v>407</v>
      </c>
      <c r="F98" s="15" t="s">
        <v>408</v>
      </c>
      <c r="G98" s="15"/>
      <c r="H98" s="106">
        <v>10.22</v>
      </c>
      <c r="I98" s="17" t="s">
        <v>409</v>
      </c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5.421875" style="27" bestFit="1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8.140625" style="83" customWidth="1"/>
    <col min="9" max="9" width="26.00390625" style="4" bestFit="1" customWidth="1"/>
    <col min="10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9" s="1" customFormat="1" ht="15.75">
      <c r="A2" s="1" t="s">
        <v>10</v>
      </c>
      <c r="C2" s="6"/>
      <c r="D2" s="7"/>
      <c r="E2" s="7"/>
      <c r="F2" s="8"/>
      <c r="G2" s="8"/>
      <c r="H2" s="9"/>
      <c r="I2" s="16"/>
    </row>
    <row r="3" spans="1:9" s="4" customFormat="1" ht="12" customHeight="1">
      <c r="A3" s="27"/>
      <c r="B3" s="27"/>
      <c r="C3" s="35"/>
      <c r="D3" s="36"/>
      <c r="E3" s="37"/>
      <c r="F3" s="37"/>
      <c r="G3" s="37"/>
      <c r="H3" s="34"/>
      <c r="I3" s="102"/>
    </row>
    <row r="4" spans="2:9" s="24" customFormat="1" ht="15.75">
      <c r="B4" s="1" t="s">
        <v>296</v>
      </c>
      <c r="C4" s="1"/>
      <c r="D4" s="36"/>
      <c r="E4" s="103"/>
      <c r="F4" s="103"/>
      <c r="G4" s="29"/>
      <c r="H4" s="83"/>
      <c r="I4" s="4"/>
    </row>
    <row r="5" spans="2:6" ht="16.5" thickBot="1">
      <c r="B5" s="1">
        <v>1</v>
      </c>
      <c r="C5" s="1" t="s">
        <v>945</v>
      </c>
      <c r="D5" s="36"/>
      <c r="E5" s="103"/>
      <c r="F5" s="103"/>
    </row>
    <row r="6" spans="1:9" s="65" customFormat="1" ht="18" customHeight="1" thickBot="1">
      <c r="A6" s="104" t="s">
        <v>12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68" t="s">
        <v>19</v>
      </c>
      <c r="I6" s="78" t="s">
        <v>22</v>
      </c>
    </row>
    <row r="7" spans="1:9" ht="18" customHeight="1">
      <c r="A7" s="71">
        <v>1</v>
      </c>
      <c r="B7" s="13" t="s">
        <v>315</v>
      </c>
      <c r="C7" s="11" t="s">
        <v>316</v>
      </c>
      <c r="D7" s="14">
        <v>37333</v>
      </c>
      <c r="E7" s="15" t="s">
        <v>175</v>
      </c>
      <c r="F7" s="15" t="s">
        <v>176</v>
      </c>
      <c r="G7" s="15"/>
      <c r="H7" s="106">
        <v>10.8</v>
      </c>
      <c r="I7" s="17" t="s">
        <v>177</v>
      </c>
    </row>
    <row r="8" spans="1:9" ht="18" customHeight="1">
      <c r="A8" s="71">
        <v>2</v>
      </c>
      <c r="B8" s="13" t="s">
        <v>223</v>
      </c>
      <c r="C8" s="11" t="s">
        <v>323</v>
      </c>
      <c r="D8" s="14" t="s">
        <v>324</v>
      </c>
      <c r="E8" s="15" t="s">
        <v>86</v>
      </c>
      <c r="F8" s="15" t="s">
        <v>87</v>
      </c>
      <c r="G8" s="15"/>
      <c r="H8" s="10">
        <v>10.72</v>
      </c>
      <c r="I8" s="17" t="s">
        <v>91</v>
      </c>
    </row>
    <row r="9" spans="1:9" ht="18" customHeight="1">
      <c r="A9" s="71">
        <v>3</v>
      </c>
      <c r="B9" s="13" t="s">
        <v>297</v>
      </c>
      <c r="C9" s="11" t="s">
        <v>298</v>
      </c>
      <c r="D9" s="14" t="s">
        <v>299</v>
      </c>
      <c r="E9" s="15" t="s">
        <v>40</v>
      </c>
      <c r="F9" s="15" t="s">
        <v>41</v>
      </c>
      <c r="G9" s="15"/>
      <c r="H9" s="10">
        <v>11.19</v>
      </c>
      <c r="I9" s="17" t="s">
        <v>268</v>
      </c>
    </row>
    <row r="10" spans="1:9" ht="18" customHeight="1">
      <c r="A10" s="71">
        <v>4</v>
      </c>
      <c r="B10" s="13" t="s">
        <v>320</v>
      </c>
      <c r="C10" s="11" t="s">
        <v>321</v>
      </c>
      <c r="D10" s="14" t="s">
        <v>322</v>
      </c>
      <c r="E10" s="15" t="s">
        <v>86</v>
      </c>
      <c r="F10" s="15" t="s">
        <v>87</v>
      </c>
      <c r="G10" s="15"/>
      <c r="H10" s="106">
        <v>9.92</v>
      </c>
      <c r="I10" s="17" t="s">
        <v>88</v>
      </c>
    </row>
    <row r="11" spans="1:9" ht="18" customHeight="1">
      <c r="A11" s="71">
        <v>5</v>
      </c>
      <c r="B11" s="13" t="s">
        <v>301</v>
      </c>
      <c r="C11" s="11" t="s">
        <v>302</v>
      </c>
      <c r="D11" s="14" t="s">
        <v>303</v>
      </c>
      <c r="E11" s="15" t="s">
        <v>40</v>
      </c>
      <c r="F11" s="15" t="s">
        <v>41</v>
      </c>
      <c r="G11" s="15"/>
      <c r="H11" s="10">
        <v>11.67</v>
      </c>
      <c r="I11" s="17" t="s">
        <v>268</v>
      </c>
    </row>
    <row r="12" spans="1:9" ht="18" customHeight="1">
      <c r="A12" s="71">
        <v>6</v>
      </c>
      <c r="B12" s="13" t="s">
        <v>201</v>
      </c>
      <c r="C12" s="11" t="s">
        <v>306</v>
      </c>
      <c r="D12" s="14" t="s">
        <v>307</v>
      </c>
      <c r="E12" s="15" t="s">
        <v>40</v>
      </c>
      <c r="F12" s="15" t="s">
        <v>41</v>
      </c>
      <c r="G12" s="15"/>
      <c r="H12" s="106">
        <v>11.77</v>
      </c>
      <c r="I12" s="17" t="s">
        <v>42</v>
      </c>
    </row>
    <row r="13" spans="1:9" ht="18" customHeight="1">
      <c r="A13" s="140"/>
      <c r="B13" s="141"/>
      <c r="C13" s="142"/>
      <c r="D13" s="143"/>
      <c r="E13" s="144"/>
      <c r="F13" s="144"/>
      <c r="G13" s="144"/>
      <c r="H13" s="145"/>
      <c r="I13" s="146"/>
    </row>
    <row r="14" spans="2:8" ht="16.5" thickBot="1">
      <c r="B14" s="1">
        <v>2</v>
      </c>
      <c r="C14" s="1" t="s">
        <v>945</v>
      </c>
      <c r="D14" s="36"/>
      <c r="E14" s="103"/>
      <c r="F14" s="103"/>
      <c r="H14" s="34"/>
    </row>
    <row r="15" spans="1:9" s="65" customFormat="1" ht="18" customHeight="1" thickBot="1">
      <c r="A15" s="104" t="s">
        <v>12</v>
      </c>
      <c r="B15" s="66" t="s">
        <v>13</v>
      </c>
      <c r="C15" s="67" t="s">
        <v>14</v>
      </c>
      <c r="D15" s="68" t="s">
        <v>15</v>
      </c>
      <c r="E15" s="69" t="s">
        <v>16</v>
      </c>
      <c r="F15" s="69" t="s">
        <v>17</v>
      </c>
      <c r="G15" s="69" t="s">
        <v>18</v>
      </c>
      <c r="H15" s="68" t="s">
        <v>19</v>
      </c>
      <c r="I15" s="78" t="s">
        <v>22</v>
      </c>
    </row>
    <row r="16" spans="1:9" ht="18" customHeight="1">
      <c r="A16" s="71">
        <v>2</v>
      </c>
      <c r="B16" s="13" t="s">
        <v>317</v>
      </c>
      <c r="C16" s="11" t="s">
        <v>318</v>
      </c>
      <c r="D16" s="14" t="s">
        <v>319</v>
      </c>
      <c r="E16" s="15" t="s">
        <v>189</v>
      </c>
      <c r="F16" s="15" t="s">
        <v>190</v>
      </c>
      <c r="G16" s="15"/>
      <c r="H16" s="10">
        <v>10.09</v>
      </c>
      <c r="I16" s="17" t="s">
        <v>279</v>
      </c>
    </row>
    <row r="17" spans="1:9" ht="18" customHeight="1">
      <c r="A17" s="71">
        <v>3</v>
      </c>
      <c r="B17" s="13" t="s">
        <v>178</v>
      </c>
      <c r="C17" s="11" t="s">
        <v>940</v>
      </c>
      <c r="D17" s="14">
        <v>38065</v>
      </c>
      <c r="E17" s="15" t="s">
        <v>40</v>
      </c>
      <c r="F17" s="15" t="s">
        <v>41</v>
      </c>
      <c r="G17" s="15"/>
      <c r="H17" s="10">
        <v>12.04</v>
      </c>
      <c r="I17" s="17" t="s">
        <v>268</v>
      </c>
    </row>
    <row r="18" spans="1:9" ht="18" customHeight="1">
      <c r="A18" s="71">
        <v>4</v>
      </c>
      <c r="B18" s="13" t="s">
        <v>223</v>
      </c>
      <c r="C18" s="11" t="s">
        <v>304</v>
      </c>
      <c r="D18" s="14" t="s">
        <v>305</v>
      </c>
      <c r="E18" s="15" t="s">
        <v>40</v>
      </c>
      <c r="F18" s="15" t="s">
        <v>41</v>
      </c>
      <c r="G18" s="15"/>
      <c r="H18" s="106">
        <v>12.73</v>
      </c>
      <c r="I18" s="17" t="s">
        <v>152</v>
      </c>
    </row>
    <row r="19" spans="1:9" ht="18" customHeight="1">
      <c r="A19" s="71">
        <v>5</v>
      </c>
      <c r="B19" s="13" t="s">
        <v>242</v>
      </c>
      <c r="C19" s="11" t="s">
        <v>308</v>
      </c>
      <c r="D19" s="14" t="s">
        <v>309</v>
      </c>
      <c r="E19" s="15" t="s">
        <v>40</v>
      </c>
      <c r="F19" s="15" t="s">
        <v>41</v>
      </c>
      <c r="G19" s="15"/>
      <c r="H19" s="106">
        <v>14.57</v>
      </c>
      <c r="I19" s="17" t="s">
        <v>42</v>
      </c>
    </row>
    <row r="20" spans="1:9" ht="18" customHeight="1">
      <c r="A20" s="71">
        <v>6</v>
      </c>
      <c r="B20" s="13" t="s">
        <v>220</v>
      </c>
      <c r="C20" s="11" t="s">
        <v>310</v>
      </c>
      <c r="D20" s="14" t="s">
        <v>311</v>
      </c>
      <c r="E20" s="15" t="s">
        <v>312</v>
      </c>
      <c r="F20" s="15" t="s">
        <v>313</v>
      </c>
      <c r="G20" s="15"/>
      <c r="H20" s="106">
        <v>10.73</v>
      </c>
      <c r="I20" s="17" t="s">
        <v>314</v>
      </c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5.421875" style="27" bestFit="1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8.140625" style="83" customWidth="1"/>
    <col min="9" max="9" width="7.57421875" style="34" customWidth="1"/>
    <col min="10" max="10" width="4.7109375" style="34" bestFit="1" customWidth="1"/>
    <col min="11" max="11" width="26.00390625" style="4" bestFit="1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35"/>
      <c r="D3" s="36"/>
      <c r="E3" s="37"/>
      <c r="F3" s="37"/>
      <c r="G3" s="37"/>
      <c r="H3" s="34"/>
      <c r="I3" s="34"/>
      <c r="J3" s="34"/>
      <c r="K3" s="102"/>
    </row>
    <row r="4" spans="2:11" s="24" customFormat="1" ht="15.75">
      <c r="B4" s="1" t="s">
        <v>296</v>
      </c>
      <c r="C4" s="1"/>
      <c r="D4" s="36"/>
      <c r="E4" s="103"/>
      <c r="F4" s="103"/>
      <c r="G4" s="29"/>
      <c r="H4" s="83"/>
      <c r="I4" s="34"/>
      <c r="J4" s="34"/>
      <c r="K4" s="4"/>
    </row>
    <row r="5" spans="2:6" ht="16.5" thickBot="1">
      <c r="B5" s="1"/>
      <c r="C5" s="1"/>
      <c r="D5" s="36"/>
      <c r="E5" s="103"/>
      <c r="F5" s="103"/>
    </row>
    <row r="6" spans="1:11" s="65" customFormat="1" ht="18" customHeight="1" thickBot="1">
      <c r="A6" s="10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68" t="s">
        <v>19</v>
      </c>
      <c r="I6" s="68" t="s">
        <v>20</v>
      </c>
      <c r="J6" s="81" t="s">
        <v>21</v>
      </c>
      <c r="K6" s="78" t="s">
        <v>22</v>
      </c>
    </row>
    <row r="7" spans="1:11" ht="18" customHeight="1">
      <c r="A7" s="71">
        <v>1</v>
      </c>
      <c r="B7" s="13" t="s">
        <v>320</v>
      </c>
      <c r="C7" s="11" t="s">
        <v>321</v>
      </c>
      <c r="D7" s="14" t="s">
        <v>322</v>
      </c>
      <c r="E7" s="15" t="s">
        <v>86</v>
      </c>
      <c r="F7" s="15" t="s">
        <v>87</v>
      </c>
      <c r="G7" s="15"/>
      <c r="H7" s="105">
        <v>9.92</v>
      </c>
      <c r="I7" s="106">
        <v>9.84</v>
      </c>
      <c r="J7" s="12" t="str">
        <f aca="true" t="shared" si="0" ref="J7:J17">IF(ISBLANK(H7),"",IF(H7&gt;11.44,"",IF(H7&lt;=0,"I A",IF(H7&lt;=0,"II A",IF(H7&lt;=0,"III A",IF(H7&lt;=10.04,"I JA",IF(H7&lt;=10.84,"II JA",IF(H7&lt;=11.44,"III JA"))))))))</f>
        <v>I JA</v>
      </c>
      <c r="K7" s="17" t="s">
        <v>88</v>
      </c>
    </row>
    <row r="8" spans="1:11" ht="18" customHeight="1">
      <c r="A8" s="71">
        <v>2</v>
      </c>
      <c r="B8" s="13" t="s">
        <v>317</v>
      </c>
      <c r="C8" s="11" t="s">
        <v>318</v>
      </c>
      <c r="D8" s="14" t="s">
        <v>319</v>
      </c>
      <c r="E8" s="15" t="s">
        <v>189</v>
      </c>
      <c r="F8" s="15" t="s">
        <v>190</v>
      </c>
      <c r="G8" s="15"/>
      <c r="H8" s="12">
        <v>10.09</v>
      </c>
      <c r="I8" s="10">
        <v>10.01</v>
      </c>
      <c r="J8" s="12" t="str">
        <f t="shared" si="0"/>
        <v>II JA</v>
      </c>
      <c r="K8" s="17" t="s">
        <v>279</v>
      </c>
    </row>
    <row r="9" spans="1:11" ht="18" customHeight="1">
      <c r="A9" s="71">
        <v>3</v>
      </c>
      <c r="B9" s="13" t="s">
        <v>223</v>
      </c>
      <c r="C9" s="11" t="s">
        <v>323</v>
      </c>
      <c r="D9" s="14" t="s">
        <v>324</v>
      </c>
      <c r="E9" s="15" t="s">
        <v>86</v>
      </c>
      <c r="F9" s="15" t="s">
        <v>87</v>
      </c>
      <c r="G9" s="15"/>
      <c r="H9" s="12">
        <v>10.72</v>
      </c>
      <c r="I9" s="10">
        <v>10.66</v>
      </c>
      <c r="J9" s="12" t="str">
        <f t="shared" si="0"/>
        <v>II JA</v>
      </c>
      <c r="K9" s="17" t="s">
        <v>91</v>
      </c>
    </row>
    <row r="10" spans="1:11" ht="18" customHeight="1">
      <c r="A10" s="71">
        <v>4</v>
      </c>
      <c r="B10" s="13" t="s">
        <v>315</v>
      </c>
      <c r="C10" s="11" t="s">
        <v>316</v>
      </c>
      <c r="D10" s="14">
        <v>37333</v>
      </c>
      <c r="E10" s="15" t="s">
        <v>175</v>
      </c>
      <c r="F10" s="15" t="s">
        <v>176</v>
      </c>
      <c r="G10" s="15"/>
      <c r="H10" s="105">
        <v>10.8</v>
      </c>
      <c r="I10" s="106">
        <v>10.78</v>
      </c>
      <c r="J10" s="12" t="str">
        <f t="shared" si="0"/>
        <v>II JA</v>
      </c>
      <c r="K10" s="17" t="s">
        <v>177</v>
      </c>
    </row>
    <row r="11" spans="1:11" ht="18" customHeight="1">
      <c r="A11" s="71">
        <v>5</v>
      </c>
      <c r="B11" s="13" t="s">
        <v>297</v>
      </c>
      <c r="C11" s="11" t="s">
        <v>298</v>
      </c>
      <c r="D11" s="14" t="s">
        <v>299</v>
      </c>
      <c r="E11" s="15" t="s">
        <v>40</v>
      </c>
      <c r="F11" s="15" t="s">
        <v>41</v>
      </c>
      <c r="G11" s="15"/>
      <c r="H11" s="12">
        <v>11.19</v>
      </c>
      <c r="I11" s="10">
        <v>11.07</v>
      </c>
      <c r="J11" s="12" t="str">
        <f t="shared" si="0"/>
        <v>III JA</v>
      </c>
      <c r="K11" s="17" t="s">
        <v>268</v>
      </c>
    </row>
    <row r="12" spans="1:11" ht="18" customHeight="1">
      <c r="A12" s="71">
        <v>6</v>
      </c>
      <c r="B12" s="13" t="s">
        <v>220</v>
      </c>
      <c r="C12" s="11" t="s">
        <v>310</v>
      </c>
      <c r="D12" s="14" t="s">
        <v>311</v>
      </c>
      <c r="E12" s="15" t="s">
        <v>312</v>
      </c>
      <c r="F12" s="15" t="s">
        <v>313</v>
      </c>
      <c r="G12" s="15"/>
      <c r="H12" s="106">
        <v>10.73</v>
      </c>
      <c r="I12" s="105" t="s">
        <v>963</v>
      </c>
      <c r="J12" s="12" t="str">
        <f t="shared" si="0"/>
        <v>II JA</v>
      </c>
      <c r="K12" s="17" t="s">
        <v>314</v>
      </c>
    </row>
    <row r="13" spans="1:11" ht="18" customHeight="1">
      <c r="A13" s="71">
        <v>7</v>
      </c>
      <c r="B13" s="13" t="s">
        <v>301</v>
      </c>
      <c r="C13" s="11" t="s">
        <v>302</v>
      </c>
      <c r="D13" s="14" t="s">
        <v>303</v>
      </c>
      <c r="E13" s="15" t="s">
        <v>40</v>
      </c>
      <c r="F13" s="15" t="s">
        <v>41</v>
      </c>
      <c r="G13" s="15"/>
      <c r="H13" s="10">
        <v>11.67</v>
      </c>
      <c r="I13" s="106"/>
      <c r="J13" s="12">
        <f t="shared" si="0"/>
      </c>
      <c r="K13" s="17" t="s">
        <v>268</v>
      </c>
    </row>
    <row r="14" spans="1:11" ht="18" customHeight="1">
      <c r="A14" s="71">
        <v>8</v>
      </c>
      <c r="B14" s="13" t="s">
        <v>201</v>
      </c>
      <c r="C14" s="11" t="s">
        <v>306</v>
      </c>
      <c r="D14" s="14" t="s">
        <v>307</v>
      </c>
      <c r="E14" s="15" t="s">
        <v>40</v>
      </c>
      <c r="F14" s="15" t="s">
        <v>41</v>
      </c>
      <c r="G14" s="15"/>
      <c r="H14" s="106">
        <v>11.77</v>
      </c>
      <c r="I14" s="105"/>
      <c r="J14" s="12">
        <f t="shared" si="0"/>
      </c>
      <c r="K14" s="17" t="s">
        <v>42</v>
      </c>
    </row>
    <row r="15" spans="1:11" ht="18" customHeight="1">
      <c r="A15" s="71">
        <v>9</v>
      </c>
      <c r="B15" s="13" t="s">
        <v>178</v>
      </c>
      <c r="C15" s="11" t="s">
        <v>940</v>
      </c>
      <c r="D15" s="14">
        <v>38065</v>
      </c>
      <c r="E15" s="15" t="s">
        <v>40</v>
      </c>
      <c r="F15" s="15" t="s">
        <v>41</v>
      </c>
      <c r="G15" s="15"/>
      <c r="H15" s="10">
        <v>12.04</v>
      </c>
      <c r="I15" s="106"/>
      <c r="J15" s="12">
        <f t="shared" si="0"/>
      </c>
      <c r="K15" s="17" t="s">
        <v>268</v>
      </c>
    </row>
    <row r="16" spans="1:11" ht="18" customHeight="1">
      <c r="A16" s="71">
        <v>10</v>
      </c>
      <c r="B16" s="13" t="s">
        <v>223</v>
      </c>
      <c r="C16" s="11" t="s">
        <v>304</v>
      </c>
      <c r="D16" s="14" t="s">
        <v>305</v>
      </c>
      <c r="E16" s="15" t="s">
        <v>40</v>
      </c>
      <c r="F16" s="15" t="s">
        <v>41</v>
      </c>
      <c r="G16" s="15"/>
      <c r="H16" s="106">
        <v>12.73</v>
      </c>
      <c r="I16" s="106"/>
      <c r="J16" s="12">
        <f t="shared" si="0"/>
      </c>
      <c r="K16" s="17" t="s">
        <v>152</v>
      </c>
    </row>
    <row r="17" spans="1:11" ht="18" customHeight="1">
      <c r="A17" s="71">
        <v>11</v>
      </c>
      <c r="B17" s="13" t="s">
        <v>242</v>
      </c>
      <c r="C17" s="11" t="s">
        <v>308</v>
      </c>
      <c r="D17" s="14" t="s">
        <v>309</v>
      </c>
      <c r="E17" s="15" t="s">
        <v>40</v>
      </c>
      <c r="F17" s="15" t="s">
        <v>41</v>
      </c>
      <c r="G17" s="15"/>
      <c r="H17" s="106">
        <v>14.57</v>
      </c>
      <c r="I17" s="105"/>
      <c r="J17" s="12">
        <f t="shared" si="0"/>
      </c>
      <c r="K17" s="17" t="s">
        <v>42</v>
      </c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5.00390625" style="29" customWidth="1"/>
    <col min="7" max="7" width="17.57421875" style="29" bestFit="1" customWidth="1"/>
    <col min="8" max="8" width="14.7109375" style="29" bestFit="1" customWidth="1"/>
    <col min="9" max="9" width="9.140625" style="83" customWidth="1"/>
    <col min="10" max="10" width="7.00390625" style="83" bestFit="1" customWidth="1"/>
    <col min="11" max="11" width="22.28125" style="4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34"/>
      <c r="K3" s="102"/>
    </row>
    <row r="4" spans="3:10" s="24" customFormat="1" ht="15.75">
      <c r="C4" s="1" t="s">
        <v>326</v>
      </c>
      <c r="D4" s="1"/>
      <c r="E4" s="6"/>
      <c r="F4" s="6"/>
      <c r="G4" s="6"/>
      <c r="H4" s="40"/>
      <c r="I4" s="84"/>
      <c r="J4" s="84"/>
    </row>
    <row r="5" spans="3:10" s="24" customFormat="1" ht="15.75">
      <c r="C5" s="1"/>
      <c r="D5" s="1"/>
      <c r="E5" s="6"/>
      <c r="F5" s="6"/>
      <c r="G5" s="6"/>
      <c r="H5" s="40"/>
      <c r="I5" s="84"/>
      <c r="J5" s="84"/>
    </row>
    <row r="6" spans="1:11" s="65" customFormat="1" ht="18" customHeight="1" thickBot="1">
      <c r="A6" s="44" t="s">
        <v>946</v>
      </c>
      <c r="B6" s="101" t="s">
        <v>29</v>
      </c>
      <c r="C6" s="66" t="s">
        <v>13</v>
      </c>
      <c r="D6" s="67" t="s">
        <v>14</v>
      </c>
      <c r="E6" s="68" t="s">
        <v>15</v>
      </c>
      <c r="F6" s="69" t="s">
        <v>16</v>
      </c>
      <c r="G6" s="69" t="s">
        <v>17</v>
      </c>
      <c r="H6" s="69" t="s">
        <v>18</v>
      </c>
      <c r="I6" s="68" t="s">
        <v>25</v>
      </c>
      <c r="J6" s="81" t="s">
        <v>21</v>
      </c>
      <c r="K6" s="78" t="s">
        <v>22</v>
      </c>
    </row>
    <row r="7" spans="1:11" ht="18" customHeight="1">
      <c r="A7" s="71">
        <v>1</v>
      </c>
      <c r="B7" s="12">
        <v>60</v>
      </c>
      <c r="C7" s="13" t="s">
        <v>353</v>
      </c>
      <c r="D7" s="11" t="s">
        <v>354</v>
      </c>
      <c r="E7" s="14">
        <v>37675</v>
      </c>
      <c r="F7" s="15" t="s">
        <v>271</v>
      </c>
      <c r="G7" s="15" t="s">
        <v>272</v>
      </c>
      <c r="H7" s="15"/>
      <c r="I7" s="149">
        <v>0.0035324074074074077</v>
      </c>
      <c r="J7" s="150" t="str">
        <f aca="true" t="shared" si="0" ref="J7:J15">IF(ISBLANK(I7),"",IF(I7&lt;=0,"KSM",IF(I7&lt;=0.003125,"I A",IF(I7&lt;=0.00335648148148148,"II A",IF(I7&lt;=0.00364583333333333,"III A",IF(I7&lt;=0.00399305555555556,"I JA",IF(I7&lt;=0.00425925925925926,"II JA",IF(I7&lt;=0.00445601851851852,"III JA"))))))))</f>
        <v>III A</v>
      </c>
      <c r="K7" s="17" t="s">
        <v>355</v>
      </c>
    </row>
    <row r="8" spans="1:11" ht="18" customHeight="1">
      <c r="A8" s="71">
        <v>2</v>
      </c>
      <c r="B8" s="12">
        <v>121</v>
      </c>
      <c r="C8" s="13" t="s">
        <v>368</v>
      </c>
      <c r="D8" s="11" t="s">
        <v>369</v>
      </c>
      <c r="E8" s="14" t="s">
        <v>370</v>
      </c>
      <c r="F8" s="15" t="s">
        <v>95</v>
      </c>
      <c r="G8" s="15" t="s">
        <v>96</v>
      </c>
      <c r="H8" s="15" t="s">
        <v>366</v>
      </c>
      <c r="I8" s="149">
        <v>0.003539236111111111</v>
      </c>
      <c r="J8" s="12" t="str">
        <f t="shared" si="0"/>
        <v>III A</v>
      </c>
      <c r="K8" s="17" t="s">
        <v>367</v>
      </c>
    </row>
    <row r="9" spans="1:11" ht="18" customHeight="1">
      <c r="A9" s="71">
        <v>3</v>
      </c>
      <c r="B9" s="12">
        <v>61</v>
      </c>
      <c r="C9" s="13" t="s">
        <v>356</v>
      </c>
      <c r="D9" s="11" t="s">
        <v>357</v>
      </c>
      <c r="E9" s="14">
        <v>37608</v>
      </c>
      <c r="F9" s="15" t="s">
        <v>271</v>
      </c>
      <c r="G9" s="15" t="s">
        <v>272</v>
      </c>
      <c r="H9" s="15"/>
      <c r="I9" s="149">
        <v>0.0035484953703703703</v>
      </c>
      <c r="J9" s="12" t="str">
        <f t="shared" si="0"/>
        <v>III A</v>
      </c>
      <c r="K9" s="17" t="s">
        <v>355</v>
      </c>
    </row>
    <row r="10" spans="1:11" ht="18" customHeight="1">
      <c r="A10" s="71">
        <v>4</v>
      </c>
      <c r="B10" s="12">
        <v>83</v>
      </c>
      <c r="C10" s="13" t="s">
        <v>358</v>
      </c>
      <c r="D10" s="11" t="s">
        <v>359</v>
      </c>
      <c r="E10" s="14" t="s">
        <v>360</v>
      </c>
      <c r="F10" s="15" t="s">
        <v>62</v>
      </c>
      <c r="G10" s="15" t="s">
        <v>63</v>
      </c>
      <c r="H10" s="15" t="s">
        <v>64</v>
      </c>
      <c r="I10" s="149">
        <v>0.0035488425925925926</v>
      </c>
      <c r="J10" s="12" t="str">
        <f t="shared" si="0"/>
        <v>III A</v>
      </c>
      <c r="K10" s="17" t="s">
        <v>65</v>
      </c>
    </row>
    <row r="11" spans="1:11" ht="18" customHeight="1">
      <c r="A11" s="71">
        <v>5</v>
      </c>
      <c r="B11" s="12">
        <v>120</v>
      </c>
      <c r="C11" s="13" t="s">
        <v>71</v>
      </c>
      <c r="D11" s="11" t="s">
        <v>364</v>
      </c>
      <c r="E11" s="14" t="s">
        <v>365</v>
      </c>
      <c r="F11" s="15" t="s">
        <v>95</v>
      </c>
      <c r="G11" s="15" t="s">
        <v>96</v>
      </c>
      <c r="H11" s="15" t="s">
        <v>366</v>
      </c>
      <c r="I11" s="149">
        <v>0.003808449074074074</v>
      </c>
      <c r="J11" s="12" t="str">
        <f t="shared" si="0"/>
        <v>I JA</v>
      </c>
      <c r="K11" s="17" t="s">
        <v>367</v>
      </c>
    </row>
    <row r="12" spans="1:11" ht="18" customHeight="1">
      <c r="A12" s="71">
        <v>6</v>
      </c>
      <c r="B12" s="12">
        <v>30</v>
      </c>
      <c r="C12" s="13" t="s">
        <v>32</v>
      </c>
      <c r="D12" s="11" t="s">
        <v>346</v>
      </c>
      <c r="E12" s="14">
        <v>38267</v>
      </c>
      <c r="F12" s="15" t="s">
        <v>347</v>
      </c>
      <c r="G12" s="15" t="s">
        <v>348</v>
      </c>
      <c r="H12" s="15" t="s">
        <v>349</v>
      </c>
      <c r="I12" s="149">
        <v>0.003841203703703704</v>
      </c>
      <c r="J12" s="12" t="str">
        <f t="shared" si="0"/>
        <v>I JA</v>
      </c>
      <c r="K12" s="17" t="s">
        <v>350</v>
      </c>
    </row>
    <row r="13" spans="1:11" ht="18" customHeight="1">
      <c r="A13" s="71">
        <v>7</v>
      </c>
      <c r="B13" s="12">
        <v>19</v>
      </c>
      <c r="C13" s="13" t="s">
        <v>293</v>
      </c>
      <c r="D13" s="11" t="s">
        <v>333</v>
      </c>
      <c r="E13" s="14" t="s">
        <v>334</v>
      </c>
      <c r="F13" s="15" t="s">
        <v>34</v>
      </c>
      <c r="G13" s="15" t="s">
        <v>35</v>
      </c>
      <c r="H13" s="15" t="s">
        <v>36</v>
      </c>
      <c r="I13" s="149">
        <v>0.0038515046296296296</v>
      </c>
      <c r="J13" s="12" t="str">
        <f t="shared" si="0"/>
        <v>I JA</v>
      </c>
      <c r="K13" s="17" t="s">
        <v>37</v>
      </c>
    </row>
    <row r="14" spans="1:11" ht="18" customHeight="1">
      <c r="A14" s="71">
        <v>8</v>
      </c>
      <c r="B14" s="12">
        <v>18</v>
      </c>
      <c r="C14" s="13" t="s">
        <v>331</v>
      </c>
      <c r="D14" s="11" t="s">
        <v>89</v>
      </c>
      <c r="E14" s="14" t="s">
        <v>332</v>
      </c>
      <c r="F14" s="15" t="s">
        <v>34</v>
      </c>
      <c r="G14" s="15" t="s">
        <v>35</v>
      </c>
      <c r="H14" s="15" t="s">
        <v>36</v>
      </c>
      <c r="I14" s="149">
        <v>0.0038708333333333333</v>
      </c>
      <c r="J14" s="12" t="str">
        <f t="shared" si="0"/>
        <v>I JA</v>
      </c>
      <c r="K14" s="17" t="s">
        <v>37</v>
      </c>
    </row>
    <row r="15" spans="1:11" ht="18" customHeight="1">
      <c r="A15" s="71">
        <v>9</v>
      </c>
      <c r="B15" s="12">
        <v>21</v>
      </c>
      <c r="C15" s="13" t="s">
        <v>338</v>
      </c>
      <c r="D15" s="11" t="s">
        <v>33</v>
      </c>
      <c r="E15" s="14" t="s">
        <v>339</v>
      </c>
      <c r="F15" s="15" t="s">
        <v>34</v>
      </c>
      <c r="G15" s="15" t="s">
        <v>35</v>
      </c>
      <c r="H15" s="15" t="s">
        <v>36</v>
      </c>
      <c r="I15" s="149">
        <v>0.004442939814814815</v>
      </c>
      <c r="J15" s="12" t="str">
        <f t="shared" si="0"/>
        <v>III JA</v>
      </c>
      <c r="K15" s="17" t="s">
        <v>37</v>
      </c>
    </row>
    <row r="16" spans="1:11" ht="18" customHeight="1">
      <c r="A16" s="71">
        <v>10</v>
      </c>
      <c r="B16" s="12">
        <v>23</v>
      </c>
      <c r="C16" s="13" t="s">
        <v>343</v>
      </c>
      <c r="D16" s="11" t="s">
        <v>344</v>
      </c>
      <c r="E16" s="14" t="s">
        <v>345</v>
      </c>
      <c r="F16" s="15" t="s">
        <v>34</v>
      </c>
      <c r="G16" s="15" t="s">
        <v>35</v>
      </c>
      <c r="H16" s="15" t="s">
        <v>36</v>
      </c>
      <c r="I16" s="149">
        <v>0.004647453703703703</v>
      </c>
      <c r="J16" s="12"/>
      <c r="K16" s="17" t="s">
        <v>37</v>
      </c>
    </row>
    <row r="17" spans="1:11" ht="18" customHeight="1">
      <c r="A17" s="71">
        <v>11</v>
      </c>
      <c r="B17" s="12">
        <v>84</v>
      </c>
      <c r="C17" s="13" t="s">
        <v>338</v>
      </c>
      <c r="D17" s="11" t="s">
        <v>361</v>
      </c>
      <c r="E17" s="14" t="s">
        <v>362</v>
      </c>
      <c r="F17" s="15" t="s">
        <v>62</v>
      </c>
      <c r="G17" s="15" t="s">
        <v>63</v>
      </c>
      <c r="H17" s="15" t="s">
        <v>64</v>
      </c>
      <c r="I17" s="149">
        <v>0.004689814814814815</v>
      </c>
      <c r="J17" s="12"/>
      <c r="K17" s="17" t="s">
        <v>65</v>
      </c>
    </row>
    <row r="18" spans="1:11" ht="18" customHeight="1">
      <c r="A18" s="71">
        <v>12</v>
      </c>
      <c r="B18" s="12">
        <v>16</v>
      </c>
      <c r="C18" s="13" t="s">
        <v>327</v>
      </c>
      <c r="D18" s="11" t="s">
        <v>328</v>
      </c>
      <c r="E18" s="14" t="s">
        <v>329</v>
      </c>
      <c r="F18" s="15" t="s">
        <v>34</v>
      </c>
      <c r="G18" s="15" t="s">
        <v>35</v>
      </c>
      <c r="H18" s="15" t="s">
        <v>36</v>
      </c>
      <c r="I18" s="149">
        <v>0.004691666666666667</v>
      </c>
      <c r="J18" s="12"/>
      <c r="K18" s="17" t="s">
        <v>37</v>
      </c>
    </row>
    <row r="19" spans="1:256" ht="18" customHeight="1">
      <c r="A19" s="71">
        <v>13</v>
      </c>
      <c r="B19" s="12">
        <v>123</v>
      </c>
      <c r="C19" s="13" t="s">
        <v>371</v>
      </c>
      <c r="D19" s="11" t="s">
        <v>372</v>
      </c>
      <c r="E19" s="14" t="s">
        <v>373</v>
      </c>
      <c r="F19" s="15" t="s">
        <v>95</v>
      </c>
      <c r="G19" s="15" t="s">
        <v>96</v>
      </c>
      <c r="H19" s="15" t="s">
        <v>366</v>
      </c>
      <c r="I19" s="149">
        <v>0.004826736111111111</v>
      </c>
      <c r="J19" s="12"/>
      <c r="K19" s="17" t="s">
        <v>367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71">
        <v>14</v>
      </c>
      <c r="B20" s="12">
        <v>20</v>
      </c>
      <c r="C20" s="13" t="s">
        <v>335</v>
      </c>
      <c r="D20" s="11" t="s">
        <v>336</v>
      </c>
      <c r="E20" s="14" t="s">
        <v>337</v>
      </c>
      <c r="F20" s="15" t="s">
        <v>34</v>
      </c>
      <c r="G20" s="15" t="s">
        <v>35</v>
      </c>
      <c r="H20" s="15" t="s">
        <v>36</v>
      </c>
      <c r="I20" s="149">
        <v>0.004967939814814815</v>
      </c>
      <c r="J20" s="12"/>
      <c r="K20" s="17" t="s">
        <v>37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71">
        <v>15</v>
      </c>
      <c r="B21" s="12">
        <v>22</v>
      </c>
      <c r="C21" s="13" t="s">
        <v>340</v>
      </c>
      <c r="D21" s="11" t="s">
        <v>341</v>
      </c>
      <c r="E21" s="14" t="s">
        <v>342</v>
      </c>
      <c r="F21" s="15" t="s">
        <v>34</v>
      </c>
      <c r="G21" s="15" t="s">
        <v>35</v>
      </c>
      <c r="H21" s="15" t="s">
        <v>36</v>
      </c>
      <c r="I21" s="149">
        <v>0.005335763888888889</v>
      </c>
      <c r="J21" s="12"/>
      <c r="K21" s="17" t="s">
        <v>37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printOptions/>
  <pageMargins left="0.15694444444444444" right="0.15694444444444444" top="0.7479166666666667" bottom="0.7479166666666667" header="0.3145833333333333" footer="0.314583333333333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" customWidth="1"/>
    <col min="3" max="3" width="11.140625" style="27" customWidth="1"/>
    <col min="4" max="4" width="15.421875" style="27" bestFit="1" customWidth="1"/>
    <col min="5" max="5" width="10.7109375" style="28" customWidth="1"/>
    <col min="6" max="6" width="15.00390625" style="29" customWidth="1"/>
    <col min="7" max="7" width="17.57421875" style="29" bestFit="1" customWidth="1"/>
    <col min="8" max="8" width="14.7109375" style="29" bestFit="1" customWidth="1"/>
    <col min="9" max="9" width="9.140625" style="83" customWidth="1"/>
    <col min="10" max="10" width="4.57421875" style="83" customWidth="1"/>
    <col min="11" max="11" width="26.00390625" style="4" bestFit="1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27"/>
      <c r="D3" s="35"/>
      <c r="E3" s="36"/>
      <c r="F3" s="37"/>
      <c r="G3" s="37"/>
      <c r="H3" s="37"/>
      <c r="I3" s="34"/>
      <c r="J3" s="34"/>
      <c r="K3" s="102"/>
    </row>
    <row r="4" spans="3:10" s="24" customFormat="1" ht="15.75">
      <c r="C4" s="1" t="s">
        <v>374</v>
      </c>
      <c r="D4" s="1"/>
      <c r="E4" s="6"/>
      <c r="F4" s="6"/>
      <c r="G4" s="6"/>
      <c r="H4" s="40"/>
      <c r="I4" s="84"/>
      <c r="J4" s="84"/>
    </row>
    <row r="5" spans="3:10" s="24" customFormat="1" ht="15.75">
      <c r="C5" s="1"/>
      <c r="D5" s="1"/>
      <c r="E5" s="6"/>
      <c r="F5" s="6"/>
      <c r="G5" s="6"/>
      <c r="H5" s="40"/>
      <c r="I5" s="84"/>
      <c r="J5" s="84"/>
    </row>
    <row r="6" spans="1:11" s="65" customFormat="1" ht="18" customHeight="1" thickBot="1">
      <c r="A6" s="44" t="s">
        <v>946</v>
      </c>
      <c r="B6" s="101" t="s">
        <v>29</v>
      </c>
      <c r="C6" s="66" t="s">
        <v>13</v>
      </c>
      <c r="D6" s="67" t="s">
        <v>14</v>
      </c>
      <c r="E6" s="68" t="s">
        <v>15</v>
      </c>
      <c r="F6" s="69" t="s">
        <v>16</v>
      </c>
      <c r="G6" s="69" t="s">
        <v>17</v>
      </c>
      <c r="H6" s="69" t="s">
        <v>18</v>
      </c>
      <c r="I6" s="68" t="s">
        <v>25</v>
      </c>
      <c r="J6" s="81" t="s">
        <v>21</v>
      </c>
      <c r="K6" s="78" t="s">
        <v>22</v>
      </c>
    </row>
    <row r="7" spans="1:11" ht="18" customHeight="1">
      <c r="A7" s="71">
        <v>1</v>
      </c>
      <c r="B7" s="12">
        <v>62</v>
      </c>
      <c r="C7" s="13" t="s">
        <v>380</v>
      </c>
      <c r="D7" s="11" t="s">
        <v>381</v>
      </c>
      <c r="E7" s="14">
        <v>37969</v>
      </c>
      <c r="F7" s="15" t="s">
        <v>271</v>
      </c>
      <c r="G7" s="15" t="s">
        <v>272</v>
      </c>
      <c r="H7" s="15"/>
      <c r="I7" s="149">
        <v>0.007323842592592593</v>
      </c>
      <c r="J7" s="150" t="str">
        <f aca="true" t="shared" si="0" ref="J7:J16">IF(ISBLANK(I7),"",IF(I7&lt;=0,"KSM",IF(I7&lt;=0.00590277777777778,"I A",IF(I7&lt;=0.00636574074074074,"II A",IF(I7&lt;=0.00694444444444444,"III A",IF(I7&lt;=0.00752314814814815,"I JA",IF(I7&lt;=0.00821759259259259,"II JA",IF(I7&lt;=0.00868055555555556,"III JA"))))))))</f>
        <v>I JA</v>
      </c>
      <c r="K7" s="17" t="s">
        <v>355</v>
      </c>
    </row>
    <row r="8" spans="1:13" ht="18" customHeight="1">
      <c r="A8" s="71">
        <v>2</v>
      </c>
      <c r="B8" s="12">
        <v>116</v>
      </c>
      <c r="C8" s="13" t="s">
        <v>385</v>
      </c>
      <c r="D8" s="11" t="s">
        <v>386</v>
      </c>
      <c r="E8" s="14" t="s">
        <v>387</v>
      </c>
      <c r="F8" s="15" t="s">
        <v>95</v>
      </c>
      <c r="G8" s="15" t="s">
        <v>96</v>
      </c>
      <c r="H8" s="15" t="s">
        <v>366</v>
      </c>
      <c r="I8" s="149">
        <v>0.007519791666666667</v>
      </c>
      <c r="J8" s="12" t="str">
        <f t="shared" si="0"/>
        <v>I JA</v>
      </c>
      <c r="K8" s="17" t="s">
        <v>367</v>
      </c>
      <c r="M8" s="5"/>
    </row>
    <row r="9" spans="1:13" ht="18" customHeight="1">
      <c r="A9" s="71">
        <v>3</v>
      </c>
      <c r="B9" s="12">
        <v>63</v>
      </c>
      <c r="C9" s="13" t="s">
        <v>223</v>
      </c>
      <c r="D9" s="11" t="s">
        <v>382</v>
      </c>
      <c r="E9" s="14">
        <v>37568</v>
      </c>
      <c r="F9" s="15" t="s">
        <v>271</v>
      </c>
      <c r="G9" s="15" t="s">
        <v>272</v>
      </c>
      <c r="H9" s="15"/>
      <c r="I9" s="149">
        <v>0.007625231481481482</v>
      </c>
      <c r="J9" s="12" t="str">
        <f t="shared" si="0"/>
        <v>II JA</v>
      </c>
      <c r="K9" s="17" t="s">
        <v>355</v>
      </c>
      <c r="M9" s="5"/>
    </row>
    <row r="10" spans="1:11" ht="18" customHeight="1">
      <c r="A10" s="71">
        <v>4</v>
      </c>
      <c r="B10" s="12">
        <v>33</v>
      </c>
      <c r="C10" s="13" t="s">
        <v>172</v>
      </c>
      <c r="D10" s="11" t="s">
        <v>378</v>
      </c>
      <c r="E10" s="14">
        <v>37669</v>
      </c>
      <c r="F10" s="15" t="s">
        <v>347</v>
      </c>
      <c r="G10" s="15" t="s">
        <v>348</v>
      </c>
      <c r="H10" s="15" t="s">
        <v>349</v>
      </c>
      <c r="I10" s="149">
        <v>0.007674652777777778</v>
      </c>
      <c r="J10" s="12" t="str">
        <f t="shared" si="0"/>
        <v>II JA</v>
      </c>
      <c r="K10" s="17" t="s">
        <v>350</v>
      </c>
    </row>
    <row r="11" spans="1:11" ht="18" customHeight="1">
      <c r="A11" s="71">
        <v>5</v>
      </c>
      <c r="B11" s="12">
        <v>64</v>
      </c>
      <c r="C11" s="13" t="s">
        <v>383</v>
      </c>
      <c r="D11" s="11" t="s">
        <v>384</v>
      </c>
      <c r="E11" s="14">
        <v>37611</v>
      </c>
      <c r="F11" s="15" t="s">
        <v>271</v>
      </c>
      <c r="G11" s="15" t="s">
        <v>272</v>
      </c>
      <c r="H11" s="15"/>
      <c r="I11" s="149">
        <v>0.007691828703703703</v>
      </c>
      <c r="J11" s="12" t="str">
        <f t="shared" si="0"/>
        <v>II JA</v>
      </c>
      <c r="K11" s="17" t="s">
        <v>355</v>
      </c>
    </row>
    <row r="12" spans="1:11" ht="18" customHeight="1">
      <c r="A12" s="71">
        <v>6</v>
      </c>
      <c r="B12" s="12">
        <v>26</v>
      </c>
      <c r="C12" s="13" t="s">
        <v>214</v>
      </c>
      <c r="D12" s="11" t="s">
        <v>375</v>
      </c>
      <c r="E12" s="14">
        <v>37623</v>
      </c>
      <c r="F12" s="15" t="s">
        <v>34</v>
      </c>
      <c r="G12" s="15" t="s">
        <v>35</v>
      </c>
      <c r="H12" s="15" t="s">
        <v>36</v>
      </c>
      <c r="I12" s="149">
        <v>0.007841550925925925</v>
      </c>
      <c r="J12" s="12" t="str">
        <f t="shared" si="0"/>
        <v>II JA</v>
      </c>
      <c r="K12" s="17" t="s">
        <v>37</v>
      </c>
    </row>
    <row r="13" spans="1:11" ht="18" customHeight="1">
      <c r="A13" s="71">
        <v>7</v>
      </c>
      <c r="B13" s="12">
        <v>117</v>
      </c>
      <c r="C13" s="13" t="s">
        <v>201</v>
      </c>
      <c r="D13" s="11" t="s">
        <v>388</v>
      </c>
      <c r="E13" s="14" t="s">
        <v>389</v>
      </c>
      <c r="F13" s="15" t="s">
        <v>95</v>
      </c>
      <c r="G13" s="15" t="s">
        <v>96</v>
      </c>
      <c r="H13" s="15" t="s">
        <v>366</v>
      </c>
      <c r="I13" s="149">
        <v>0.007908449074074075</v>
      </c>
      <c r="J13" s="12" t="str">
        <f t="shared" si="0"/>
        <v>II JA</v>
      </c>
      <c r="K13" s="17" t="s">
        <v>367</v>
      </c>
    </row>
    <row r="14" spans="1:13" ht="18" customHeight="1">
      <c r="A14" s="71">
        <v>8</v>
      </c>
      <c r="B14" s="12">
        <v>118</v>
      </c>
      <c r="C14" s="13" t="s">
        <v>390</v>
      </c>
      <c r="D14" s="11" t="s">
        <v>391</v>
      </c>
      <c r="E14" s="14" t="s">
        <v>235</v>
      </c>
      <c r="F14" s="15" t="s">
        <v>95</v>
      </c>
      <c r="G14" s="15" t="s">
        <v>96</v>
      </c>
      <c r="H14" s="15" t="s">
        <v>366</v>
      </c>
      <c r="I14" s="149">
        <v>0.008284606481481481</v>
      </c>
      <c r="J14" s="12" t="str">
        <f t="shared" si="0"/>
        <v>III JA</v>
      </c>
      <c r="K14" s="17" t="s">
        <v>367</v>
      </c>
      <c r="M14" s="5"/>
    </row>
    <row r="15" spans="1:13" ht="18" customHeight="1">
      <c r="A15" s="71">
        <v>9</v>
      </c>
      <c r="B15" s="12">
        <v>119</v>
      </c>
      <c r="C15" s="13" t="s">
        <v>392</v>
      </c>
      <c r="D15" s="11" t="s">
        <v>391</v>
      </c>
      <c r="E15" s="14" t="s">
        <v>393</v>
      </c>
      <c r="F15" s="15" t="s">
        <v>95</v>
      </c>
      <c r="G15" s="15" t="s">
        <v>96</v>
      </c>
      <c r="H15" s="15" t="s">
        <v>366</v>
      </c>
      <c r="I15" s="149">
        <v>0.008289699074074074</v>
      </c>
      <c r="J15" s="12" t="str">
        <f t="shared" si="0"/>
        <v>III JA</v>
      </c>
      <c r="K15" s="17" t="s">
        <v>367</v>
      </c>
      <c r="M15" s="5"/>
    </row>
    <row r="16" spans="1:11" ht="18" customHeight="1">
      <c r="A16" s="71">
        <v>10</v>
      </c>
      <c r="B16" s="12">
        <v>34</v>
      </c>
      <c r="C16" s="13" t="s">
        <v>252</v>
      </c>
      <c r="D16" s="11" t="s">
        <v>379</v>
      </c>
      <c r="E16" s="14">
        <v>37582</v>
      </c>
      <c r="F16" s="15" t="s">
        <v>347</v>
      </c>
      <c r="G16" s="15" t="s">
        <v>348</v>
      </c>
      <c r="H16" s="15" t="s">
        <v>349</v>
      </c>
      <c r="I16" s="149">
        <v>0.008472685185185186</v>
      </c>
      <c r="J16" s="12" t="str">
        <f t="shared" si="0"/>
        <v>III JA</v>
      </c>
      <c r="K16" s="17" t="s">
        <v>350</v>
      </c>
    </row>
    <row r="17" spans="1:13" ht="18" customHeight="1">
      <c r="A17" s="71">
        <v>11</v>
      </c>
      <c r="B17" s="12">
        <v>27</v>
      </c>
      <c r="C17" s="13" t="s">
        <v>146</v>
      </c>
      <c r="D17" s="11" t="s">
        <v>376</v>
      </c>
      <c r="E17" s="14" t="s">
        <v>377</v>
      </c>
      <c r="F17" s="15" t="s">
        <v>34</v>
      </c>
      <c r="G17" s="15" t="s">
        <v>35</v>
      </c>
      <c r="H17" s="15" t="s">
        <v>36</v>
      </c>
      <c r="I17" s="149">
        <v>0.008980787037037037</v>
      </c>
      <c r="J17" s="12"/>
      <c r="K17" s="17" t="s">
        <v>37</v>
      </c>
      <c r="M17" s="5"/>
    </row>
  </sheetData>
  <sheetProtection/>
  <printOptions/>
  <pageMargins left="0.15902777777777777" right="0.16944444444444445" top="0.7479166666666667" bottom="0.7479166666666667" header="0.3145833333333333" footer="0.314583333333333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9.140625" style="27" customWidth="1"/>
    <col min="3" max="3" width="13.28125" style="27" customWidth="1"/>
    <col min="4" max="4" width="10.7109375" style="28" customWidth="1"/>
    <col min="5" max="5" width="12.00390625" style="29" bestFit="1" customWidth="1"/>
    <col min="6" max="6" width="12.8515625" style="29" bestFit="1" customWidth="1"/>
    <col min="7" max="7" width="12.8515625" style="30" bestFit="1" customWidth="1"/>
    <col min="8" max="17" width="4.7109375" style="27" customWidth="1"/>
    <col min="18" max="18" width="7.00390625" style="27" customWidth="1"/>
    <col min="19" max="19" width="5.8515625" style="27" customWidth="1"/>
    <col min="20" max="20" width="11.57421875" style="27" bestFit="1" customWidth="1"/>
    <col min="21" max="223" width="9.140625" style="27" customWidth="1"/>
  </cols>
  <sheetData>
    <row r="1" spans="1:7" s="1" customFormat="1" ht="15.75">
      <c r="A1" s="1" t="s">
        <v>9</v>
      </c>
      <c r="C1" s="6"/>
      <c r="D1" s="7"/>
      <c r="E1" s="7"/>
      <c r="F1" s="7"/>
      <c r="G1" s="8"/>
    </row>
    <row r="2" spans="1:7" s="1" customFormat="1" ht="15.75">
      <c r="A2" s="1" t="s">
        <v>10</v>
      </c>
      <c r="C2" s="6"/>
      <c r="D2" s="7"/>
      <c r="E2" s="7"/>
      <c r="F2" s="8"/>
      <c r="G2" s="8"/>
    </row>
    <row r="3" spans="1:7" s="4" customFormat="1" ht="12" customHeight="1">
      <c r="A3" s="3"/>
      <c r="B3" s="27"/>
      <c r="C3" s="35"/>
      <c r="D3" s="36"/>
      <c r="E3" s="37"/>
      <c r="F3" s="37"/>
      <c r="G3" s="30"/>
    </row>
    <row r="4" spans="1:7" s="24" customFormat="1" ht="15.75">
      <c r="A4" s="41"/>
      <c r="B4" s="1" t="s">
        <v>394</v>
      </c>
      <c r="C4" s="1"/>
      <c r="D4" s="6"/>
      <c r="E4" s="7"/>
      <c r="F4" s="40"/>
      <c r="G4" s="41"/>
    </row>
    <row r="5" spans="2:17" s="24" customFormat="1" ht="16.5" thickBot="1">
      <c r="B5" s="1"/>
      <c r="C5" s="1"/>
      <c r="D5" s="36"/>
      <c r="E5" s="85"/>
      <c r="F5" s="85"/>
      <c r="G5" s="29"/>
      <c r="H5" s="165" t="s">
        <v>395</v>
      </c>
      <c r="I5" s="166"/>
      <c r="J5" s="166"/>
      <c r="K5" s="166"/>
      <c r="L5" s="166"/>
      <c r="M5" s="166"/>
      <c r="N5" s="166"/>
      <c r="O5" s="166"/>
      <c r="P5" s="166"/>
      <c r="Q5" s="167"/>
    </row>
    <row r="6" spans="1:20" s="65" customFormat="1" ht="12.75" customHeight="1" thickBot="1">
      <c r="A6" s="4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97" t="s">
        <v>18</v>
      </c>
      <c r="H6" s="86" t="s">
        <v>951</v>
      </c>
      <c r="I6" s="86" t="s">
        <v>952</v>
      </c>
      <c r="J6" s="86" t="s">
        <v>953</v>
      </c>
      <c r="K6" s="86" t="s">
        <v>954</v>
      </c>
      <c r="L6" s="86" t="s">
        <v>955</v>
      </c>
      <c r="M6" s="86" t="s">
        <v>956</v>
      </c>
      <c r="N6" s="86" t="s">
        <v>957</v>
      </c>
      <c r="O6" s="86" t="s">
        <v>958</v>
      </c>
      <c r="P6" s="86" t="s">
        <v>959</v>
      </c>
      <c r="Q6" s="86" t="s">
        <v>960</v>
      </c>
      <c r="R6" s="100" t="s">
        <v>396</v>
      </c>
      <c r="S6" s="81" t="s">
        <v>21</v>
      </c>
      <c r="T6" s="78" t="s">
        <v>22</v>
      </c>
    </row>
    <row r="7" spans="1:20" s="26" customFormat="1" ht="13.5" customHeight="1">
      <c r="A7" s="88">
        <v>1</v>
      </c>
      <c r="B7" s="13" t="s">
        <v>416</v>
      </c>
      <c r="C7" s="11" t="s">
        <v>417</v>
      </c>
      <c r="D7" s="14" t="s">
        <v>418</v>
      </c>
      <c r="E7" s="15" t="s">
        <v>419</v>
      </c>
      <c r="F7" s="15" t="s">
        <v>420</v>
      </c>
      <c r="G7" s="15"/>
      <c r="H7" s="89"/>
      <c r="I7" s="89"/>
      <c r="J7" s="89"/>
      <c r="K7" s="89" t="s">
        <v>947</v>
      </c>
      <c r="L7" s="89" t="s">
        <v>947</v>
      </c>
      <c r="M7" s="89" t="s">
        <v>947</v>
      </c>
      <c r="N7" s="89" t="s">
        <v>947</v>
      </c>
      <c r="O7" s="89" t="s">
        <v>948</v>
      </c>
      <c r="P7" s="89" t="s">
        <v>949</v>
      </c>
      <c r="Q7" s="89"/>
      <c r="R7" s="96">
        <v>1.5</v>
      </c>
      <c r="S7" s="63" t="str">
        <f aca="true" t="shared" si="0" ref="S7:S15">IF(ISBLANK(R7),"",IF(R7&gt;=1.75,"KSM",IF(R7&gt;=1.65,"I A",IF(R7&gt;=1.5,"II A",IF(R7&gt;=1.39,"III A",IF(R7&gt;=1.3,"I JA",IF(R7&gt;=1.22,"II JA",IF(R7&gt;=1.15,"III JA"))))))))</f>
        <v>II A</v>
      </c>
      <c r="T7" s="17" t="s">
        <v>421</v>
      </c>
    </row>
    <row r="8" spans="1:20" s="26" customFormat="1" ht="13.5" customHeight="1">
      <c r="A8" s="88">
        <v>2</v>
      </c>
      <c r="B8" s="13" t="s">
        <v>49</v>
      </c>
      <c r="C8" s="11" t="s">
        <v>422</v>
      </c>
      <c r="D8" s="14" t="s">
        <v>423</v>
      </c>
      <c r="E8" s="15" t="s">
        <v>419</v>
      </c>
      <c r="F8" s="15" t="s">
        <v>420</v>
      </c>
      <c r="G8" s="15"/>
      <c r="H8" s="89"/>
      <c r="I8" s="89"/>
      <c r="J8" s="89"/>
      <c r="K8" s="89" t="s">
        <v>947</v>
      </c>
      <c r="L8" s="89" t="s">
        <v>947</v>
      </c>
      <c r="M8" s="89" t="s">
        <v>947</v>
      </c>
      <c r="N8" s="89" t="s">
        <v>949</v>
      </c>
      <c r="O8" s="89"/>
      <c r="P8" s="89"/>
      <c r="Q8" s="89"/>
      <c r="R8" s="96">
        <v>1.4</v>
      </c>
      <c r="S8" s="63" t="str">
        <f t="shared" si="0"/>
        <v>III A</v>
      </c>
      <c r="T8" s="17" t="s">
        <v>421</v>
      </c>
    </row>
    <row r="9" spans="1:20" s="26" customFormat="1" ht="13.5" customHeight="1">
      <c r="A9" s="88">
        <v>3</v>
      </c>
      <c r="B9" s="13" t="s">
        <v>288</v>
      </c>
      <c r="C9" s="11" t="s">
        <v>397</v>
      </c>
      <c r="D9" s="14" t="s">
        <v>398</v>
      </c>
      <c r="E9" s="15" t="s">
        <v>399</v>
      </c>
      <c r="F9" s="15" t="s">
        <v>400</v>
      </c>
      <c r="G9" s="15"/>
      <c r="H9" s="89" t="s">
        <v>947</v>
      </c>
      <c r="I9" s="89" t="s">
        <v>947</v>
      </c>
      <c r="J9" s="89" t="s">
        <v>947</v>
      </c>
      <c r="K9" s="89" t="s">
        <v>947</v>
      </c>
      <c r="L9" s="89" t="s">
        <v>948</v>
      </c>
      <c r="M9" s="89" t="s">
        <v>948</v>
      </c>
      <c r="N9" s="89" t="s">
        <v>949</v>
      </c>
      <c r="O9" s="89"/>
      <c r="P9" s="89"/>
      <c r="Q9" s="89"/>
      <c r="R9" s="96">
        <v>1.4</v>
      </c>
      <c r="S9" s="63" t="str">
        <f t="shared" si="0"/>
        <v>III A</v>
      </c>
      <c r="T9" s="17" t="s">
        <v>401</v>
      </c>
    </row>
    <row r="10" spans="1:20" s="26" customFormat="1" ht="13.5" customHeight="1">
      <c r="A10" s="88">
        <v>4</v>
      </c>
      <c r="B10" s="13" t="s">
        <v>363</v>
      </c>
      <c r="C10" s="11" t="s">
        <v>402</v>
      </c>
      <c r="D10" s="14">
        <v>37732</v>
      </c>
      <c r="E10" s="15" t="s">
        <v>403</v>
      </c>
      <c r="F10" s="15" t="s">
        <v>404</v>
      </c>
      <c r="G10" s="15"/>
      <c r="H10" s="89" t="s">
        <v>947</v>
      </c>
      <c r="I10" s="89" t="s">
        <v>947</v>
      </c>
      <c r="J10" s="89" t="s">
        <v>947</v>
      </c>
      <c r="K10" s="89" t="s">
        <v>949</v>
      </c>
      <c r="L10" s="89"/>
      <c r="M10" s="89"/>
      <c r="N10" s="89"/>
      <c r="O10" s="89"/>
      <c r="P10" s="89"/>
      <c r="Q10" s="89"/>
      <c r="R10" s="96">
        <v>1.25</v>
      </c>
      <c r="S10" s="63" t="str">
        <f t="shared" si="0"/>
        <v>II JA</v>
      </c>
      <c r="T10" s="17" t="s">
        <v>405</v>
      </c>
    </row>
    <row r="11" spans="1:20" s="26" customFormat="1" ht="13.5" customHeight="1">
      <c r="A11" s="88">
        <v>5</v>
      </c>
      <c r="B11" s="13" t="s">
        <v>49</v>
      </c>
      <c r="C11" s="11" t="s">
        <v>950</v>
      </c>
      <c r="D11" s="14" t="s">
        <v>414</v>
      </c>
      <c r="E11" s="15" t="s">
        <v>407</v>
      </c>
      <c r="F11" s="15" t="s">
        <v>408</v>
      </c>
      <c r="G11" s="15"/>
      <c r="H11" s="89" t="s">
        <v>947</v>
      </c>
      <c r="I11" s="89" t="s">
        <v>947</v>
      </c>
      <c r="J11" s="89" t="s">
        <v>949</v>
      </c>
      <c r="K11" s="89"/>
      <c r="L11" s="89"/>
      <c r="M11" s="89"/>
      <c r="N11" s="89"/>
      <c r="O11" s="89"/>
      <c r="P11" s="89"/>
      <c r="Q11" s="89"/>
      <c r="R11" s="96">
        <v>1.2</v>
      </c>
      <c r="S11" s="63" t="str">
        <f t="shared" si="0"/>
        <v>III JA</v>
      </c>
      <c r="T11" s="17" t="s">
        <v>409</v>
      </c>
    </row>
    <row r="12" spans="1:20" s="26" customFormat="1" ht="13.5" customHeight="1">
      <c r="A12" s="88">
        <v>5</v>
      </c>
      <c r="B12" s="13" t="s">
        <v>288</v>
      </c>
      <c r="C12" s="11" t="s">
        <v>289</v>
      </c>
      <c r="D12" s="14" t="s">
        <v>290</v>
      </c>
      <c r="E12" s="15" t="s">
        <v>285</v>
      </c>
      <c r="F12" s="15" t="s">
        <v>286</v>
      </c>
      <c r="G12" s="15"/>
      <c r="H12" s="89" t="s">
        <v>947</v>
      </c>
      <c r="I12" s="89" t="s">
        <v>947</v>
      </c>
      <c r="J12" s="89" t="s">
        <v>949</v>
      </c>
      <c r="K12" s="89"/>
      <c r="L12" s="89"/>
      <c r="M12" s="89"/>
      <c r="N12" s="89"/>
      <c r="O12" s="89"/>
      <c r="P12" s="89"/>
      <c r="Q12" s="89"/>
      <c r="R12" s="96">
        <v>1.2</v>
      </c>
      <c r="S12" s="63" t="str">
        <f t="shared" si="0"/>
        <v>III JA</v>
      </c>
      <c r="T12" s="17" t="s">
        <v>291</v>
      </c>
    </row>
    <row r="13" spans="1:20" s="26" customFormat="1" ht="13.5" customHeight="1">
      <c r="A13" s="88">
        <v>7</v>
      </c>
      <c r="B13" s="13" t="s">
        <v>115</v>
      </c>
      <c r="C13" s="11" t="s">
        <v>424</v>
      </c>
      <c r="D13" s="14">
        <v>37360</v>
      </c>
      <c r="E13" s="15" t="s">
        <v>206</v>
      </c>
      <c r="F13" s="15" t="s">
        <v>207</v>
      </c>
      <c r="G13" s="15" t="s">
        <v>208</v>
      </c>
      <c r="H13" s="89" t="s">
        <v>947</v>
      </c>
      <c r="I13" s="89" t="s">
        <v>949</v>
      </c>
      <c r="J13" s="89"/>
      <c r="K13" s="89"/>
      <c r="L13" s="89"/>
      <c r="M13" s="89"/>
      <c r="N13" s="89"/>
      <c r="O13" s="89"/>
      <c r="P13" s="89"/>
      <c r="Q13" s="89"/>
      <c r="R13" s="96">
        <v>1.15</v>
      </c>
      <c r="S13" s="63" t="str">
        <f t="shared" si="0"/>
        <v>III JA</v>
      </c>
      <c r="T13" s="17" t="s">
        <v>209</v>
      </c>
    </row>
    <row r="14" spans="1:20" s="26" customFormat="1" ht="13.5" customHeight="1">
      <c r="A14" s="88">
        <v>8</v>
      </c>
      <c r="B14" s="13" t="s">
        <v>410</v>
      </c>
      <c r="C14" s="11" t="s">
        <v>411</v>
      </c>
      <c r="D14" s="14" t="s">
        <v>412</v>
      </c>
      <c r="E14" s="15" t="s">
        <v>407</v>
      </c>
      <c r="F14" s="15" t="s">
        <v>408</v>
      </c>
      <c r="G14" s="15"/>
      <c r="H14" s="89" t="s">
        <v>948</v>
      </c>
      <c r="I14" s="89" t="s">
        <v>949</v>
      </c>
      <c r="J14" s="89"/>
      <c r="K14" s="89"/>
      <c r="L14" s="89"/>
      <c r="M14" s="89"/>
      <c r="N14" s="89"/>
      <c r="O14" s="89"/>
      <c r="P14" s="89"/>
      <c r="Q14" s="89"/>
      <c r="R14" s="96">
        <v>1.15</v>
      </c>
      <c r="S14" s="63" t="str">
        <f t="shared" si="0"/>
        <v>III JA</v>
      </c>
      <c r="T14" s="17" t="s">
        <v>409</v>
      </c>
    </row>
    <row r="15" spans="1:20" s="26" customFormat="1" ht="13.5" customHeight="1">
      <c r="A15" s="88" t="s">
        <v>134</v>
      </c>
      <c r="B15" s="13" t="s">
        <v>425</v>
      </c>
      <c r="C15" s="11" t="s">
        <v>426</v>
      </c>
      <c r="D15" s="14">
        <v>37408</v>
      </c>
      <c r="E15" s="15" t="s">
        <v>132</v>
      </c>
      <c r="F15" s="15" t="s">
        <v>133</v>
      </c>
      <c r="G15" s="15" t="s">
        <v>427</v>
      </c>
      <c r="H15" s="89"/>
      <c r="I15" s="89"/>
      <c r="J15" s="89"/>
      <c r="K15" s="89"/>
      <c r="L15" s="89"/>
      <c r="M15" s="89" t="s">
        <v>947</v>
      </c>
      <c r="N15" s="89" t="s">
        <v>947</v>
      </c>
      <c r="O15" s="89" t="s">
        <v>947</v>
      </c>
      <c r="P15" s="89" t="s">
        <v>947</v>
      </c>
      <c r="Q15" s="89" t="s">
        <v>949</v>
      </c>
      <c r="R15" s="96">
        <v>1.55</v>
      </c>
      <c r="S15" s="18" t="str">
        <f t="shared" si="0"/>
        <v>II A</v>
      </c>
      <c r="T15" s="17" t="s">
        <v>428</v>
      </c>
    </row>
  </sheetData>
  <sheetProtection/>
  <mergeCells count="1">
    <mergeCell ref="H5:Q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9.140625" style="27" customWidth="1"/>
    <col min="3" max="3" width="13.28125" style="27" customWidth="1"/>
    <col min="4" max="4" width="10.7109375" style="28" customWidth="1"/>
    <col min="5" max="5" width="12.00390625" style="29" bestFit="1" customWidth="1"/>
    <col min="6" max="6" width="12.8515625" style="29" bestFit="1" customWidth="1"/>
    <col min="7" max="7" width="12.8515625" style="30" bestFit="1" customWidth="1"/>
    <col min="8" max="11" width="4.57421875" style="83" customWidth="1"/>
    <col min="12" max="12" width="4.00390625" style="83" customWidth="1"/>
    <col min="13" max="14" width="4.57421875" style="83" customWidth="1"/>
    <col min="15" max="16" width="4.00390625" style="83" customWidth="1"/>
    <col min="17" max="17" width="4.57421875" style="83" customWidth="1"/>
    <col min="18" max="18" width="7.00390625" style="27" customWidth="1"/>
    <col min="19" max="19" width="4.7109375" style="27" bestFit="1" customWidth="1"/>
    <col min="20" max="20" width="7.8515625" style="27" bestFit="1" customWidth="1"/>
    <col min="21" max="233" width="9.140625" style="27" customWidth="1"/>
  </cols>
  <sheetData>
    <row r="1" spans="1:10" s="1" customFormat="1" ht="15.75">
      <c r="A1" s="1" t="s">
        <v>9</v>
      </c>
      <c r="C1" s="6"/>
      <c r="D1" s="7"/>
      <c r="E1" s="7"/>
      <c r="F1" s="7"/>
      <c r="G1" s="8"/>
      <c r="H1" s="9"/>
      <c r="I1" s="9"/>
      <c r="J1" s="9"/>
    </row>
    <row r="2" spans="1:14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9"/>
      <c r="L2" s="9"/>
      <c r="M2" s="9"/>
      <c r="N2" s="16"/>
    </row>
    <row r="3" spans="1:17" s="4" customFormat="1" ht="12" customHeight="1">
      <c r="A3" s="3"/>
      <c r="B3" s="27"/>
      <c r="C3" s="35"/>
      <c r="D3" s="36"/>
      <c r="E3" s="37"/>
      <c r="F3" s="37"/>
      <c r="G3" s="30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24" customFormat="1" ht="16.5" thickBot="1">
      <c r="A4" s="41"/>
      <c r="B4" s="1" t="s">
        <v>429</v>
      </c>
      <c r="C4" s="1"/>
      <c r="D4" s="6"/>
      <c r="E4" s="7"/>
      <c r="F4" s="40"/>
      <c r="G4" s="41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2:17" s="24" customFormat="1" ht="16.5" thickBot="1">
      <c r="B5" s="1"/>
      <c r="C5" s="1"/>
      <c r="D5" s="36"/>
      <c r="E5" s="85"/>
      <c r="F5" s="85"/>
      <c r="G5" s="29"/>
      <c r="H5" s="165" t="s">
        <v>395</v>
      </c>
      <c r="I5" s="166"/>
      <c r="J5" s="166"/>
      <c r="K5" s="166"/>
      <c r="L5" s="166"/>
      <c r="M5" s="166"/>
      <c r="N5" s="166"/>
      <c r="O5" s="166"/>
      <c r="P5" s="166"/>
      <c r="Q5" s="167"/>
    </row>
    <row r="6" spans="1:20" s="65" customFormat="1" ht="12.75" customHeight="1" thickBot="1">
      <c r="A6" s="4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97" t="s">
        <v>18</v>
      </c>
      <c r="H6" s="86" t="s">
        <v>952</v>
      </c>
      <c r="I6" s="86" t="s">
        <v>953</v>
      </c>
      <c r="J6" s="86" t="s">
        <v>954</v>
      </c>
      <c r="K6" s="86" t="s">
        <v>955</v>
      </c>
      <c r="L6" s="86" t="s">
        <v>956</v>
      </c>
      <c r="M6" s="86" t="s">
        <v>957</v>
      </c>
      <c r="N6" s="86" t="s">
        <v>958</v>
      </c>
      <c r="O6" s="86" t="s">
        <v>959</v>
      </c>
      <c r="P6" s="163" t="s">
        <v>960</v>
      </c>
      <c r="Q6" s="164" t="s">
        <v>978</v>
      </c>
      <c r="R6" s="100" t="s">
        <v>396</v>
      </c>
      <c r="S6" s="81" t="s">
        <v>21</v>
      </c>
      <c r="T6" s="78" t="s">
        <v>22</v>
      </c>
    </row>
    <row r="7" spans="1:20" s="26" customFormat="1" ht="13.5" customHeight="1">
      <c r="A7" s="50">
        <v>1</v>
      </c>
      <c r="B7" s="13" t="s">
        <v>435</v>
      </c>
      <c r="C7" s="11" t="s">
        <v>436</v>
      </c>
      <c r="D7" s="14" t="s">
        <v>437</v>
      </c>
      <c r="E7" s="15" t="s">
        <v>312</v>
      </c>
      <c r="F7" s="15" t="s">
        <v>313</v>
      </c>
      <c r="G7" s="98"/>
      <c r="H7" s="89"/>
      <c r="I7" s="89"/>
      <c r="J7" s="89"/>
      <c r="K7" s="89"/>
      <c r="L7" s="89" t="s">
        <v>947</v>
      </c>
      <c r="M7" s="89" t="s">
        <v>977</v>
      </c>
      <c r="N7" s="89" t="s">
        <v>948</v>
      </c>
      <c r="O7" s="89" t="s">
        <v>949</v>
      </c>
      <c r="P7" s="89"/>
      <c r="Q7" s="89"/>
      <c r="R7" s="96">
        <v>1.5</v>
      </c>
      <c r="S7" s="63">
        <f>IF(ISBLANK(R7),"",IF(R7&lt;1.6,"",IF(R7&gt;=2.28,"TSM",IF(R7&gt;=2.15,"SM",IF(R7&gt;=2.03,"KSM",IF(R7&gt;=1.9,"I A",IF(R7&gt;=1.75,"II A",IF(R7&gt;=1.6,"III A"))))))))</f>
      </c>
      <c r="T7" s="17" t="s">
        <v>314</v>
      </c>
    </row>
    <row r="8" spans="1:20" s="26" customFormat="1" ht="13.5" customHeight="1">
      <c r="A8" s="50">
        <v>2</v>
      </c>
      <c r="B8" s="13" t="s">
        <v>220</v>
      </c>
      <c r="C8" s="11" t="s">
        <v>310</v>
      </c>
      <c r="D8" s="14" t="s">
        <v>311</v>
      </c>
      <c r="E8" s="15" t="s">
        <v>312</v>
      </c>
      <c r="F8" s="15" t="s">
        <v>313</v>
      </c>
      <c r="G8" s="99"/>
      <c r="H8" s="89"/>
      <c r="I8" s="89"/>
      <c r="J8" s="89" t="s">
        <v>947</v>
      </c>
      <c r="K8" s="89" t="s">
        <v>947</v>
      </c>
      <c r="L8" s="89" t="s">
        <v>947</v>
      </c>
      <c r="M8" s="89" t="s">
        <v>947</v>
      </c>
      <c r="N8" s="89" t="s">
        <v>949</v>
      </c>
      <c r="O8" s="89"/>
      <c r="P8" s="89"/>
      <c r="Q8" s="89"/>
      <c r="R8" s="96">
        <v>1.45</v>
      </c>
      <c r="S8" s="63">
        <f>IF(ISBLANK(R8),"",IF(R8&lt;1.6,"",IF(R8&gt;=2.28,"TSM",IF(R8&gt;=2.15,"SM",IF(R8&gt;=2.03,"KSM",IF(R8&gt;=1.9,"I A",IF(R8&gt;=1.75,"II A",IF(R8&gt;=1.6,"III A"))))))))</f>
      </c>
      <c r="T8" s="17" t="s">
        <v>314</v>
      </c>
    </row>
    <row r="9" spans="1:20" s="26" customFormat="1" ht="13.5" customHeight="1">
      <c r="A9" s="88">
        <v>3</v>
      </c>
      <c r="B9" s="13" t="s">
        <v>385</v>
      </c>
      <c r="C9" s="11" t="s">
        <v>430</v>
      </c>
      <c r="D9" s="14" t="s">
        <v>303</v>
      </c>
      <c r="E9" s="15" t="s">
        <v>399</v>
      </c>
      <c r="F9" s="15" t="s">
        <v>400</v>
      </c>
      <c r="G9" s="99"/>
      <c r="H9" s="87" t="s">
        <v>947</v>
      </c>
      <c r="I9" s="87" t="s">
        <v>947</v>
      </c>
      <c r="J9" s="87" t="s">
        <v>947</v>
      </c>
      <c r="K9" s="87" t="s">
        <v>947</v>
      </c>
      <c r="L9" s="87" t="s">
        <v>949</v>
      </c>
      <c r="M9" s="87"/>
      <c r="N9" s="87"/>
      <c r="O9" s="87"/>
      <c r="P9" s="87"/>
      <c r="Q9" s="87"/>
      <c r="R9" s="96">
        <v>1.35</v>
      </c>
      <c r="S9" s="63">
        <f>IF(ISBLANK(R9),"",IF(R9&lt;1.6,"",IF(R9&gt;=2.28,"TSM",IF(R9&gt;=2.15,"SM",IF(R9&gt;=2.03,"KSM",IF(R9&gt;=1.9,"I A",IF(R9&gt;=1.75,"II A",IF(R9&gt;=1.6,"III A"))))))))</f>
      </c>
      <c r="T9" s="17" t="s">
        <v>401</v>
      </c>
    </row>
    <row r="10" spans="1:20" ht="12.75">
      <c r="A10" s="88"/>
      <c r="B10" s="13" t="s">
        <v>201</v>
      </c>
      <c r="C10" s="11" t="s">
        <v>433</v>
      </c>
      <c r="D10" s="14" t="s">
        <v>434</v>
      </c>
      <c r="E10" s="15" t="s">
        <v>399</v>
      </c>
      <c r="F10" s="15" t="s">
        <v>400</v>
      </c>
      <c r="G10" s="9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6" t="s">
        <v>963</v>
      </c>
      <c r="S10" s="63"/>
      <c r="T10" s="17" t="s">
        <v>401</v>
      </c>
    </row>
    <row r="11" spans="1:20" ht="12.75">
      <c r="A11" s="50"/>
      <c r="B11" s="13" t="s">
        <v>383</v>
      </c>
      <c r="C11" s="11" t="s">
        <v>431</v>
      </c>
      <c r="D11" s="14" t="s">
        <v>432</v>
      </c>
      <c r="E11" s="15" t="s">
        <v>399</v>
      </c>
      <c r="F11" s="15" t="s">
        <v>400</v>
      </c>
      <c r="G11" s="9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6" t="s">
        <v>963</v>
      </c>
      <c r="S11" s="63"/>
      <c r="T11" s="17" t="s">
        <v>401</v>
      </c>
    </row>
  </sheetData>
  <sheetProtection/>
  <mergeCells count="1">
    <mergeCell ref="H5:Q5"/>
  </mergeCells>
  <printOptions horizontalCentered="1"/>
  <pageMargins left="0.19652777777777777" right="0.15694444444444444" top="0.7868055555555555" bottom="0.39305555555555555" header="0.39305555555555555" footer="0.39305555555555555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11.140625" style="27" customWidth="1"/>
    <col min="3" max="3" width="9.28125" style="27" bestFit="1" customWidth="1"/>
    <col min="4" max="4" width="10.7109375" style="28" customWidth="1"/>
    <col min="5" max="5" width="13.28125" style="29" bestFit="1" customWidth="1"/>
    <col min="6" max="6" width="17.57421875" style="29" bestFit="1" customWidth="1"/>
    <col min="7" max="7" width="11.28125" style="30" bestFit="1" customWidth="1"/>
    <col min="8" max="17" width="4.7109375" style="83" customWidth="1"/>
    <col min="18" max="238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7" s="4" customFormat="1" ht="12" customHeight="1">
      <c r="A3" s="3"/>
      <c r="B3" s="27"/>
      <c r="C3" s="35"/>
      <c r="D3" s="36"/>
      <c r="E3" s="37"/>
      <c r="F3" s="37"/>
      <c r="G3" s="30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24" customFormat="1" ht="15.75">
      <c r="A4" s="41"/>
      <c r="B4" s="1" t="s">
        <v>439</v>
      </c>
      <c r="C4" s="1"/>
      <c r="D4" s="6"/>
      <c r="E4" s="7"/>
      <c r="F4" s="40"/>
      <c r="G4" s="41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2:17" s="24" customFormat="1" ht="15.75">
      <c r="B5" s="1"/>
      <c r="C5" s="1"/>
      <c r="D5" s="36"/>
      <c r="E5" s="85"/>
      <c r="F5" s="85"/>
      <c r="G5" s="29"/>
      <c r="H5" s="165" t="s">
        <v>395</v>
      </c>
      <c r="I5" s="166"/>
      <c r="J5" s="166"/>
      <c r="K5" s="166"/>
      <c r="L5" s="166"/>
      <c r="M5" s="166"/>
      <c r="N5" s="166"/>
      <c r="O5" s="166"/>
      <c r="P5" s="166"/>
      <c r="Q5" s="167"/>
    </row>
    <row r="6" spans="1:20" s="25" customFormat="1" ht="12.75" customHeight="1">
      <c r="A6" s="44" t="s">
        <v>946</v>
      </c>
      <c r="B6" s="45" t="s">
        <v>13</v>
      </c>
      <c r="C6" s="46" t="s">
        <v>14</v>
      </c>
      <c r="D6" s="47" t="s">
        <v>15</v>
      </c>
      <c r="E6" s="48" t="s">
        <v>16</v>
      </c>
      <c r="F6" s="48" t="s">
        <v>17</v>
      </c>
      <c r="G6" s="48" t="s">
        <v>18</v>
      </c>
      <c r="H6" s="86" t="s">
        <v>960</v>
      </c>
      <c r="I6" s="86" t="s">
        <v>968</v>
      </c>
      <c r="J6" s="86" t="s">
        <v>969</v>
      </c>
      <c r="K6" s="86" t="s">
        <v>970</v>
      </c>
      <c r="L6" s="86" t="s">
        <v>971</v>
      </c>
      <c r="M6" s="86" t="s">
        <v>972</v>
      </c>
      <c r="N6" s="86" t="s">
        <v>973</v>
      </c>
      <c r="O6" s="86" t="s">
        <v>974</v>
      </c>
      <c r="P6" s="86" t="s">
        <v>975</v>
      </c>
      <c r="Q6" s="90" t="s">
        <v>976</v>
      </c>
      <c r="R6" s="91" t="s">
        <v>396</v>
      </c>
      <c r="S6" s="92" t="s">
        <v>21</v>
      </c>
      <c r="T6" s="93" t="s">
        <v>22</v>
      </c>
    </row>
    <row r="7" spans="1:20" s="26" customFormat="1" ht="13.5" customHeight="1">
      <c r="A7" s="88">
        <v>1</v>
      </c>
      <c r="B7" s="13" t="s">
        <v>178</v>
      </c>
      <c r="C7" s="11" t="s">
        <v>445</v>
      </c>
      <c r="D7" s="14">
        <v>37611</v>
      </c>
      <c r="E7" s="15" t="s">
        <v>206</v>
      </c>
      <c r="F7" s="15" t="s">
        <v>207</v>
      </c>
      <c r="G7" s="15" t="s">
        <v>442</v>
      </c>
      <c r="H7" s="89" t="s">
        <v>947</v>
      </c>
      <c r="I7" s="89" t="s">
        <v>966</v>
      </c>
      <c r="J7" s="89" t="s">
        <v>947</v>
      </c>
      <c r="K7" s="89" t="s">
        <v>947</v>
      </c>
      <c r="L7" s="89" t="s">
        <v>947</v>
      </c>
      <c r="M7" s="89" t="s">
        <v>948</v>
      </c>
      <c r="N7" s="89" t="s">
        <v>947</v>
      </c>
      <c r="O7" s="89" t="s">
        <v>947</v>
      </c>
      <c r="P7" s="89" t="s">
        <v>948</v>
      </c>
      <c r="Q7" s="89" t="s">
        <v>949</v>
      </c>
      <c r="R7" s="96">
        <v>2.4</v>
      </c>
      <c r="S7" s="63" t="str">
        <f>IF(ISBLANK(R7),"",IF(R7&gt;=4.6,"KSM",IF(R7&gt;=4.1,"I A",IF(R7&gt;=3.5,"II A",IF(R7&gt;=3.05,"III A",IF(R7&gt;=2.6,"I JA",IF(R7&gt;=2.2,"II JA",IF(R7&gt;=1.9,"III JA"))))))))</f>
        <v>II JA</v>
      </c>
      <c r="T7" s="17" t="s">
        <v>443</v>
      </c>
    </row>
    <row r="8" spans="1:20" s="26" customFormat="1" ht="13.5" customHeight="1">
      <c r="A8" s="50">
        <v>2</v>
      </c>
      <c r="B8" s="13" t="s">
        <v>440</v>
      </c>
      <c r="C8" s="11" t="s">
        <v>441</v>
      </c>
      <c r="D8" s="14">
        <v>37401</v>
      </c>
      <c r="E8" s="15" t="s">
        <v>206</v>
      </c>
      <c r="F8" s="15" t="s">
        <v>207</v>
      </c>
      <c r="G8" s="15" t="s">
        <v>442</v>
      </c>
      <c r="H8" s="87" t="s">
        <v>947</v>
      </c>
      <c r="I8" s="87" t="s">
        <v>966</v>
      </c>
      <c r="J8" s="87" t="s">
        <v>966</v>
      </c>
      <c r="K8" s="87" t="s">
        <v>966</v>
      </c>
      <c r="L8" s="87" t="s">
        <v>966</v>
      </c>
      <c r="M8" s="87" t="s">
        <v>966</v>
      </c>
      <c r="N8" s="87" t="s">
        <v>977</v>
      </c>
      <c r="O8" s="87" t="s">
        <v>948</v>
      </c>
      <c r="P8" s="87" t="s">
        <v>949</v>
      </c>
      <c r="Q8" s="87" t="s">
        <v>966</v>
      </c>
      <c r="R8" s="94">
        <v>2.3</v>
      </c>
      <c r="S8" s="95" t="str">
        <f>IF(ISBLANK(R8),"",IF(R8&gt;=4.6,"KSM",IF(R8&gt;=4.1,"I A",IF(R8&gt;=3.5,"II A",IF(R8&gt;=3.05,"III A",IF(R8&gt;=2.6,"I JA",IF(R8&gt;=2.2,"II JA",IF(R8&gt;=1.9,"III JA"))))))))</f>
        <v>II JA</v>
      </c>
      <c r="T8" s="17" t="s">
        <v>443</v>
      </c>
    </row>
    <row r="9" spans="1:20" s="26" customFormat="1" ht="13.5" customHeight="1">
      <c r="A9" s="88">
        <v>3</v>
      </c>
      <c r="B9" s="13" t="s">
        <v>149</v>
      </c>
      <c r="C9" s="11" t="s">
        <v>444</v>
      </c>
      <c r="D9" s="14">
        <v>37770</v>
      </c>
      <c r="E9" s="15" t="s">
        <v>206</v>
      </c>
      <c r="F9" s="15" t="s">
        <v>207</v>
      </c>
      <c r="G9" s="15" t="s">
        <v>442</v>
      </c>
      <c r="H9" s="89" t="s">
        <v>947</v>
      </c>
      <c r="I9" s="89" t="s">
        <v>947</v>
      </c>
      <c r="J9" s="89" t="s">
        <v>947</v>
      </c>
      <c r="K9" s="89" t="s">
        <v>949</v>
      </c>
      <c r="L9" s="89"/>
      <c r="M9" s="89"/>
      <c r="N9" s="89"/>
      <c r="O9" s="89"/>
      <c r="P9" s="89"/>
      <c r="Q9" s="89"/>
      <c r="R9" s="96">
        <v>1.8</v>
      </c>
      <c r="S9" s="63"/>
      <c r="T9" s="17" t="s">
        <v>443</v>
      </c>
    </row>
  </sheetData>
  <sheetProtection/>
  <mergeCells count="1">
    <mergeCell ref="H5:Q5"/>
  </mergeCells>
  <printOptions horizontalCentered="1"/>
  <pageMargins left="0.19652777777777777" right="0.15694444444444444" top="0.5111111111111111" bottom="0.15694444444444444" header="0.5111111111111111" footer="0.15694444444444444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7" customWidth="1"/>
    <col min="2" max="2" width="9.421875" style="27" customWidth="1"/>
    <col min="3" max="3" width="13.421875" style="27" bestFit="1" customWidth="1"/>
    <col min="4" max="4" width="10.7109375" style="28" customWidth="1"/>
    <col min="5" max="5" width="13.7109375" style="29" bestFit="1" customWidth="1"/>
    <col min="6" max="6" width="12.8515625" style="29" bestFit="1" customWidth="1"/>
    <col min="7" max="7" width="10.7109375" style="30" customWidth="1"/>
    <col min="8" max="10" width="4.7109375" style="32" customWidth="1"/>
    <col min="11" max="11" width="4.7109375" style="32" hidden="1" customWidth="1"/>
    <col min="12" max="14" width="4.7109375" style="32" customWidth="1"/>
    <col min="15" max="15" width="9.140625" style="33" customWidth="1"/>
    <col min="16" max="16" width="7.00390625" style="34" bestFit="1" customWidth="1"/>
    <col min="17" max="17" width="11.7109375" style="4" bestFit="1" customWidth="1"/>
    <col min="18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2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9"/>
      <c r="L2" s="16"/>
    </row>
    <row r="3" spans="1:16" s="4" customFormat="1" ht="12" customHeight="1">
      <c r="A3" s="27"/>
      <c r="B3" s="27"/>
      <c r="C3" s="35"/>
      <c r="D3" s="36"/>
      <c r="E3" s="37"/>
      <c r="F3" s="37"/>
      <c r="G3" s="30"/>
      <c r="H3" s="33"/>
      <c r="I3" s="33"/>
      <c r="J3" s="33"/>
      <c r="K3" s="33"/>
      <c r="L3" s="33"/>
      <c r="M3" s="33"/>
      <c r="N3" s="33"/>
      <c r="O3" s="33"/>
      <c r="P3" s="34"/>
    </row>
    <row r="4" spans="2:16" s="24" customFormat="1" ht="15.75">
      <c r="B4" s="1" t="s">
        <v>446</v>
      </c>
      <c r="D4" s="39"/>
      <c r="E4" s="40"/>
      <c r="F4" s="40"/>
      <c r="G4" s="41"/>
      <c r="H4" s="52"/>
      <c r="I4" s="52"/>
      <c r="J4" s="52"/>
      <c r="K4" s="52"/>
      <c r="L4" s="52"/>
      <c r="M4" s="52"/>
      <c r="N4" s="52"/>
      <c r="O4" s="53"/>
      <c r="P4" s="9"/>
    </row>
    <row r="5" spans="4:16" s="4" customFormat="1" ht="11.25">
      <c r="D5" s="28"/>
      <c r="H5" s="168" t="s">
        <v>395</v>
      </c>
      <c r="I5" s="169"/>
      <c r="J5" s="169"/>
      <c r="K5" s="169"/>
      <c r="L5" s="169"/>
      <c r="M5" s="169"/>
      <c r="N5" s="170"/>
      <c r="O5" s="72"/>
      <c r="P5" s="73"/>
    </row>
    <row r="6" spans="1:17" s="65" customFormat="1" ht="10.5">
      <c r="A6" s="4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70">
        <v>1</v>
      </c>
      <c r="I6" s="57">
        <v>2</v>
      </c>
      <c r="J6" s="57">
        <v>3</v>
      </c>
      <c r="K6" s="57" t="s">
        <v>28</v>
      </c>
      <c r="L6" s="57">
        <v>4</v>
      </c>
      <c r="M6" s="57">
        <v>5</v>
      </c>
      <c r="N6" s="75">
        <v>6</v>
      </c>
      <c r="O6" s="80" t="s">
        <v>25</v>
      </c>
      <c r="P6" s="81" t="s">
        <v>21</v>
      </c>
      <c r="Q6" s="78" t="s">
        <v>22</v>
      </c>
    </row>
    <row r="7" spans="1:17" ht="18" customHeight="1">
      <c r="A7" s="71">
        <v>1</v>
      </c>
      <c r="B7" s="13" t="s">
        <v>356</v>
      </c>
      <c r="C7" s="11" t="s">
        <v>509</v>
      </c>
      <c r="D7" s="14" t="s">
        <v>510</v>
      </c>
      <c r="E7" s="15" t="s">
        <v>76</v>
      </c>
      <c r="F7" s="15" t="s">
        <v>77</v>
      </c>
      <c r="G7" s="15" t="s">
        <v>511</v>
      </c>
      <c r="H7" s="62">
        <v>4.78</v>
      </c>
      <c r="I7" s="62">
        <v>4.9</v>
      </c>
      <c r="J7" s="62">
        <v>4.97</v>
      </c>
      <c r="K7" s="62"/>
      <c r="L7" s="62">
        <v>4.9</v>
      </c>
      <c r="M7" s="62">
        <v>4.74</v>
      </c>
      <c r="N7" s="62">
        <v>4.95</v>
      </c>
      <c r="O7" s="156">
        <f aca="true" t="shared" si="0" ref="O7:O42">MAX(H7:N7)</f>
        <v>4.97</v>
      </c>
      <c r="P7" s="63" t="str">
        <f aca="true" t="shared" si="1" ref="P7:P26">IF(ISBLANK(O7),"",IF(O7&gt;=6,"KSM",IF(O7&gt;=5.6,"I A",IF(O7&gt;=5.15,"II A",IF(O7&gt;=4.6,"III A",IF(O7&gt;=4.2,"I JA",IF(O7&gt;=3.85,"II JA",IF(O7&gt;=3.6,"III JA"))))))))</f>
        <v>III A</v>
      </c>
      <c r="Q7" s="17" t="s">
        <v>512</v>
      </c>
    </row>
    <row r="8" spans="1:17" ht="18" customHeight="1">
      <c r="A8" s="71">
        <v>2</v>
      </c>
      <c r="B8" s="13" t="s">
        <v>293</v>
      </c>
      <c r="C8" s="11" t="s">
        <v>515</v>
      </c>
      <c r="D8" s="14" t="s">
        <v>516</v>
      </c>
      <c r="E8" s="15" t="s">
        <v>76</v>
      </c>
      <c r="F8" s="15" t="s">
        <v>77</v>
      </c>
      <c r="G8" s="15"/>
      <c r="H8" s="62">
        <v>4.58</v>
      </c>
      <c r="I8" s="62">
        <v>4.61</v>
      </c>
      <c r="J8" s="62">
        <v>4.76</v>
      </c>
      <c r="K8" s="62"/>
      <c r="L8" s="62">
        <v>4.74</v>
      </c>
      <c r="M8" s="62">
        <v>4.8</v>
      </c>
      <c r="N8" s="62">
        <v>4.58</v>
      </c>
      <c r="O8" s="156">
        <f t="shared" si="0"/>
        <v>4.8</v>
      </c>
      <c r="P8" s="63" t="str">
        <f t="shared" si="1"/>
        <v>III A</v>
      </c>
      <c r="Q8" s="17" t="s">
        <v>78</v>
      </c>
    </row>
    <row r="9" spans="1:17" ht="18" customHeight="1">
      <c r="A9" s="71">
        <v>3</v>
      </c>
      <c r="B9" s="13" t="s">
        <v>459</v>
      </c>
      <c r="C9" s="11" t="s">
        <v>460</v>
      </c>
      <c r="D9" s="14">
        <v>37388</v>
      </c>
      <c r="E9" s="15" t="s">
        <v>271</v>
      </c>
      <c r="F9" s="15" t="s">
        <v>272</v>
      </c>
      <c r="G9" s="15"/>
      <c r="H9" s="62">
        <v>4.55</v>
      </c>
      <c r="I9" s="62">
        <v>4.36</v>
      </c>
      <c r="J9" s="62">
        <v>4.04</v>
      </c>
      <c r="K9" s="62"/>
      <c r="L9" s="62">
        <v>4.69</v>
      </c>
      <c r="M9" s="62">
        <v>4.7</v>
      </c>
      <c r="N9" s="62">
        <v>4.69</v>
      </c>
      <c r="O9" s="156">
        <f t="shared" si="0"/>
        <v>4.7</v>
      </c>
      <c r="P9" s="63" t="str">
        <f t="shared" si="1"/>
        <v>III A</v>
      </c>
      <c r="Q9" s="17" t="s">
        <v>461</v>
      </c>
    </row>
    <row r="10" spans="1:17" ht="18" customHeight="1">
      <c r="A10" s="71">
        <v>4</v>
      </c>
      <c r="B10" s="13" t="s">
        <v>48</v>
      </c>
      <c r="C10" s="11" t="s">
        <v>477</v>
      </c>
      <c r="D10" s="14">
        <v>37440</v>
      </c>
      <c r="E10" s="15" t="s">
        <v>403</v>
      </c>
      <c r="F10" s="15" t="s">
        <v>404</v>
      </c>
      <c r="G10" s="15"/>
      <c r="H10" s="62" t="s">
        <v>965</v>
      </c>
      <c r="I10" s="62">
        <v>4.42</v>
      </c>
      <c r="J10" s="62">
        <v>4.62</v>
      </c>
      <c r="K10" s="62"/>
      <c r="L10" s="62">
        <v>4.48</v>
      </c>
      <c r="M10" s="62">
        <v>4.55</v>
      </c>
      <c r="N10" s="62" t="s">
        <v>965</v>
      </c>
      <c r="O10" s="156">
        <f t="shared" si="0"/>
        <v>4.62</v>
      </c>
      <c r="P10" s="63" t="str">
        <f t="shared" si="1"/>
        <v>III A</v>
      </c>
      <c r="Q10" s="17" t="s">
        <v>478</v>
      </c>
    </row>
    <row r="11" spans="1:17" ht="18" customHeight="1">
      <c r="A11" s="71">
        <v>5</v>
      </c>
      <c r="B11" s="13" t="s">
        <v>517</v>
      </c>
      <c r="C11" s="11" t="s">
        <v>518</v>
      </c>
      <c r="D11" s="14">
        <v>37838</v>
      </c>
      <c r="E11" s="15" t="s">
        <v>80</v>
      </c>
      <c r="F11" s="15" t="s">
        <v>81</v>
      </c>
      <c r="G11" s="15"/>
      <c r="H11" s="62">
        <v>4.51</v>
      </c>
      <c r="I11" s="62">
        <v>4.25</v>
      </c>
      <c r="J11" s="62">
        <v>4.15</v>
      </c>
      <c r="K11" s="62"/>
      <c r="L11" s="62">
        <v>4.35</v>
      </c>
      <c r="M11" s="62">
        <v>4.41</v>
      </c>
      <c r="N11" s="62">
        <v>4.59</v>
      </c>
      <c r="O11" s="156">
        <f t="shared" si="0"/>
        <v>4.59</v>
      </c>
      <c r="P11" s="63" t="str">
        <f t="shared" si="1"/>
        <v>I JA</v>
      </c>
      <c r="Q11" s="17" t="s">
        <v>519</v>
      </c>
    </row>
    <row r="12" spans="1:17" ht="18" customHeight="1">
      <c r="A12" s="71">
        <v>6</v>
      </c>
      <c r="B12" s="13" t="s">
        <v>288</v>
      </c>
      <c r="C12" s="11" t="s">
        <v>479</v>
      </c>
      <c r="D12" s="14">
        <v>37822</v>
      </c>
      <c r="E12" s="15" t="s">
        <v>403</v>
      </c>
      <c r="F12" s="15" t="s">
        <v>404</v>
      </c>
      <c r="G12" s="15"/>
      <c r="H12" s="62">
        <v>4.42</v>
      </c>
      <c r="I12" s="62">
        <v>4.12</v>
      </c>
      <c r="J12" s="62">
        <v>4.25</v>
      </c>
      <c r="K12" s="62"/>
      <c r="L12" s="62">
        <v>4.36</v>
      </c>
      <c r="M12" s="62">
        <v>4.36</v>
      </c>
      <c r="N12" s="62">
        <v>4.19</v>
      </c>
      <c r="O12" s="156">
        <f t="shared" si="0"/>
        <v>4.42</v>
      </c>
      <c r="P12" s="63" t="str">
        <f t="shared" si="1"/>
        <v>I JA</v>
      </c>
      <c r="Q12" s="17" t="s">
        <v>405</v>
      </c>
    </row>
    <row r="13" spans="1:17" ht="18" customHeight="1">
      <c r="A13" s="71">
        <v>7</v>
      </c>
      <c r="B13" s="13" t="s">
        <v>59</v>
      </c>
      <c r="C13" s="11" t="s">
        <v>513</v>
      </c>
      <c r="D13" s="14" t="s">
        <v>514</v>
      </c>
      <c r="E13" s="15" t="s">
        <v>76</v>
      </c>
      <c r="F13" s="15" t="s">
        <v>77</v>
      </c>
      <c r="G13" s="15" t="s">
        <v>511</v>
      </c>
      <c r="H13" s="62">
        <v>3.86</v>
      </c>
      <c r="I13" s="62">
        <v>4.35</v>
      </c>
      <c r="J13" s="62">
        <v>4.14</v>
      </c>
      <c r="K13" s="62"/>
      <c r="L13" s="62" t="s">
        <v>966</v>
      </c>
      <c r="M13" s="62" t="s">
        <v>966</v>
      </c>
      <c r="N13" s="62" t="s">
        <v>966</v>
      </c>
      <c r="O13" s="156">
        <f t="shared" si="0"/>
        <v>4.35</v>
      </c>
      <c r="P13" s="63" t="str">
        <f t="shared" si="1"/>
        <v>I JA</v>
      </c>
      <c r="Q13" s="17" t="s">
        <v>512</v>
      </c>
    </row>
    <row r="14" spans="1:17" ht="18" customHeight="1">
      <c r="A14" s="71">
        <v>8</v>
      </c>
      <c r="B14" s="19" t="s">
        <v>462</v>
      </c>
      <c r="C14" s="20" t="s">
        <v>463</v>
      </c>
      <c r="D14" s="21" t="s">
        <v>464</v>
      </c>
      <c r="E14" s="22" t="s">
        <v>465</v>
      </c>
      <c r="F14" s="22" t="s">
        <v>466</v>
      </c>
      <c r="G14" s="22"/>
      <c r="H14" s="62">
        <v>3.99</v>
      </c>
      <c r="I14" s="62">
        <v>4.24</v>
      </c>
      <c r="J14" s="62">
        <v>4.22</v>
      </c>
      <c r="K14" s="62"/>
      <c r="L14" s="62">
        <v>4.24</v>
      </c>
      <c r="M14" s="62">
        <v>4.13</v>
      </c>
      <c r="N14" s="62">
        <v>4.29</v>
      </c>
      <c r="O14" s="156">
        <f t="shared" si="0"/>
        <v>4.29</v>
      </c>
      <c r="P14" s="63" t="str">
        <f t="shared" si="1"/>
        <v>I JA</v>
      </c>
      <c r="Q14" s="23" t="s">
        <v>467</v>
      </c>
    </row>
    <row r="15" spans="1:17" ht="18" customHeight="1">
      <c r="A15" s="71">
        <v>9</v>
      </c>
      <c r="B15" s="13" t="s">
        <v>524</v>
      </c>
      <c r="C15" s="11" t="s">
        <v>525</v>
      </c>
      <c r="D15" s="14" t="s">
        <v>526</v>
      </c>
      <c r="E15" s="15" t="s">
        <v>86</v>
      </c>
      <c r="F15" s="15" t="s">
        <v>87</v>
      </c>
      <c r="G15" s="15"/>
      <c r="H15" s="62">
        <v>4.26</v>
      </c>
      <c r="I15" s="62">
        <v>3.7</v>
      </c>
      <c r="J15" s="62">
        <v>4.05</v>
      </c>
      <c r="K15" s="62"/>
      <c r="L15" s="62">
        <v>4.1</v>
      </c>
      <c r="M15" s="62">
        <v>4.16</v>
      </c>
      <c r="N15" s="62">
        <v>3.89</v>
      </c>
      <c r="O15" s="156">
        <f t="shared" si="0"/>
        <v>4.26</v>
      </c>
      <c r="P15" s="63" t="str">
        <f t="shared" si="1"/>
        <v>I JA</v>
      </c>
      <c r="Q15" s="82" t="s">
        <v>88</v>
      </c>
    </row>
    <row r="16" spans="1:17" ht="18" customHeight="1">
      <c r="A16" s="71">
        <v>10</v>
      </c>
      <c r="B16" s="19" t="s">
        <v>282</v>
      </c>
      <c r="C16" s="20" t="s">
        <v>474</v>
      </c>
      <c r="D16" s="21" t="s">
        <v>475</v>
      </c>
      <c r="E16" s="22" t="s">
        <v>465</v>
      </c>
      <c r="F16" s="22" t="s">
        <v>466</v>
      </c>
      <c r="G16" s="22"/>
      <c r="H16" s="62">
        <v>4.2</v>
      </c>
      <c r="I16" s="62">
        <v>4.06</v>
      </c>
      <c r="J16" s="62">
        <v>4.03</v>
      </c>
      <c r="K16" s="62"/>
      <c r="L16" s="62"/>
      <c r="M16" s="62"/>
      <c r="N16" s="62"/>
      <c r="O16" s="156">
        <f t="shared" si="0"/>
        <v>4.2</v>
      </c>
      <c r="P16" s="63" t="str">
        <f t="shared" si="1"/>
        <v>I JA</v>
      </c>
      <c r="Q16" s="23" t="s">
        <v>476</v>
      </c>
    </row>
    <row r="17" spans="1:17" ht="18" customHeight="1">
      <c r="A17" s="71">
        <v>11</v>
      </c>
      <c r="B17" s="19" t="s">
        <v>471</v>
      </c>
      <c r="C17" s="20" t="s">
        <v>472</v>
      </c>
      <c r="D17" s="21" t="s">
        <v>473</v>
      </c>
      <c r="E17" s="22" t="s">
        <v>465</v>
      </c>
      <c r="F17" s="22" t="s">
        <v>466</v>
      </c>
      <c r="G17" s="22"/>
      <c r="H17" s="62" t="s">
        <v>965</v>
      </c>
      <c r="I17" s="62">
        <v>4.05</v>
      </c>
      <c r="J17" s="62">
        <v>4.15</v>
      </c>
      <c r="K17" s="62"/>
      <c r="L17" s="62"/>
      <c r="M17" s="62"/>
      <c r="N17" s="62"/>
      <c r="O17" s="156">
        <f t="shared" si="0"/>
        <v>4.15</v>
      </c>
      <c r="P17" s="63" t="str">
        <f t="shared" si="1"/>
        <v>II JA</v>
      </c>
      <c r="Q17" s="23" t="s">
        <v>467</v>
      </c>
    </row>
    <row r="18" spans="1:17" ht="18" customHeight="1">
      <c r="A18" s="71">
        <v>12</v>
      </c>
      <c r="B18" s="13" t="s">
        <v>66</v>
      </c>
      <c r="C18" s="11" t="s">
        <v>266</v>
      </c>
      <c r="D18" s="14" t="s">
        <v>267</v>
      </c>
      <c r="E18" s="15" t="s">
        <v>40</v>
      </c>
      <c r="F18" s="15" t="s">
        <v>41</v>
      </c>
      <c r="G18" s="15"/>
      <c r="H18" s="62">
        <v>3.93</v>
      </c>
      <c r="I18" s="62">
        <v>4.12</v>
      </c>
      <c r="J18" s="62">
        <v>4.1</v>
      </c>
      <c r="K18" s="62"/>
      <c r="L18" s="62"/>
      <c r="M18" s="62"/>
      <c r="N18" s="62"/>
      <c r="O18" s="156">
        <f t="shared" si="0"/>
        <v>4.12</v>
      </c>
      <c r="P18" s="63" t="str">
        <f t="shared" si="1"/>
        <v>II JA</v>
      </c>
      <c r="Q18" s="82" t="s">
        <v>268</v>
      </c>
    </row>
    <row r="19" spans="1:17" ht="18" customHeight="1">
      <c r="A19" s="71">
        <v>13</v>
      </c>
      <c r="B19" s="13" t="s">
        <v>498</v>
      </c>
      <c r="C19" s="11" t="s">
        <v>499</v>
      </c>
      <c r="D19" s="14" t="s">
        <v>500</v>
      </c>
      <c r="E19" s="15" t="s">
        <v>419</v>
      </c>
      <c r="F19" s="15" t="s">
        <v>420</v>
      </c>
      <c r="G19" s="15"/>
      <c r="H19" s="62">
        <v>4.11</v>
      </c>
      <c r="I19" s="62">
        <v>3.94</v>
      </c>
      <c r="J19" s="62">
        <v>3.78</v>
      </c>
      <c r="K19" s="62"/>
      <c r="L19" s="62"/>
      <c r="M19" s="62"/>
      <c r="N19" s="62"/>
      <c r="O19" s="156">
        <f t="shared" si="0"/>
        <v>4.11</v>
      </c>
      <c r="P19" s="63" t="str">
        <f t="shared" si="1"/>
        <v>II JA</v>
      </c>
      <c r="Q19" s="17" t="s">
        <v>421</v>
      </c>
    </row>
    <row r="20" spans="1:17" ht="18" customHeight="1">
      <c r="A20" s="71">
        <v>14</v>
      </c>
      <c r="B20" s="13" t="s">
        <v>447</v>
      </c>
      <c r="C20" s="11" t="s">
        <v>448</v>
      </c>
      <c r="D20" s="14" t="s">
        <v>449</v>
      </c>
      <c r="E20" s="15" t="s">
        <v>399</v>
      </c>
      <c r="F20" s="15" t="s">
        <v>400</v>
      </c>
      <c r="G20" s="15" t="s">
        <v>450</v>
      </c>
      <c r="H20" s="62">
        <v>4.01</v>
      </c>
      <c r="I20" s="62">
        <v>3.86</v>
      </c>
      <c r="J20" s="62">
        <v>4</v>
      </c>
      <c r="K20" s="62"/>
      <c r="L20" s="62"/>
      <c r="M20" s="62"/>
      <c r="N20" s="62"/>
      <c r="O20" s="156">
        <f t="shared" si="0"/>
        <v>4.01</v>
      </c>
      <c r="P20" s="63" t="str">
        <f t="shared" si="1"/>
        <v>II JA</v>
      </c>
      <c r="Q20" s="17" t="s">
        <v>451</v>
      </c>
    </row>
    <row r="21" spans="1:17" ht="18" customHeight="1">
      <c r="A21" s="71">
        <v>15</v>
      </c>
      <c r="B21" s="13" t="s">
        <v>520</v>
      </c>
      <c r="C21" s="11" t="s">
        <v>521</v>
      </c>
      <c r="D21" s="14">
        <v>37484</v>
      </c>
      <c r="E21" s="15" t="s">
        <v>206</v>
      </c>
      <c r="F21" s="15" t="s">
        <v>207</v>
      </c>
      <c r="G21" s="15" t="s">
        <v>208</v>
      </c>
      <c r="H21" s="62" t="s">
        <v>965</v>
      </c>
      <c r="I21" s="62">
        <v>3.96</v>
      </c>
      <c r="J21" s="62">
        <v>3.84</v>
      </c>
      <c r="K21" s="62"/>
      <c r="L21" s="62"/>
      <c r="M21" s="62"/>
      <c r="N21" s="62"/>
      <c r="O21" s="156">
        <f t="shared" si="0"/>
        <v>3.96</v>
      </c>
      <c r="P21" s="63" t="str">
        <f t="shared" si="1"/>
        <v>II JA</v>
      </c>
      <c r="Q21" s="17" t="s">
        <v>209</v>
      </c>
    </row>
    <row r="22" spans="1:17" ht="18" customHeight="1">
      <c r="A22" s="71">
        <v>16</v>
      </c>
      <c r="B22" s="19" t="s">
        <v>468</v>
      </c>
      <c r="C22" s="20" t="s">
        <v>469</v>
      </c>
      <c r="D22" s="21" t="s">
        <v>470</v>
      </c>
      <c r="E22" s="22" t="s">
        <v>465</v>
      </c>
      <c r="F22" s="22" t="s">
        <v>466</v>
      </c>
      <c r="G22" s="22"/>
      <c r="H22" s="62">
        <v>3.78</v>
      </c>
      <c r="I22" s="62">
        <v>3.89</v>
      </c>
      <c r="J22" s="62">
        <v>3.9</v>
      </c>
      <c r="K22" s="62"/>
      <c r="L22" s="62"/>
      <c r="M22" s="62"/>
      <c r="N22" s="62"/>
      <c r="O22" s="156">
        <f t="shared" si="0"/>
        <v>3.9</v>
      </c>
      <c r="P22" s="63" t="str">
        <f t="shared" si="1"/>
        <v>II JA</v>
      </c>
      <c r="Q22" s="23" t="s">
        <v>467</v>
      </c>
    </row>
    <row r="23" spans="1:17" ht="18" customHeight="1">
      <c r="A23" s="71">
        <v>17</v>
      </c>
      <c r="B23" s="13" t="s">
        <v>456</v>
      </c>
      <c r="C23" s="11" t="s">
        <v>457</v>
      </c>
      <c r="D23" s="14" t="s">
        <v>458</v>
      </c>
      <c r="E23" s="15" t="s">
        <v>312</v>
      </c>
      <c r="F23" s="15" t="s">
        <v>313</v>
      </c>
      <c r="G23" s="15"/>
      <c r="H23" s="62">
        <v>3.81</v>
      </c>
      <c r="I23" s="62">
        <v>3.83</v>
      </c>
      <c r="J23" s="62">
        <v>3.87</v>
      </c>
      <c r="K23" s="62"/>
      <c r="L23" s="62"/>
      <c r="M23" s="62"/>
      <c r="N23" s="62"/>
      <c r="O23" s="156">
        <f t="shared" si="0"/>
        <v>3.87</v>
      </c>
      <c r="P23" s="63" t="str">
        <f t="shared" si="1"/>
        <v>II JA</v>
      </c>
      <c r="Q23" s="17" t="s">
        <v>455</v>
      </c>
    </row>
    <row r="24" spans="1:17" ht="18" customHeight="1">
      <c r="A24" s="71">
        <v>18</v>
      </c>
      <c r="B24" s="13" t="s">
        <v>491</v>
      </c>
      <c r="C24" s="11" t="s">
        <v>492</v>
      </c>
      <c r="D24" s="14" t="s">
        <v>493</v>
      </c>
      <c r="E24" s="15" t="s">
        <v>179</v>
      </c>
      <c r="F24" s="15"/>
      <c r="G24" s="15"/>
      <c r="H24" s="62">
        <v>3.58</v>
      </c>
      <c r="I24" s="62">
        <v>3.78</v>
      </c>
      <c r="J24" s="62">
        <v>3.49</v>
      </c>
      <c r="K24" s="62"/>
      <c r="L24" s="62"/>
      <c r="M24" s="62"/>
      <c r="N24" s="62"/>
      <c r="O24" s="156">
        <f t="shared" si="0"/>
        <v>3.78</v>
      </c>
      <c r="P24" s="63" t="str">
        <f t="shared" si="1"/>
        <v>III JA</v>
      </c>
      <c r="Q24" s="17" t="s">
        <v>180</v>
      </c>
    </row>
    <row r="25" spans="1:256" ht="18" customHeight="1">
      <c r="A25" s="71">
        <v>19</v>
      </c>
      <c r="B25" s="13" t="s">
        <v>501</v>
      </c>
      <c r="C25" s="11" t="s">
        <v>502</v>
      </c>
      <c r="D25" s="14" t="s">
        <v>503</v>
      </c>
      <c r="E25" s="15" t="s">
        <v>419</v>
      </c>
      <c r="F25" s="15" t="s">
        <v>420</v>
      </c>
      <c r="G25" s="15"/>
      <c r="H25" s="62">
        <v>3.57</v>
      </c>
      <c r="I25" s="62" t="s">
        <v>965</v>
      </c>
      <c r="J25" s="62">
        <v>3.72</v>
      </c>
      <c r="K25" s="62"/>
      <c r="L25" s="62"/>
      <c r="M25" s="62"/>
      <c r="N25" s="62"/>
      <c r="O25" s="156">
        <f t="shared" si="0"/>
        <v>3.72</v>
      </c>
      <c r="P25" s="63" t="str">
        <f t="shared" si="1"/>
        <v>III JA</v>
      </c>
      <c r="Q25" s="17" t="s">
        <v>504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71">
        <v>20</v>
      </c>
      <c r="B26" s="13" t="s">
        <v>406</v>
      </c>
      <c r="C26" s="11" t="s">
        <v>480</v>
      </c>
      <c r="D26" s="14" t="s">
        <v>481</v>
      </c>
      <c r="E26" s="15" t="s">
        <v>407</v>
      </c>
      <c r="F26" s="15" t="s">
        <v>408</v>
      </c>
      <c r="G26" s="15"/>
      <c r="H26" s="62">
        <v>3.61</v>
      </c>
      <c r="I26" s="62">
        <v>3.61</v>
      </c>
      <c r="J26" s="62" t="s">
        <v>965</v>
      </c>
      <c r="K26" s="62"/>
      <c r="L26" s="62"/>
      <c r="M26" s="62"/>
      <c r="N26" s="62"/>
      <c r="O26" s="156">
        <f t="shared" si="0"/>
        <v>3.61</v>
      </c>
      <c r="P26" s="63" t="str">
        <f t="shared" si="1"/>
        <v>III JA</v>
      </c>
      <c r="Q26" s="17" t="s">
        <v>409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71">
        <v>21</v>
      </c>
      <c r="B27" s="13" t="s">
        <v>282</v>
      </c>
      <c r="C27" s="11" t="s">
        <v>485</v>
      </c>
      <c r="D27" s="14" t="s">
        <v>486</v>
      </c>
      <c r="E27" s="15" t="s">
        <v>407</v>
      </c>
      <c r="F27" s="15" t="s">
        <v>408</v>
      </c>
      <c r="G27" s="15"/>
      <c r="H27" s="62">
        <v>3.58</v>
      </c>
      <c r="I27" s="62">
        <v>3.53</v>
      </c>
      <c r="J27" s="62">
        <v>3.42</v>
      </c>
      <c r="K27" s="62"/>
      <c r="L27" s="62"/>
      <c r="M27" s="62"/>
      <c r="N27" s="62"/>
      <c r="O27" s="156">
        <f t="shared" si="0"/>
        <v>3.58</v>
      </c>
      <c r="P27" s="63"/>
      <c r="Q27" s="17" t="s">
        <v>409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71">
        <v>22</v>
      </c>
      <c r="B28" s="13" t="s">
        <v>505</v>
      </c>
      <c r="C28" s="11" t="s">
        <v>506</v>
      </c>
      <c r="D28" s="14" t="s">
        <v>507</v>
      </c>
      <c r="E28" s="15" t="s">
        <v>68</v>
      </c>
      <c r="F28" s="15" t="s">
        <v>69</v>
      </c>
      <c r="G28" s="15"/>
      <c r="H28" s="62">
        <v>3.58</v>
      </c>
      <c r="I28" s="62" t="s">
        <v>965</v>
      </c>
      <c r="J28" s="62">
        <v>3.29</v>
      </c>
      <c r="K28" s="62"/>
      <c r="L28" s="62"/>
      <c r="M28" s="62"/>
      <c r="N28" s="62"/>
      <c r="O28" s="156">
        <f t="shared" si="0"/>
        <v>3.58</v>
      </c>
      <c r="P28" s="63"/>
      <c r="Q28" s="17" t="s">
        <v>70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 customHeight="1">
      <c r="A29" s="71">
        <v>23</v>
      </c>
      <c r="B29" s="13" t="s">
        <v>482</v>
      </c>
      <c r="C29" s="11" t="s">
        <v>483</v>
      </c>
      <c r="D29" s="14" t="s">
        <v>484</v>
      </c>
      <c r="E29" s="15" t="s">
        <v>407</v>
      </c>
      <c r="F29" s="15" t="s">
        <v>408</v>
      </c>
      <c r="G29" s="15"/>
      <c r="H29" s="62">
        <v>3.5</v>
      </c>
      <c r="I29" s="62">
        <v>3.3</v>
      </c>
      <c r="J29" s="62">
        <v>3.37</v>
      </c>
      <c r="K29" s="62"/>
      <c r="L29" s="62"/>
      <c r="M29" s="62"/>
      <c r="N29" s="62"/>
      <c r="O29" s="156">
        <f t="shared" si="0"/>
        <v>3.5</v>
      </c>
      <c r="P29" s="63"/>
      <c r="Q29" s="17" t="s">
        <v>409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 s="71">
        <v>24</v>
      </c>
      <c r="B30" s="13" t="s">
        <v>32</v>
      </c>
      <c r="C30" s="11" t="s">
        <v>508</v>
      </c>
      <c r="D30" s="14">
        <v>37745</v>
      </c>
      <c r="E30" s="15" t="s">
        <v>68</v>
      </c>
      <c r="F30" s="15" t="s">
        <v>69</v>
      </c>
      <c r="G30" s="15"/>
      <c r="H30" s="62">
        <v>3.3</v>
      </c>
      <c r="I30" s="62">
        <v>3.39</v>
      </c>
      <c r="J30" s="62">
        <v>3.3</v>
      </c>
      <c r="K30" s="62"/>
      <c r="L30" s="62"/>
      <c r="M30" s="62"/>
      <c r="N30" s="62"/>
      <c r="O30" s="156">
        <f t="shared" si="0"/>
        <v>3.39</v>
      </c>
      <c r="P30" s="63"/>
      <c r="Q30" s="17" t="s">
        <v>70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71">
        <v>25</v>
      </c>
      <c r="B31" s="13" t="s">
        <v>99</v>
      </c>
      <c r="C31" s="11" t="s">
        <v>494</v>
      </c>
      <c r="D31" s="14" t="s">
        <v>495</v>
      </c>
      <c r="E31" s="15" t="s">
        <v>56</v>
      </c>
      <c r="F31" s="15" t="s">
        <v>57</v>
      </c>
      <c r="G31" s="15"/>
      <c r="H31" s="62">
        <v>3.3</v>
      </c>
      <c r="I31" s="62" t="s">
        <v>965</v>
      </c>
      <c r="J31" s="62">
        <v>3.22</v>
      </c>
      <c r="K31" s="62"/>
      <c r="L31" s="62"/>
      <c r="M31" s="62"/>
      <c r="N31" s="62"/>
      <c r="O31" s="156">
        <f t="shared" si="0"/>
        <v>3.3</v>
      </c>
      <c r="P31" s="63"/>
      <c r="Q31" s="17" t="s">
        <v>58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71">
        <v>26</v>
      </c>
      <c r="B32" s="13" t="s">
        <v>99</v>
      </c>
      <c r="C32" s="11" t="s">
        <v>480</v>
      </c>
      <c r="D32" s="14" t="s">
        <v>487</v>
      </c>
      <c r="E32" s="15" t="s">
        <v>407</v>
      </c>
      <c r="F32" s="15" t="s">
        <v>408</v>
      </c>
      <c r="G32" s="15"/>
      <c r="H32" s="62">
        <v>3.04</v>
      </c>
      <c r="I32" s="62">
        <v>3.04</v>
      </c>
      <c r="J32" s="62">
        <v>2.92</v>
      </c>
      <c r="K32" s="62"/>
      <c r="L32" s="62"/>
      <c r="M32" s="62"/>
      <c r="N32" s="62"/>
      <c r="O32" s="156">
        <f t="shared" si="0"/>
        <v>3.04</v>
      </c>
      <c r="P32" s="63"/>
      <c r="Q32" s="17" t="s">
        <v>409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71">
        <v>27</v>
      </c>
      <c r="B33" s="13" t="s">
        <v>49</v>
      </c>
      <c r="C33" s="11" t="s">
        <v>488</v>
      </c>
      <c r="D33" s="14" t="s">
        <v>489</v>
      </c>
      <c r="E33" s="15" t="s">
        <v>407</v>
      </c>
      <c r="F33" s="15" t="s">
        <v>408</v>
      </c>
      <c r="G33" s="15"/>
      <c r="H33" s="62">
        <v>2.94</v>
      </c>
      <c r="I33" s="62">
        <v>2.78</v>
      </c>
      <c r="J33" s="62">
        <v>2.98</v>
      </c>
      <c r="K33" s="62"/>
      <c r="L33" s="62"/>
      <c r="M33" s="62"/>
      <c r="N33" s="62"/>
      <c r="O33" s="156">
        <f t="shared" si="0"/>
        <v>2.98</v>
      </c>
      <c r="P33" s="63"/>
      <c r="Q33" s="17" t="s">
        <v>409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71">
        <v>28</v>
      </c>
      <c r="B34" s="13" t="s">
        <v>32</v>
      </c>
      <c r="C34" s="11" t="s">
        <v>496</v>
      </c>
      <c r="D34" s="14" t="s">
        <v>497</v>
      </c>
      <c r="E34" s="15" t="s">
        <v>56</v>
      </c>
      <c r="F34" s="15" t="s">
        <v>57</v>
      </c>
      <c r="G34" s="15"/>
      <c r="H34" s="62">
        <v>2.58</v>
      </c>
      <c r="I34" s="62">
        <v>2.44</v>
      </c>
      <c r="J34" s="62">
        <v>2.64</v>
      </c>
      <c r="K34" s="62"/>
      <c r="L34" s="62"/>
      <c r="M34" s="62"/>
      <c r="N34" s="62"/>
      <c r="O34" s="156">
        <f t="shared" si="0"/>
        <v>2.64</v>
      </c>
      <c r="P34" s="63"/>
      <c r="Q34" s="17" t="s">
        <v>58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7" ht="18" customHeight="1">
      <c r="A35" s="71" t="s">
        <v>134</v>
      </c>
      <c r="B35" s="13" t="s">
        <v>293</v>
      </c>
      <c r="C35" s="11" t="s">
        <v>294</v>
      </c>
      <c r="D35" s="14">
        <v>37539</v>
      </c>
      <c r="E35" s="15" t="s">
        <v>132</v>
      </c>
      <c r="F35" s="15" t="s">
        <v>133</v>
      </c>
      <c r="G35" s="15"/>
      <c r="H35" s="62">
        <v>4.48</v>
      </c>
      <c r="I35" s="62">
        <v>4.62</v>
      </c>
      <c r="J35" s="62">
        <v>4.51</v>
      </c>
      <c r="K35" s="62"/>
      <c r="L35" s="12"/>
      <c r="M35" s="62"/>
      <c r="N35" s="62"/>
      <c r="O35" s="156">
        <f t="shared" si="0"/>
        <v>4.62</v>
      </c>
      <c r="P35" s="63" t="str">
        <f>IF(ISBLANK(O35),"",IF(O35&gt;=6,"KSM",IF(O35&gt;=5.6,"I A",IF(O35&gt;=5.15,"II A",IF(O35&gt;=4.6,"III A",IF(O35&gt;=4.2,"I JA",IF(O35&gt;=3.85,"II JA",IF(O35&gt;=3.6,"III JA"))))))))</f>
        <v>III A</v>
      </c>
      <c r="Q35" s="17" t="s">
        <v>295</v>
      </c>
    </row>
    <row r="36" spans="1:8" s="1" customFormat="1" ht="15.75">
      <c r="A36" s="1" t="s">
        <v>9</v>
      </c>
      <c r="C36" s="6"/>
      <c r="D36" s="7"/>
      <c r="E36" s="7"/>
      <c r="F36" s="7"/>
      <c r="G36" s="8"/>
      <c r="H36" s="9"/>
    </row>
    <row r="37" spans="1:12" s="1" customFormat="1" ht="15.75">
      <c r="A37" s="1" t="s">
        <v>10</v>
      </c>
      <c r="C37" s="6"/>
      <c r="D37" s="7"/>
      <c r="E37" s="7"/>
      <c r="F37" s="8"/>
      <c r="G37" s="8"/>
      <c r="H37" s="9"/>
      <c r="I37" s="9"/>
      <c r="J37" s="9"/>
      <c r="K37" s="9"/>
      <c r="L37" s="16"/>
    </row>
    <row r="38" spans="1:16" s="4" customFormat="1" ht="12" customHeight="1">
      <c r="A38" s="27"/>
      <c r="B38" s="27"/>
      <c r="C38" s="35"/>
      <c r="D38" s="36"/>
      <c r="E38" s="37"/>
      <c r="F38" s="37"/>
      <c r="G38" s="30"/>
      <c r="H38" s="33"/>
      <c r="I38" s="33"/>
      <c r="J38" s="33"/>
      <c r="K38" s="33"/>
      <c r="L38" s="33"/>
      <c r="M38" s="33"/>
      <c r="N38" s="33"/>
      <c r="O38" s="33"/>
      <c r="P38" s="34"/>
    </row>
    <row r="39" spans="2:16" s="24" customFormat="1" ht="16.5" thickBot="1">
      <c r="B39" s="1" t="s">
        <v>446</v>
      </c>
      <c r="D39" s="39"/>
      <c r="E39" s="40"/>
      <c r="F39" s="40"/>
      <c r="G39" s="41"/>
      <c r="H39" s="52"/>
      <c r="I39" s="52"/>
      <c r="J39" s="52"/>
      <c r="K39" s="52"/>
      <c r="L39" s="52"/>
      <c r="M39" s="52"/>
      <c r="N39" s="52"/>
      <c r="O39" s="53"/>
      <c r="P39" s="9"/>
    </row>
    <row r="40" spans="4:16" s="4" customFormat="1" ht="12" thickBot="1">
      <c r="D40" s="28"/>
      <c r="H40" s="168" t="s">
        <v>395</v>
      </c>
      <c r="I40" s="169"/>
      <c r="J40" s="169"/>
      <c r="K40" s="169"/>
      <c r="L40" s="169"/>
      <c r="M40" s="169"/>
      <c r="N40" s="170"/>
      <c r="O40" s="72"/>
      <c r="P40" s="73"/>
    </row>
    <row r="41" spans="1:17" s="65" customFormat="1" ht="11.25" thickBot="1">
      <c r="A41" s="44" t="s">
        <v>946</v>
      </c>
      <c r="B41" s="66" t="s">
        <v>13</v>
      </c>
      <c r="C41" s="67" t="s">
        <v>14</v>
      </c>
      <c r="D41" s="68" t="s">
        <v>15</v>
      </c>
      <c r="E41" s="69" t="s">
        <v>16</v>
      </c>
      <c r="F41" s="69" t="s">
        <v>17</v>
      </c>
      <c r="G41" s="69" t="s">
        <v>18</v>
      </c>
      <c r="H41" s="70">
        <v>1</v>
      </c>
      <c r="I41" s="57">
        <v>2</v>
      </c>
      <c r="J41" s="57">
        <v>3</v>
      </c>
      <c r="K41" s="57" t="s">
        <v>28</v>
      </c>
      <c r="L41" s="57">
        <v>4</v>
      </c>
      <c r="M41" s="57">
        <v>5</v>
      </c>
      <c r="N41" s="75">
        <v>6</v>
      </c>
      <c r="O41" s="80" t="s">
        <v>25</v>
      </c>
      <c r="P41" s="81" t="s">
        <v>21</v>
      </c>
      <c r="Q41" s="78" t="s">
        <v>22</v>
      </c>
    </row>
    <row r="42" spans="1:256" ht="18" customHeight="1">
      <c r="A42" s="71" t="s">
        <v>134</v>
      </c>
      <c r="B42" s="13" t="s">
        <v>356</v>
      </c>
      <c r="C42" s="11" t="s">
        <v>527</v>
      </c>
      <c r="D42" s="14">
        <v>37712</v>
      </c>
      <c r="E42" s="15" t="s">
        <v>132</v>
      </c>
      <c r="F42" s="15" t="s">
        <v>133</v>
      </c>
      <c r="G42" s="15"/>
      <c r="H42" s="62">
        <v>3.46</v>
      </c>
      <c r="I42" s="62">
        <v>3.65</v>
      </c>
      <c r="J42" s="62">
        <v>3.65</v>
      </c>
      <c r="K42" s="62"/>
      <c r="L42" s="12"/>
      <c r="M42" s="62"/>
      <c r="N42" s="62"/>
      <c r="O42" s="156">
        <f t="shared" si="0"/>
        <v>3.65</v>
      </c>
      <c r="P42" s="63" t="str">
        <f>IF(ISBLANK(O42),"",IF(O42&gt;=6,"KSM",IF(O42&gt;=5.6,"I A",IF(O42&gt;=5.15,"II A",IF(O42&gt;=4.6,"III A",IF(O42&gt;=4.2,"I JA",IF(O42&gt;=3.85,"II JA",IF(O42&gt;=3.6,"III JA"))))))))</f>
        <v>III JA</v>
      </c>
      <c r="Q42" s="17" t="s">
        <v>295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7" ht="18" customHeight="1">
      <c r="A43" s="71"/>
      <c r="B43" s="13" t="s">
        <v>115</v>
      </c>
      <c r="C43" s="11" t="s">
        <v>490</v>
      </c>
      <c r="D43" s="14">
        <v>38724</v>
      </c>
      <c r="E43" s="15" t="s">
        <v>407</v>
      </c>
      <c r="F43" s="15" t="s">
        <v>408</v>
      </c>
      <c r="G43" s="15"/>
      <c r="H43" s="62" t="s">
        <v>965</v>
      </c>
      <c r="I43" s="62" t="s">
        <v>966</v>
      </c>
      <c r="J43" s="62" t="s">
        <v>966</v>
      </c>
      <c r="K43" s="62"/>
      <c r="L43" s="62"/>
      <c r="M43" s="62"/>
      <c r="N43" s="62"/>
      <c r="O43" s="156" t="s">
        <v>967</v>
      </c>
      <c r="P43" s="63"/>
      <c r="Q43" s="17" t="s">
        <v>409</v>
      </c>
    </row>
    <row r="44" spans="1:17" ht="18" customHeight="1">
      <c r="A44" s="71"/>
      <c r="B44" s="13" t="s">
        <v>522</v>
      </c>
      <c r="C44" s="11" t="s">
        <v>523</v>
      </c>
      <c r="D44" s="14">
        <v>37670</v>
      </c>
      <c r="E44" s="15" t="s">
        <v>206</v>
      </c>
      <c r="F44" s="15" t="s">
        <v>207</v>
      </c>
      <c r="G44" s="15" t="s">
        <v>208</v>
      </c>
      <c r="H44" s="62"/>
      <c r="I44" s="62"/>
      <c r="J44" s="62"/>
      <c r="K44" s="62"/>
      <c r="L44" s="62"/>
      <c r="M44" s="62"/>
      <c r="N44" s="62"/>
      <c r="O44" s="156" t="s">
        <v>963</v>
      </c>
      <c r="P44" s="63"/>
      <c r="Q44" s="17" t="s">
        <v>209</v>
      </c>
    </row>
    <row r="45" spans="1:17" ht="18" customHeight="1">
      <c r="A45" s="71"/>
      <c r="B45" s="13" t="s">
        <v>115</v>
      </c>
      <c r="C45" s="11" t="s">
        <v>424</v>
      </c>
      <c r="D45" s="14">
        <v>37360</v>
      </c>
      <c r="E45" s="15" t="s">
        <v>206</v>
      </c>
      <c r="F45" s="15" t="s">
        <v>207</v>
      </c>
      <c r="G45" s="15" t="s">
        <v>208</v>
      </c>
      <c r="H45" s="62"/>
      <c r="I45" s="62"/>
      <c r="J45" s="62"/>
      <c r="K45" s="62"/>
      <c r="L45" s="62"/>
      <c r="M45" s="62"/>
      <c r="N45" s="62"/>
      <c r="O45" s="156" t="s">
        <v>963</v>
      </c>
      <c r="P45" s="63"/>
      <c r="Q45" s="17" t="s">
        <v>209</v>
      </c>
    </row>
    <row r="46" spans="1:17" ht="18" customHeight="1">
      <c r="A46" s="71"/>
      <c r="B46" s="13" t="s">
        <v>363</v>
      </c>
      <c r="C46" s="11" t="s">
        <v>402</v>
      </c>
      <c r="D46" s="14">
        <v>37732</v>
      </c>
      <c r="E46" s="15" t="s">
        <v>403</v>
      </c>
      <c r="F46" s="15" t="s">
        <v>404</v>
      </c>
      <c r="G46" s="15"/>
      <c r="H46" s="62"/>
      <c r="I46" s="62"/>
      <c r="J46" s="62"/>
      <c r="K46" s="62"/>
      <c r="L46" s="62"/>
      <c r="M46" s="62"/>
      <c r="N46" s="62"/>
      <c r="O46" s="156" t="s">
        <v>963</v>
      </c>
      <c r="P46" s="63"/>
      <c r="Q46" s="17" t="s">
        <v>405</v>
      </c>
    </row>
    <row r="47" spans="1:17" ht="18" customHeight="1">
      <c r="A47" s="71"/>
      <c r="B47" s="13" t="s">
        <v>452</v>
      </c>
      <c r="C47" s="11" t="s">
        <v>453</v>
      </c>
      <c r="D47" s="14" t="s">
        <v>454</v>
      </c>
      <c r="E47" s="15" t="s">
        <v>312</v>
      </c>
      <c r="F47" s="15" t="s">
        <v>313</v>
      </c>
      <c r="G47" s="15"/>
      <c r="H47" s="62"/>
      <c r="I47" s="62"/>
      <c r="J47" s="62"/>
      <c r="K47" s="62"/>
      <c r="L47" s="62"/>
      <c r="M47" s="62"/>
      <c r="N47" s="62"/>
      <c r="O47" s="156" t="s">
        <v>963</v>
      </c>
      <c r="P47" s="63"/>
      <c r="Q47" s="17" t="s">
        <v>455</v>
      </c>
    </row>
  </sheetData>
  <sheetProtection/>
  <mergeCells count="2">
    <mergeCell ref="H5:N5"/>
    <mergeCell ref="H40:N40"/>
  </mergeCells>
  <printOptions/>
  <pageMargins left="0.15902777777777777" right="0.16944444444444445" top="0.21944444444444444" bottom="0.15" header="0.3145833333333333" footer="0.3145833333333333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7" customWidth="1"/>
    <col min="2" max="2" width="9.57421875" style="27" customWidth="1"/>
    <col min="3" max="3" width="11.140625" style="27" bestFit="1" customWidth="1"/>
    <col min="4" max="4" width="10.7109375" style="28" customWidth="1"/>
    <col min="5" max="5" width="12.140625" style="29" bestFit="1" customWidth="1"/>
    <col min="6" max="6" width="14.00390625" style="29" bestFit="1" customWidth="1"/>
    <col min="7" max="7" width="11.28125" style="30" bestFit="1" customWidth="1"/>
    <col min="8" max="10" width="4.7109375" style="31" customWidth="1"/>
    <col min="11" max="11" width="4.7109375" style="32" hidden="1" customWidth="1"/>
    <col min="12" max="14" width="4.7109375" style="31" customWidth="1"/>
    <col min="15" max="15" width="9.140625" style="33" customWidth="1"/>
    <col min="16" max="16" width="7.00390625" style="34" bestFit="1" customWidth="1"/>
    <col min="17" max="17" width="14.57421875" style="4" bestFit="1" customWidth="1"/>
    <col min="18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2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9"/>
      <c r="L2" s="16"/>
    </row>
    <row r="3" spans="1:16" s="4" customFormat="1" ht="12" customHeight="1">
      <c r="A3" s="27"/>
      <c r="B3" s="27"/>
      <c r="C3" s="35"/>
      <c r="D3" s="36"/>
      <c r="E3" s="37"/>
      <c r="F3" s="37"/>
      <c r="G3" s="30"/>
      <c r="H3" s="38"/>
      <c r="I3" s="38"/>
      <c r="J3" s="38"/>
      <c r="K3" s="33"/>
      <c r="L3" s="38"/>
      <c r="M3" s="38"/>
      <c r="N3" s="38"/>
      <c r="O3" s="33"/>
      <c r="P3" s="34"/>
    </row>
    <row r="4" spans="2:16" s="24" customFormat="1" ht="15.75">
      <c r="B4" s="1" t="s">
        <v>528</v>
      </c>
      <c r="D4" s="39"/>
      <c r="E4" s="40"/>
      <c r="F4" s="40"/>
      <c r="G4" s="41"/>
      <c r="H4" s="42"/>
      <c r="I4" s="42"/>
      <c r="J4" s="42"/>
      <c r="K4" s="52"/>
      <c r="L4" s="42"/>
      <c r="M4" s="42"/>
      <c r="N4" s="42"/>
      <c r="O4" s="53"/>
      <c r="P4" s="9"/>
    </row>
    <row r="5" spans="4:16" s="4" customFormat="1" ht="11.25">
      <c r="D5" s="28"/>
      <c r="H5" s="168" t="s">
        <v>395</v>
      </c>
      <c r="I5" s="169"/>
      <c r="J5" s="169"/>
      <c r="K5" s="169"/>
      <c r="L5" s="169"/>
      <c r="M5" s="169"/>
      <c r="N5" s="170"/>
      <c r="O5" s="72"/>
      <c r="P5" s="73"/>
    </row>
    <row r="6" spans="1:17" s="65" customFormat="1" ht="12" customHeight="1">
      <c r="A6" s="4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70">
        <v>1</v>
      </c>
      <c r="I6" s="57">
        <v>2</v>
      </c>
      <c r="J6" s="57">
        <v>3</v>
      </c>
      <c r="K6" s="57" t="s">
        <v>28</v>
      </c>
      <c r="L6" s="74">
        <v>4</v>
      </c>
      <c r="M6" s="57">
        <v>5</v>
      </c>
      <c r="N6" s="75">
        <v>6</v>
      </c>
      <c r="O6" s="76" t="s">
        <v>25</v>
      </c>
      <c r="P6" s="77" t="s">
        <v>21</v>
      </c>
      <c r="Q6" s="78" t="s">
        <v>22</v>
      </c>
    </row>
    <row r="7" spans="1:18" ht="18" customHeight="1">
      <c r="A7" s="71">
        <v>1</v>
      </c>
      <c r="B7" s="13" t="s">
        <v>435</v>
      </c>
      <c r="C7" s="11" t="s">
        <v>436</v>
      </c>
      <c r="D7" s="14" t="s">
        <v>437</v>
      </c>
      <c r="E7" s="15" t="s">
        <v>312</v>
      </c>
      <c r="F7" s="15" t="s">
        <v>313</v>
      </c>
      <c r="G7" s="15"/>
      <c r="H7" s="62">
        <v>4.93</v>
      </c>
      <c r="I7" s="62">
        <v>4.97</v>
      </c>
      <c r="J7" s="62">
        <v>4.51</v>
      </c>
      <c r="K7" s="62"/>
      <c r="L7" s="62">
        <v>4.63</v>
      </c>
      <c r="M7" s="62">
        <v>5.18</v>
      </c>
      <c r="N7" s="62" t="s">
        <v>966</v>
      </c>
      <c r="O7" s="106">
        <f aca="true" t="shared" si="0" ref="O7:O25">MAX(H7:N7)</f>
        <v>5.18</v>
      </c>
      <c r="P7" s="12" t="str">
        <f aca="true" t="shared" si="1" ref="P7:P18">IF(ISBLANK(O7),"",IF(O7&gt;=7.2,"KSM",IF(O7&gt;=6.7,"I A",IF(O7&gt;=6.2,"II A",IF(O7&gt;=5.6,"III A",IF(O7&gt;=5,"I JA",IF(O7&gt;=4.45,"II JA",IF(O7&gt;=4,"III JA"))))))))</f>
        <v>I JA</v>
      </c>
      <c r="Q7" s="17" t="s">
        <v>314</v>
      </c>
      <c r="R7" s="31"/>
    </row>
    <row r="8" spans="1:18" ht="18" customHeight="1">
      <c r="A8" s="71">
        <v>2</v>
      </c>
      <c r="B8" s="13" t="s">
        <v>252</v>
      </c>
      <c r="C8" s="11" t="s">
        <v>534</v>
      </c>
      <c r="D8" s="14" t="s">
        <v>535</v>
      </c>
      <c r="E8" s="15" t="s">
        <v>312</v>
      </c>
      <c r="F8" s="15" t="s">
        <v>313</v>
      </c>
      <c r="G8" s="79"/>
      <c r="H8" s="62">
        <v>4.79</v>
      </c>
      <c r="I8" s="62">
        <v>4.96</v>
      </c>
      <c r="J8" s="62">
        <v>5.12</v>
      </c>
      <c r="K8" s="62"/>
      <c r="L8" s="62">
        <v>4.91</v>
      </c>
      <c r="M8" s="62">
        <v>4.92</v>
      </c>
      <c r="N8" s="62">
        <v>4.74</v>
      </c>
      <c r="O8" s="106">
        <f t="shared" si="0"/>
        <v>5.12</v>
      </c>
      <c r="P8" s="12" t="str">
        <f t="shared" si="1"/>
        <v>I JA</v>
      </c>
      <c r="Q8" s="17" t="s">
        <v>314</v>
      </c>
      <c r="R8" s="31"/>
    </row>
    <row r="9" spans="1:17" ht="18" customHeight="1">
      <c r="A9" s="71">
        <v>3</v>
      </c>
      <c r="B9" s="13" t="s">
        <v>556</v>
      </c>
      <c r="C9" s="11" t="s">
        <v>557</v>
      </c>
      <c r="D9" s="14" t="s">
        <v>558</v>
      </c>
      <c r="E9" s="15" t="s">
        <v>76</v>
      </c>
      <c r="F9" s="15" t="s">
        <v>77</v>
      </c>
      <c r="G9" s="15"/>
      <c r="H9" s="62">
        <v>4.78</v>
      </c>
      <c r="I9" s="62">
        <v>4.52</v>
      </c>
      <c r="J9" s="62">
        <v>4.66</v>
      </c>
      <c r="K9" s="62"/>
      <c r="L9" s="62">
        <v>4.56</v>
      </c>
      <c r="M9" s="62">
        <v>4.43</v>
      </c>
      <c r="N9" s="62">
        <v>4.67</v>
      </c>
      <c r="O9" s="106">
        <f t="shared" si="0"/>
        <v>4.78</v>
      </c>
      <c r="P9" s="12" t="str">
        <f t="shared" si="1"/>
        <v>II JA</v>
      </c>
      <c r="Q9" s="17" t="s">
        <v>555</v>
      </c>
    </row>
    <row r="10" spans="1:18" ht="18" customHeight="1">
      <c r="A10" s="71">
        <v>4</v>
      </c>
      <c r="B10" s="13" t="s">
        <v>545</v>
      </c>
      <c r="C10" s="11" t="s">
        <v>546</v>
      </c>
      <c r="D10" s="14">
        <v>37665</v>
      </c>
      <c r="E10" s="15" t="s">
        <v>403</v>
      </c>
      <c r="F10" s="15" t="s">
        <v>404</v>
      </c>
      <c r="G10" s="15"/>
      <c r="H10" s="62">
        <v>4.58</v>
      </c>
      <c r="I10" s="62">
        <v>4.37</v>
      </c>
      <c r="J10" s="62">
        <v>4.39</v>
      </c>
      <c r="K10" s="62"/>
      <c r="L10" s="62">
        <v>4.42</v>
      </c>
      <c r="M10" s="62">
        <v>4.53</v>
      </c>
      <c r="N10" s="62">
        <v>4.6</v>
      </c>
      <c r="O10" s="106">
        <f t="shared" si="0"/>
        <v>4.6</v>
      </c>
      <c r="P10" s="12" t="str">
        <f t="shared" si="1"/>
        <v>II JA</v>
      </c>
      <c r="Q10" s="17" t="s">
        <v>478</v>
      </c>
      <c r="R10" s="31"/>
    </row>
    <row r="11" spans="1:18" ht="18" customHeight="1">
      <c r="A11" s="71">
        <v>5</v>
      </c>
      <c r="B11" s="19" t="s">
        <v>438</v>
      </c>
      <c r="C11" s="20" t="s">
        <v>541</v>
      </c>
      <c r="D11" s="21" t="s">
        <v>542</v>
      </c>
      <c r="E11" s="22" t="s">
        <v>465</v>
      </c>
      <c r="F11" s="22" t="s">
        <v>466</v>
      </c>
      <c r="G11" s="15"/>
      <c r="H11" s="62">
        <v>4.46</v>
      </c>
      <c r="I11" s="62">
        <v>4.47</v>
      </c>
      <c r="J11" s="62">
        <v>4.39</v>
      </c>
      <c r="K11" s="62"/>
      <c r="L11" s="62">
        <v>4.55</v>
      </c>
      <c r="M11" s="62">
        <v>4.53</v>
      </c>
      <c r="N11" s="62">
        <v>4.6</v>
      </c>
      <c r="O11" s="106">
        <f t="shared" si="0"/>
        <v>4.6</v>
      </c>
      <c r="P11" s="12" t="str">
        <f t="shared" si="1"/>
        <v>II JA</v>
      </c>
      <c r="Q11" s="23" t="s">
        <v>467</v>
      </c>
      <c r="R11" s="31"/>
    </row>
    <row r="12" spans="1:18" ht="18" customHeight="1">
      <c r="A12" s="71">
        <v>6</v>
      </c>
      <c r="B12" s="13" t="s">
        <v>201</v>
      </c>
      <c r="C12" s="11" t="s">
        <v>306</v>
      </c>
      <c r="D12" s="14" t="s">
        <v>307</v>
      </c>
      <c r="E12" s="15" t="s">
        <v>40</v>
      </c>
      <c r="F12" s="15" t="s">
        <v>41</v>
      </c>
      <c r="G12" s="15"/>
      <c r="H12" s="62">
        <v>4.51</v>
      </c>
      <c r="I12" s="62">
        <v>4.49</v>
      </c>
      <c r="J12" s="62">
        <v>4.46</v>
      </c>
      <c r="K12" s="62"/>
      <c r="L12" s="62">
        <v>4.53</v>
      </c>
      <c r="M12" s="62">
        <v>4.39</v>
      </c>
      <c r="N12" s="62">
        <v>4.31</v>
      </c>
      <c r="O12" s="106">
        <f t="shared" si="0"/>
        <v>4.53</v>
      </c>
      <c r="P12" s="12" t="str">
        <f t="shared" si="1"/>
        <v>II JA</v>
      </c>
      <c r="Q12" s="17" t="s">
        <v>42</v>
      </c>
      <c r="R12" s="31"/>
    </row>
    <row r="13" spans="1:18" s="139" customFormat="1" ht="18" customHeight="1">
      <c r="A13" s="71">
        <v>7</v>
      </c>
      <c r="B13" s="111" t="s">
        <v>529</v>
      </c>
      <c r="C13" s="112" t="s">
        <v>530</v>
      </c>
      <c r="D13" s="113" t="s">
        <v>531</v>
      </c>
      <c r="E13" s="79" t="s">
        <v>532</v>
      </c>
      <c r="F13" s="79" t="s">
        <v>166</v>
      </c>
      <c r="G13" s="79"/>
      <c r="H13" s="154">
        <v>4.49</v>
      </c>
      <c r="I13" s="154">
        <v>4.14</v>
      </c>
      <c r="J13" s="154">
        <v>4.2</v>
      </c>
      <c r="K13" s="154"/>
      <c r="L13" s="154">
        <v>4.08</v>
      </c>
      <c r="M13" s="154">
        <v>4.04</v>
      </c>
      <c r="N13" s="154">
        <v>4.1</v>
      </c>
      <c r="O13" s="156">
        <f t="shared" si="0"/>
        <v>4.49</v>
      </c>
      <c r="P13" s="63" t="str">
        <f t="shared" si="1"/>
        <v>II JA</v>
      </c>
      <c r="Q13" s="82" t="s">
        <v>533</v>
      </c>
      <c r="R13" s="161"/>
    </row>
    <row r="14" spans="1:18" ht="18" customHeight="1">
      <c r="A14" s="71">
        <v>8</v>
      </c>
      <c r="B14" s="13" t="s">
        <v>536</v>
      </c>
      <c r="C14" s="11" t="s">
        <v>537</v>
      </c>
      <c r="D14" s="14" t="s">
        <v>538</v>
      </c>
      <c r="E14" s="15" t="s">
        <v>312</v>
      </c>
      <c r="F14" s="15" t="s">
        <v>313</v>
      </c>
      <c r="G14" s="15"/>
      <c r="H14" s="62">
        <v>4.11</v>
      </c>
      <c r="I14" s="62">
        <v>4.43</v>
      </c>
      <c r="J14" s="62" t="s">
        <v>965</v>
      </c>
      <c r="K14" s="62"/>
      <c r="L14" s="62"/>
      <c r="M14" s="62"/>
      <c r="N14" s="62"/>
      <c r="O14" s="106">
        <f t="shared" si="0"/>
        <v>4.43</v>
      </c>
      <c r="P14" s="12" t="str">
        <f t="shared" si="1"/>
        <v>III JA</v>
      </c>
      <c r="Q14" s="17" t="s">
        <v>455</v>
      </c>
      <c r="R14" s="31"/>
    </row>
    <row r="15" spans="1:18" ht="18" customHeight="1">
      <c r="A15" s="71">
        <v>9</v>
      </c>
      <c r="B15" s="13" t="s">
        <v>297</v>
      </c>
      <c r="C15" s="11" t="s">
        <v>298</v>
      </c>
      <c r="D15" s="14" t="s">
        <v>299</v>
      </c>
      <c r="E15" s="15" t="s">
        <v>40</v>
      </c>
      <c r="F15" s="15" t="s">
        <v>41</v>
      </c>
      <c r="G15" s="15"/>
      <c r="H15" s="62">
        <v>4.33</v>
      </c>
      <c r="I15" s="62">
        <v>4.4</v>
      </c>
      <c r="J15" s="62">
        <v>4.42</v>
      </c>
      <c r="K15" s="62"/>
      <c r="L15" s="62"/>
      <c r="M15" s="62"/>
      <c r="N15" s="62"/>
      <c r="O15" s="106">
        <f t="shared" si="0"/>
        <v>4.42</v>
      </c>
      <c r="P15" s="12" t="str">
        <f t="shared" si="1"/>
        <v>III JA</v>
      </c>
      <c r="Q15" s="17" t="s">
        <v>268</v>
      </c>
      <c r="R15" s="31"/>
    </row>
    <row r="16" spans="1:17" ht="18" customHeight="1">
      <c r="A16" s="71">
        <v>10</v>
      </c>
      <c r="B16" s="13" t="s">
        <v>315</v>
      </c>
      <c r="C16" s="11" t="s">
        <v>316</v>
      </c>
      <c r="D16" s="14">
        <v>37333</v>
      </c>
      <c r="E16" s="15" t="s">
        <v>175</v>
      </c>
      <c r="F16" s="15" t="s">
        <v>176</v>
      </c>
      <c r="G16" s="15"/>
      <c r="H16" s="62">
        <v>4.15</v>
      </c>
      <c r="I16" s="62">
        <v>4.36</v>
      </c>
      <c r="J16" s="62">
        <v>4.31</v>
      </c>
      <c r="K16" s="62"/>
      <c r="L16" s="62"/>
      <c r="M16" s="62"/>
      <c r="N16" s="62"/>
      <c r="O16" s="106">
        <f t="shared" si="0"/>
        <v>4.36</v>
      </c>
      <c r="P16" s="12" t="str">
        <f t="shared" si="1"/>
        <v>III JA</v>
      </c>
      <c r="Q16" s="17" t="s">
        <v>177</v>
      </c>
    </row>
    <row r="17" spans="1:17" ht="18" customHeight="1">
      <c r="A17" s="71">
        <v>11</v>
      </c>
      <c r="B17" s="13" t="s">
        <v>552</v>
      </c>
      <c r="C17" s="11" t="s">
        <v>553</v>
      </c>
      <c r="D17" s="14" t="s">
        <v>554</v>
      </c>
      <c r="E17" s="15" t="s">
        <v>76</v>
      </c>
      <c r="F17" s="15" t="s">
        <v>77</v>
      </c>
      <c r="G17" s="15"/>
      <c r="H17" s="62">
        <v>4.08</v>
      </c>
      <c r="I17" s="62">
        <v>4.07</v>
      </c>
      <c r="J17" s="62">
        <v>4.11</v>
      </c>
      <c r="K17" s="62"/>
      <c r="L17" s="62"/>
      <c r="M17" s="62"/>
      <c r="N17" s="62"/>
      <c r="O17" s="106">
        <f t="shared" si="0"/>
        <v>4.11</v>
      </c>
      <c r="P17" s="12" t="str">
        <f t="shared" si="1"/>
        <v>III JA</v>
      </c>
      <c r="Q17" s="17" t="s">
        <v>555</v>
      </c>
    </row>
    <row r="18" spans="1:18" ht="18" customHeight="1">
      <c r="A18" s="71">
        <v>12</v>
      </c>
      <c r="B18" s="13" t="s">
        <v>183</v>
      </c>
      <c r="C18" s="11" t="s">
        <v>539</v>
      </c>
      <c r="D18" s="14">
        <v>38035</v>
      </c>
      <c r="E18" s="15" t="s">
        <v>271</v>
      </c>
      <c r="F18" s="15" t="s">
        <v>272</v>
      </c>
      <c r="G18" s="15"/>
      <c r="H18" s="62" t="s">
        <v>965</v>
      </c>
      <c r="I18" s="62">
        <v>3.98</v>
      </c>
      <c r="J18" s="62">
        <v>4.05</v>
      </c>
      <c r="K18" s="62"/>
      <c r="L18" s="62"/>
      <c r="M18" s="62"/>
      <c r="N18" s="62"/>
      <c r="O18" s="106">
        <f t="shared" si="0"/>
        <v>4.05</v>
      </c>
      <c r="P18" s="12" t="str">
        <f t="shared" si="1"/>
        <v>III JA</v>
      </c>
      <c r="Q18" s="17" t="s">
        <v>540</v>
      </c>
      <c r="R18" s="31"/>
    </row>
    <row r="19" spans="1:18" ht="18" customHeight="1">
      <c r="A19" s="71">
        <v>13</v>
      </c>
      <c r="B19" s="13" t="s">
        <v>242</v>
      </c>
      <c r="C19" s="11" t="s">
        <v>308</v>
      </c>
      <c r="D19" s="14" t="s">
        <v>309</v>
      </c>
      <c r="E19" s="15" t="s">
        <v>40</v>
      </c>
      <c r="F19" s="15" t="s">
        <v>41</v>
      </c>
      <c r="G19" s="15"/>
      <c r="H19" s="62">
        <v>3.95</v>
      </c>
      <c r="I19" s="62">
        <v>3.8</v>
      </c>
      <c r="J19" s="62">
        <v>3.71</v>
      </c>
      <c r="K19" s="62"/>
      <c r="L19" s="62"/>
      <c r="M19" s="62"/>
      <c r="N19" s="62"/>
      <c r="O19" s="106">
        <f t="shared" si="0"/>
        <v>3.95</v>
      </c>
      <c r="P19" s="12"/>
      <c r="Q19" s="17" t="s">
        <v>42</v>
      </c>
      <c r="R19" s="31"/>
    </row>
    <row r="20" spans="1:18" ht="18" customHeight="1">
      <c r="A20" s="71">
        <v>14</v>
      </c>
      <c r="B20" s="13" t="s">
        <v>301</v>
      </c>
      <c r="C20" s="11" t="s">
        <v>302</v>
      </c>
      <c r="D20" s="14" t="s">
        <v>303</v>
      </c>
      <c r="E20" s="15" t="s">
        <v>40</v>
      </c>
      <c r="F20" s="15" t="s">
        <v>41</v>
      </c>
      <c r="G20" s="79"/>
      <c r="H20" s="62">
        <v>3.58</v>
      </c>
      <c r="I20" s="62">
        <v>3.77</v>
      </c>
      <c r="J20" s="62">
        <v>3.9</v>
      </c>
      <c r="K20" s="62"/>
      <c r="L20" s="62"/>
      <c r="M20" s="62"/>
      <c r="N20" s="62"/>
      <c r="O20" s="106">
        <f t="shared" si="0"/>
        <v>3.9</v>
      </c>
      <c r="P20" s="12"/>
      <c r="Q20" s="17" t="s">
        <v>268</v>
      </c>
      <c r="R20" s="31"/>
    </row>
    <row r="21" spans="1:17" ht="18" customHeight="1">
      <c r="A21" s="71">
        <v>15</v>
      </c>
      <c r="B21" s="13" t="s">
        <v>545</v>
      </c>
      <c r="C21" s="11" t="s">
        <v>549</v>
      </c>
      <c r="D21" s="14">
        <v>37727</v>
      </c>
      <c r="E21" s="15" t="s">
        <v>189</v>
      </c>
      <c r="F21" s="15" t="s">
        <v>190</v>
      </c>
      <c r="G21" s="15"/>
      <c r="H21" s="62">
        <v>3.79</v>
      </c>
      <c r="I21" s="62">
        <v>3.31</v>
      </c>
      <c r="J21" s="62">
        <v>3.88</v>
      </c>
      <c r="K21" s="62"/>
      <c r="L21" s="62"/>
      <c r="M21" s="62"/>
      <c r="N21" s="62"/>
      <c r="O21" s="106">
        <f t="shared" si="0"/>
        <v>3.88</v>
      </c>
      <c r="P21" s="12"/>
      <c r="Q21" s="17" t="s">
        <v>191</v>
      </c>
    </row>
    <row r="22" spans="1:17" ht="18" customHeight="1">
      <c r="A22" s="71">
        <v>16</v>
      </c>
      <c r="B22" s="13" t="s">
        <v>249</v>
      </c>
      <c r="C22" s="11" t="s">
        <v>550</v>
      </c>
      <c r="D22" s="14" t="s">
        <v>551</v>
      </c>
      <c r="E22" s="15" t="s">
        <v>68</v>
      </c>
      <c r="F22" s="15" t="s">
        <v>69</v>
      </c>
      <c r="G22" s="15"/>
      <c r="H22" s="62">
        <v>3.85</v>
      </c>
      <c r="I22" s="62">
        <v>3.81</v>
      </c>
      <c r="J22" s="62">
        <v>3.63</v>
      </c>
      <c r="K22" s="62"/>
      <c r="L22" s="62"/>
      <c r="M22" s="62"/>
      <c r="N22" s="62"/>
      <c r="O22" s="106">
        <f t="shared" si="0"/>
        <v>3.85</v>
      </c>
      <c r="P22" s="12"/>
      <c r="Q22" s="17" t="s">
        <v>70</v>
      </c>
    </row>
    <row r="23" spans="1:18" ht="18" customHeight="1">
      <c r="A23" s="71">
        <v>17</v>
      </c>
      <c r="B23" s="13" t="s">
        <v>223</v>
      </c>
      <c r="C23" s="11" t="s">
        <v>304</v>
      </c>
      <c r="D23" s="14" t="s">
        <v>305</v>
      </c>
      <c r="E23" s="15" t="s">
        <v>40</v>
      </c>
      <c r="F23" s="15" t="s">
        <v>41</v>
      </c>
      <c r="G23" s="15"/>
      <c r="H23" s="62">
        <v>3.71</v>
      </c>
      <c r="I23" s="62">
        <v>3.7</v>
      </c>
      <c r="J23" s="62" t="s">
        <v>965</v>
      </c>
      <c r="K23" s="62"/>
      <c r="L23" s="62"/>
      <c r="M23" s="62"/>
      <c r="N23" s="62"/>
      <c r="O23" s="106">
        <f t="shared" si="0"/>
        <v>3.71</v>
      </c>
      <c r="P23" s="12"/>
      <c r="Q23" s="17" t="s">
        <v>152</v>
      </c>
      <c r="R23" s="31"/>
    </row>
    <row r="24" spans="1:17" ht="18" customHeight="1">
      <c r="A24" s="71">
        <v>18</v>
      </c>
      <c r="B24" s="13" t="s">
        <v>146</v>
      </c>
      <c r="C24" s="11" t="s">
        <v>547</v>
      </c>
      <c r="D24" s="14">
        <v>37362</v>
      </c>
      <c r="E24" s="15" t="s">
        <v>403</v>
      </c>
      <c r="F24" s="15" t="s">
        <v>404</v>
      </c>
      <c r="G24" s="15"/>
      <c r="H24" s="62">
        <v>3.59</v>
      </c>
      <c r="I24" s="62">
        <v>3.66</v>
      </c>
      <c r="J24" s="62">
        <v>3.28</v>
      </c>
      <c r="K24" s="62"/>
      <c r="L24" s="62"/>
      <c r="M24" s="62"/>
      <c r="N24" s="62"/>
      <c r="O24" s="106">
        <f t="shared" si="0"/>
        <v>3.66</v>
      </c>
      <c r="P24" s="12"/>
      <c r="Q24" s="17" t="s">
        <v>548</v>
      </c>
    </row>
    <row r="25" spans="1:18" ht="18" customHeight="1">
      <c r="A25" s="71">
        <v>19</v>
      </c>
      <c r="B25" s="13" t="s">
        <v>178</v>
      </c>
      <c r="C25" s="11" t="s">
        <v>940</v>
      </c>
      <c r="D25" s="14">
        <v>38065</v>
      </c>
      <c r="E25" s="15" t="s">
        <v>40</v>
      </c>
      <c r="F25" s="15" t="s">
        <v>41</v>
      </c>
      <c r="G25" s="15"/>
      <c r="H25" s="62">
        <v>3.27</v>
      </c>
      <c r="I25" s="62">
        <v>3.43</v>
      </c>
      <c r="J25" s="62">
        <v>3.34</v>
      </c>
      <c r="K25" s="62"/>
      <c r="L25" s="62"/>
      <c r="M25" s="62"/>
      <c r="N25" s="62"/>
      <c r="O25" s="106">
        <f t="shared" si="0"/>
        <v>3.43</v>
      </c>
      <c r="P25" s="12"/>
      <c r="Q25" s="17" t="s">
        <v>268</v>
      </c>
      <c r="R25" s="31"/>
    </row>
  </sheetData>
  <sheetProtection/>
  <mergeCells count="1">
    <mergeCell ref="H5:N5"/>
  </mergeCells>
  <printOptions/>
  <pageMargins left="0.15694444444444444" right="0.15694444444444444" top="0.2361111111111111" bottom="0.15694444444444444" header="0.3145833333333333" footer="0.3145833333333333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7" customWidth="1"/>
    <col min="2" max="2" width="10.421875" style="27" customWidth="1"/>
    <col min="3" max="3" width="14.421875" style="27" customWidth="1"/>
    <col min="4" max="4" width="10.7109375" style="28" customWidth="1"/>
    <col min="5" max="5" width="13.140625" style="29" bestFit="1" customWidth="1"/>
    <col min="6" max="6" width="18.421875" style="29" bestFit="1" customWidth="1"/>
    <col min="7" max="7" width="11.28125" style="30" bestFit="1" customWidth="1"/>
    <col min="8" max="10" width="4.7109375" style="31" customWidth="1"/>
    <col min="11" max="11" width="4.7109375" style="32" hidden="1" customWidth="1"/>
    <col min="12" max="14" width="4.7109375" style="31" customWidth="1"/>
    <col min="15" max="15" width="9.00390625" style="33" bestFit="1" customWidth="1"/>
    <col min="16" max="16" width="7.00390625" style="34" bestFit="1" customWidth="1"/>
    <col min="17" max="17" width="11.140625" style="4" bestFit="1" customWidth="1"/>
    <col min="18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2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9"/>
      <c r="L2" s="16"/>
    </row>
    <row r="3" spans="1:16" s="4" customFormat="1" ht="12" customHeight="1">
      <c r="A3" s="27"/>
      <c r="B3" s="27"/>
      <c r="C3" s="35"/>
      <c r="D3" s="36"/>
      <c r="E3" s="37"/>
      <c r="F3" s="37"/>
      <c r="G3" s="30"/>
      <c r="H3" s="38"/>
      <c r="I3" s="38"/>
      <c r="J3" s="38"/>
      <c r="K3" s="33"/>
      <c r="L3" s="38"/>
      <c r="M3" s="38"/>
      <c r="N3" s="38"/>
      <c r="O3" s="33"/>
      <c r="P3" s="34"/>
    </row>
    <row r="4" spans="2:16" s="24" customFormat="1" ht="15.75">
      <c r="B4" s="1" t="s">
        <v>961</v>
      </c>
      <c r="D4" s="39"/>
      <c r="E4" s="40"/>
      <c r="F4" s="40"/>
      <c r="G4" s="41"/>
      <c r="H4" s="42"/>
      <c r="I4" s="42"/>
      <c r="J4" s="42"/>
      <c r="K4" s="52"/>
      <c r="L4" s="42"/>
      <c r="M4" s="42"/>
      <c r="N4" s="42"/>
      <c r="O4" s="53"/>
      <c r="P4" s="9"/>
    </row>
    <row r="5" spans="4:16" s="4" customFormat="1" ht="11.25">
      <c r="D5" s="28"/>
      <c r="H5" s="168" t="s">
        <v>395</v>
      </c>
      <c r="I5" s="169"/>
      <c r="J5" s="169"/>
      <c r="K5" s="169"/>
      <c r="L5" s="169"/>
      <c r="M5" s="169"/>
      <c r="N5" s="170"/>
      <c r="O5" s="72"/>
      <c r="P5" s="73"/>
    </row>
    <row r="6" spans="1:17" s="65" customFormat="1" ht="10.5">
      <c r="A6" s="4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70">
        <v>1</v>
      </c>
      <c r="I6" s="57">
        <v>2</v>
      </c>
      <c r="J6" s="57">
        <v>3</v>
      </c>
      <c r="K6" s="57" t="s">
        <v>28</v>
      </c>
      <c r="L6" s="74">
        <v>4</v>
      </c>
      <c r="M6" s="57">
        <v>5</v>
      </c>
      <c r="N6" s="75">
        <v>6</v>
      </c>
      <c r="O6" s="76" t="s">
        <v>25</v>
      </c>
      <c r="P6" s="77" t="s">
        <v>21</v>
      </c>
      <c r="Q6" s="78" t="s">
        <v>22</v>
      </c>
    </row>
    <row r="7" spans="1:17" ht="18" customHeight="1">
      <c r="A7" s="71">
        <v>1</v>
      </c>
      <c r="B7" s="13" t="s">
        <v>567</v>
      </c>
      <c r="C7" s="11" t="s">
        <v>573</v>
      </c>
      <c r="D7" s="14" t="s">
        <v>574</v>
      </c>
      <c r="E7" s="15" t="s">
        <v>399</v>
      </c>
      <c r="F7" s="15" t="s">
        <v>400</v>
      </c>
      <c r="G7" s="15" t="s">
        <v>450</v>
      </c>
      <c r="H7" s="62">
        <v>11.89</v>
      </c>
      <c r="I7" s="62">
        <v>11.8</v>
      </c>
      <c r="J7" s="62">
        <v>12.15</v>
      </c>
      <c r="K7" s="62"/>
      <c r="L7" s="62">
        <v>12.12</v>
      </c>
      <c r="M7" s="62">
        <v>12.63</v>
      </c>
      <c r="N7" s="62">
        <v>13.48</v>
      </c>
      <c r="O7" s="162">
        <f>MAX(H7:N7)</f>
        <v>13.48</v>
      </c>
      <c r="P7" s="133" t="str">
        <f>IF(ISBLANK(O7),"",IF(O7&gt;=9,"I JA",IF(O7&gt;=8,"II JA",IF(O7&gt;=7.1,"III JA"))))</f>
        <v>I JA</v>
      </c>
      <c r="Q7" s="17" t="s">
        <v>451</v>
      </c>
    </row>
    <row r="8" spans="1:17" ht="18" customHeight="1">
      <c r="A8" s="71">
        <v>2</v>
      </c>
      <c r="B8" s="111" t="s">
        <v>274</v>
      </c>
      <c r="C8" s="112" t="s">
        <v>575</v>
      </c>
      <c r="D8" s="113">
        <v>37416</v>
      </c>
      <c r="E8" s="79" t="s">
        <v>45</v>
      </c>
      <c r="F8" s="79" t="s">
        <v>46</v>
      </c>
      <c r="G8" s="79"/>
      <c r="H8" s="154">
        <v>10.58</v>
      </c>
      <c r="I8" s="154">
        <v>11.44</v>
      </c>
      <c r="J8" s="154">
        <v>11.15</v>
      </c>
      <c r="K8" s="154"/>
      <c r="L8" s="154">
        <v>11.98</v>
      </c>
      <c r="M8" s="154">
        <v>11.36</v>
      </c>
      <c r="N8" s="154">
        <v>11.74</v>
      </c>
      <c r="O8" s="162">
        <f>MAX(H8:N8)</f>
        <v>11.98</v>
      </c>
      <c r="P8" s="133" t="str">
        <f>IF(ISBLANK(O8),"",IF(O8&gt;=9,"I JA",IF(O8&gt;=8,"II JA",IF(O8&gt;=7.1,"III JA"))))</f>
        <v>I JA</v>
      </c>
      <c r="Q8" s="82" t="s">
        <v>47</v>
      </c>
    </row>
    <row r="9" spans="1:17" ht="18" customHeight="1">
      <c r="A9" s="71">
        <v>3</v>
      </c>
      <c r="B9" s="13" t="s">
        <v>596</v>
      </c>
      <c r="C9" s="11" t="s">
        <v>597</v>
      </c>
      <c r="D9" s="14" t="s">
        <v>598</v>
      </c>
      <c r="E9" s="15" t="s">
        <v>86</v>
      </c>
      <c r="F9" s="15" t="s">
        <v>87</v>
      </c>
      <c r="G9" s="15"/>
      <c r="H9" s="62">
        <v>11.1</v>
      </c>
      <c r="I9" s="62">
        <v>10.83</v>
      </c>
      <c r="J9" s="62">
        <v>11</v>
      </c>
      <c r="K9" s="62"/>
      <c r="L9" s="62">
        <v>10.07</v>
      </c>
      <c r="M9" s="62">
        <v>11.27</v>
      </c>
      <c r="N9" s="62">
        <v>10.79</v>
      </c>
      <c r="O9" s="162">
        <f>MAX(H9:N9)</f>
        <v>11.27</v>
      </c>
      <c r="P9" s="133" t="str">
        <f>IF(ISBLANK(O9),"",IF(O9&gt;=9,"I JA",IF(O9&gt;=8,"II JA",IF(O9&gt;=7.1,"III JA"))))</f>
        <v>I JA</v>
      </c>
      <c r="Q9" s="17" t="s">
        <v>88</v>
      </c>
    </row>
    <row r="10" spans="1:17" ht="18" customHeight="1">
      <c r="A10" s="71">
        <v>4</v>
      </c>
      <c r="B10" s="13" t="s">
        <v>567</v>
      </c>
      <c r="C10" s="11" t="s">
        <v>568</v>
      </c>
      <c r="D10" s="14" t="s">
        <v>569</v>
      </c>
      <c r="E10" s="15" t="s">
        <v>40</v>
      </c>
      <c r="F10" s="15" t="s">
        <v>41</v>
      </c>
      <c r="G10" s="15"/>
      <c r="H10" s="62">
        <v>10.32</v>
      </c>
      <c r="I10" s="62">
        <v>10.5</v>
      </c>
      <c r="J10" s="62">
        <v>10.65</v>
      </c>
      <c r="K10" s="62"/>
      <c r="L10" s="62">
        <v>10.85</v>
      </c>
      <c r="M10" s="62">
        <v>10.87</v>
      </c>
      <c r="N10" s="62">
        <v>10.27</v>
      </c>
      <c r="O10" s="162">
        <f>MAX(H10:N10)</f>
        <v>10.87</v>
      </c>
      <c r="P10" s="133" t="str">
        <f>IF(ISBLANK(O10),"",IF(O10&gt;=9,"I JA",IF(O10&gt;=8,"II JA",IF(O10&gt;=7.1,"III JA"))))</f>
        <v>I JA</v>
      </c>
      <c r="Q10" s="17" t="s">
        <v>268</v>
      </c>
    </row>
    <row r="11" spans="1:17" ht="18" customHeight="1">
      <c r="A11" s="71">
        <v>5</v>
      </c>
      <c r="B11" s="13" t="s">
        <v>576</v>
      </c>
      <c r="C11" s="11" t="s">
        <v>577</v>
      </c>
      <c r="D11" s="14">
        <v>38014</v>
      </c>
      <c r="E11" s="15" t="s">
        <v>45</v>
      </c>
      <c r="F11" s="15" t="s">
        <v>46</v>
      </c>
      <c r="G11" s="15"/>
      <c r="H11" s="62">
        <v>10.01</v>
      </c>
      <c r="I11" s="62">
        <v>9.59</v>
      </c>
      <c r="J11" s="62">
        <v>8.8</v>
      </c>
      <c r="K11" s="62"/>
      <c r="L11" s="62">
        <v>5.72</v>
      </c>
      <c r="M11" s="62">
        <v>9.29</v>
      </c>
      <c r="N11" s="62">
        <v>9.42</v>
      </c>
      <c r="O11" s="162">
        <f aca="true" t="shared" si="0" ref="O11:O20">MAX(H11:N11)</f>
        <v>10.01</v>
      </c>
      <c r="P11" s="133" t="str">
        <f aca="true" t="shared" si="1" ref="P11:P18">IF(ISBLANK(O11),"",IF(O11&gt;=9,"I JA",IF(O11&gt;=8,"II JA",IF(O11&gt;=7.1,"III JA"))))</f>
        <v>I JA</v>
      </c>
      <c r="Q11" s="17" t="s">
        <v>47</v>
      </c>
    </row>
    <row r="12" spans="1:17" s="139" customFormat="1" ht="18" customHeight="1">
      <c r="A12" s="71">
        <v>6</v>
      </c>
      <c r="B12" s="13" t="s">
        <v>73</v>
      </c>
      <c r="C12" s="11" t="s">
        <v>594</v>
      </c>
      <c r="D12" s="14">
        <v>37275</v>
      </c>
      <c r="E12" s="15" t="s">
        <v>206</v>
      </c>
      <c r="F12" s="15" t="s">
        <v>207</v>
      </c>
      <c r="G12" s="15" t="s">
        <v>442</v>
      </c>
      <c r="H12" s="62">
        <v>9.89</v>
      </c>
      <c r="I12" s="62">
        <v>9.09</v>
      </c>
      <c r="J12" s="62">
        <v>9.7</v>
      </c>
      <c r="K12" s="62"/>
      <c r="L12" s="62">
        <v>9.36</v>
      </c>
      <c r="M12" s="62">
        <v>9.3</v>
      </c>
      <c r="N12" s="62">
        <v>9.33</v>
      </c>
      <c r="O12" s="162">
        <f t="shared" si="0"/>
        <v>9.89</v>
      </c>
      <c r="P12" s="133" t="str">
        <f t="shared" si="1"/>
        <v>I JA</v>
      </c>
      <c r="Q12" s="17" t="s">
        <v>443</v>
      </c>
    </row>
    <row r="13" spans="1:17" ht="18" customHeight="1">
      <c r="A13" s="71">
        <v>7</v>
      </c>
      <c r="B13" s="13" t="s">
        <v>583</v>
      </c>
      <c r="C13" s="11" t="s">
        <v>584</v>
      </c>
      <c r="D13" s="14" t="s">
        <v>514</v>
      </c>
      <c r="E13" s="15" t="s">
        <v>189</v>
      </c>
      <c r="F13" s="15" t="s">
        <v>190</v>
      </c>
      <c r="G13" s="15"/>
      <c r="H13" s="62">
        <v>8.93</v>
      </c>
      <c r="I13" s="62">
        <v>9.09</v>
      </c>
      <c r="J13" s="62">
        <v>9.45</v>
      </c>
      <c r="K13" s="62"/>
      <c r="L13" s="62">
        <v>8.84</v>
      </c>
      <c r="M13" s="62">
        <v>8.85</v>
      </c>
      <c r="N13" s="62">
        <v>9.22</v>
      </c>
      <c r="O13" s="162">
        <f t="shared" si="0"/>
        <v>9.45</v>
      </c>
      <c r="P13" s="133" t="str">
        <f t="shared" si="1"/>
        <v>I JA</v>
      </c>
      <c r="Q13" s="17" t="s">
        <v>191</v>
      </c>
    </row>
    <row r="14" spans="1:17" ht="18" customHeight="1">
      <c r="A14" s="71">
        <v>8</v>
      </c>
      <c r="B14" s="13" t="s">
        <v>589</v>
      </c>
      <c r="C14" s="11" t="s">
        <v>590</v>
      </c>
      <c r="D14" s="14" t="s">
        <v>591</v>
      </c>
      <c r="E14" s="15" t="s">
        <v>76</v>
      </c>
      <c r="F14" s="15" t="s">
        <v>77</v>
      </c>
      <c r="G14" s="15"/>
      <c r="H14" s="62">
        <v>8.36</v>
      </c>
      <c r="I14" s="62">
        <v>7.65</v>
      </c>
      <c r="J14" s="62">
        <v>7.86</v>
      </c>
      <c r="K14" s="62"/>
      <c r="L14" s="62">
        <v>8.55</v>
      </c>
      <c r="M14" s="62">
        <v>8.8</v>
      </c>
      <c r="N14" s="62">
        <v>8.28</v>
      </c>
      <c r="O14" s="162">
        <f t="shared" si="0"/>
        <v>8.8</v>
      </c>
      <c r="P14" s="133" t="str">
        <f t="shared" si="1"/>
        <v>II JA</v>
      </c>
      <c r="Q14" s="17" t="s">
        <v>555</v>
      </c>
    </row>
    <row r="15" spans="1:17" ht="18" customHeight="1">
      <c r="A15" s="71">
        <v>9</v>
      </c>
      <c r="B15" s="13" t="s">
        <v>363</v>
      </c>
      <c r="C15" s="11" t="s">
        <v>592</v>
      </c>
      <c r="D15" s="14" t="s">
        <v>593</v>
      </c>
      <c r="E15" s="15" t="s">
        <v>76</v>
      </c>
      <c r="F15" s="15" t="s">
        <v>77</v>
      </c>
      <c r="G15" s="15"/>
      <c r="H15" s="62">
        <v>8.41</v>
      </c>
      <c r="I15" s="62">
        <v>8.76</v>
      </c>
      <c r="J15" s="62">
        <v>8.02</v>
      </c>
      <c r="K15" s="62"/>
      <c r="L15" s="62"/>
      <c r="M15" s="62"/>
      <c r="N15" s="62"/>
      <c r="O15" s="162">
        <f t="shared" si="0"/>
        <v>8.76</v>
      </c>
      <c r="P15" s="133" t="str">
        <f t="shared" si="1"/>
        <v>II JA</v>
      </c>
      <c r="Q15" s="17" t="s">
        <v>555</v>
      </c>
    </row>
    <row r="16" spans="1:17" ht="18" customHeight="1">
      <c r="A16" s="71">
        <v>10</v>
      </c>
      <c r="B16" s="13" t="s">
        <v>585</v>
      </c>
      <c r="C16" s="11" t="s">
        <v>586</v>
      </c>
      <c r="D16" s="14" t="s">
        <v>587</v>
      </c>
      <c r="E16" s="15" t="s">
        <v>76</v>
      </c>
      <c r="F16" s="15" t="s">
        <v>77</v>
      </c>
      <c r="G16" s="15"/>
      <c r="H16" s="62">
        <v>8.09</v>
      </c>
      <c r="I16" s="62">
        <v>8.46</v>
      </c>
      <c r="J16" s="62">
        <v>8.16</v>
      </c>
      <c r="K16" s="62"/>
      <c r="L16" s="62"/>
      <c r="M16" s="62"/>
      <c r="N16" s="62"/>
      <c r="O16" s="162">
        <f t="shared" si="0"/>
        <v>8.46</v>
      </c>
      <c r="P16" s="133" t="str">
        <f t="shared" si="1"/>
        <v>II JA</v>
      </c>
      <c r="Q16" s="17" t="s">
        <v>588</v>
      </c>
    </row>
    <row r="17" spans="1:253" ht="18" customHeight="1">
      <c r="A17" s="71">
        <v>11</v>
      </c>
      <c r="B17" s="13" t="s">
        <v>570</v>
      </c>
      <c r="C17" s="11" t="s">
        <v>571</v>
      </c>
      <c r="D17" s="14" t="s">
        <v>572</v>
      </c>
      <c r="E17" s="15" t="s">
        <v>155</v>
      </c>
      <c r="F17" s="15" t="s">
        <v>156</v>
      </c>
      <c r="G17" s="15"/>
      <c r="H17" s="62">
        <v>7.48</v>
      </c>
      <c r="I17" s="62">
        <v>4.48</v>
      </c>
      <c r="J17" s="62">
        <v>7.65</v>
      </c>
      <c r="K17" s="62"/>
      <c r="L17" s="62"/>
      <c r="M17" s="62"/>
      <c r="N17" s="62"/>
      <c r="O17" s="162">
        <f t="shared" si="0"/>
        <v>7.65</v>
      </c>
      <c r="P17" s="133" t="str">
        <f t="shared" si="1"/>
        <v>III JA</v>
      </c>
      <c r="Q17" s="17" t="s">
        <v>157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" customHeight="1">
      <c r="A18" s="71">
        <v>12</v>
      </c>
      <c r="B18" s="13" t="s">
        <v>580</v>
      </c>
      <c r="C18" s="11" t="s">
        <v>581</v>
      </c>
      <c r="D18" s="14" t="s">
        <v>582</v>
      </c>
      <c r="E18" s="15" t="s">
        <v>56</v>
      </c>
      <c r="F18" s="15" t="s">
        <v>57</v>
      </c>
      <c r="G18" s="15"/>
      <c r="H18" s="62">
        <v>6.48</v>
      </c>
      <c r="I18" s="62" t="s">
        <v>965</v>
      </c>
      <c r="J18" s="62">
        <v>7.43</v>
      </c>
      <c r="K18" s="62"/>
      <c r="L18" s="62"/>
      <c r="M18" s="62"/>
      <c r="N18" s="62"/>
      <c r="O18" s="162">
        <f t="shared" si="0"/>
        <v>7.43</v>
      </c>
      <c r="P18" s="133" t="str">
        <f t="shared" si="1"/>
        <v>III JA</v>
      </c>
      <c r="Q18" s="17" t="s">
        <v>58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" customHeight="1">
      <c r="A19" s="71">
        <v>13</v>
      </c>
      <c r="B19" s="13" t="s">
        <v>564</v>
      </c>
      <c r="C19" s="11" t="s">
        <v>565</v>
      </c>
      <c r="D19" s="14" t="s">
        <v>566</v>
      </c>
      <c r="E19" s="15" t="s">
        <v>34</v>
      </c>
      <c r="F19" s="15" t="s">
        <v>35</v>
      </c>
      <c r="G19" s="15" t="s">
        <v>36</v>
      </c>
      <c r="H19" s="62">
        <v>6.57</v>
      </c>
      <c r="I19" s="62">
        <v>6.24</v>
      </c>
      <c r="J19" s="62">
        <v>6.77</v>
      </c>
      <c r="K19" s="62"/>
      <c r="L19" s="62"/>
      <c r="M19" s="62"/>
      <c r="N19" s="62"/>
      <c r="O19" s="162">
        <f t="shared" si="0"/>
        <v>6.77</v>
      </c>
      <c r="P19" s="133"/>
      <c r="Q19" s="17" t="s">
        <v>37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" customHeight="1">
      <c r="A20" s="71">
        <v>14</v>
      </c>
      <c r="B20" s="13" t="s">
        <v>121</v>
      </c>
      <c r="C20" s="11" t="s">
        <v>562</v>
      </c>
      <c r="D20" s="14" t="s">
        <v>563</v>
      </c>
      <c r="E20" s="15" t="s">
        <v>34</v>
      </c>
      <c r="F20" s="15" t="s">
        <v>35</v>
      </c>
      <c r="G20" s="15" t="s">
        <v>36</v>
      </c>
      <c r="H20" s="62">
        <v>6.04</v>
      </c>
      <c r="I20" s="62">
        <v>4.77</v>
      </c>
      <c r="J20" s="62">
        <v>4.92</v>
      </c>
      <c r="K20" s="62"/>
      <c r="L20" s="62"/>
      <c r="M20" s="62"/>
      <c r="N20" s="62"/>
      <c r="O20" s="162">
        <f t="shared" si="0"/>
        <v>6.04</v>
      </c>
      <c r="P20" s="133"/>
      <c r="Q20" s="17" t="s">
        <v>37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" customHeight="1">
      <c r="A21" s="71"/>
      <c r="B21" s="19" t="s">
        <v>462</v>
      </c>
      <c r="C21" s="20" t="s">
        <v>578</v>
      </c>
      <c r="D21" s="21" t="s">
        <v>579</v>
      </c>
      <c r="E21" s="22" t="s">
        <v>465</v>
      </c>
      <c r="F21" s="22" t="s">
        <v>466</v>
      </c>
      <c r="G21" s="22"/>
      <c r="H21" s="62"/>
      <c r="I21" s="62"/>
      <c r="J21" s="62"/>
      <c r="K21" s="62"/>
      <c r="L21" s="62"/>
      <c r="M21" s="62"/>
      <c r="N21" s="62"/>
      <c r="O21" s="162" t="s">
        <v>963</v>
      </c>
      <c r="P21" s="133"/>
      <c r="Q21" s="23" t="s">
        <v>476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" customHeight="1">
      <c r="A22" s="71"/>
      <c r="B22" s="13" t="s">
        <v>522</v>
      </c>
      <c r="C22" s="11" t="s">
        <v>595</v>
      </c>
      <c r="D22" s="14">
        <v>37857</v>
      </c>
      <c r="E22" s="15" t="s">
        <v>206</v>
      </c>
      <c r="F22" s="15" t="s">
        <v>207</v>
      </c>
      <c r="G22" s="15" t="s">
        <v>442</v>
      </c>
      <c r="H22" s="62"/>
      <c r="I22" s="62"/>
      <c r="J22" s="62"/>
      <c r="K22" s="62"/>
      <c r="L22" s="62"/>
      <c r="M22" s="62"/>
      <c r="N22" s="62"/>
      <c r="O22" s="162" t="s">
        <v>963</v>
      </c>
      <c r="P22" s="133"/>
      <c r="Q22" s="17" t="s">
        <v>443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/>
  <mergeCells count="1">
    <mergeCell ref="H5:N5"/>
  </mergeCells>
  <printOptions horizontalCentered="1"/>
  <pageMargins left="0.15902777777777777" right="0.16944444444444445" top="0.4097222222222222" bottom="0.15" header="0.39305555555555555" footer="0.393055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5.421875" style="27" bestFit="1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8.140625" style="34" customWidth="1"/>
    <col min="9" max="9" width="7.57421875" style="34" customWidth="1"/>
    <col min="10" max="10" width="7.00390625" style="34" bestFit="1" customWidth="1"/>
    <col min="11" max="11" width="26.00390625" style="4" bestFit="1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7"/>
      <c r="B3" s="27"/>
      <c r="C3" s="35"/>
      <c r="D3" s="36"/>
      <c r="E3" s="37"/>
      <c r="F3" s="37"/>
      <c r="G3" s="37"/>
      <c r="H3" s="34"/>
      <c r="I3" s="34"/>
      <c r="J3" s="34"/>
      <c r="K3" s="102"/>
    </row>
    <row r="4" spans="2:11" s="24" customFormat="1" ht="15.75">
      <c r="B4" s="1" t="s">
        <v>11</v>
      </c>
      <c r="C4" s="1"/>
      <c r="D4" s="36"/>
      <c r="E4" s="103"/>
      <c r="F4" s="103"/>
      <c r="G4" s="29"/>
      <c r="H4" s="34"/>
      <c r="I4" s="34"/>
      <c r="J4" s="34"/>
      <c r="K4" s="4"/>
    </row>
    <row r="5" spans="2:6" ht="16.5" thickBot="1">
      <c r="B5" s="1"/>
      <c r="C5" s="1"/>
      <c r="D5" s="36"/>
      <c r="E5" s="103"/>
      <c r="F5" s="103"/>
    </row>
    <row r="6" spans="1:11" s="65" customFormat="1" ht="18" customHeight="1" thickBot="1">
      <c r="A6" s="10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68" t="s">
        <v>19</v>
      </c>
      <c r="I6" s="68" t="s">
        <v>20</v>
      </c>
      <c r="J6" s="81" t="s">
        <v>21</v>
      </c>
      <c r="K6" s="78" t="s">
        <v>22</v>
      </c>
    </row>
    <row r="7" spans="1:11" ht="18" customHeight="1">
      <c r="A7" s="71">
        <v>1</v>
      </c>
      <c r="B7" s="13" t="s">
        <v>59</v>
      </c>
      <c r="C7" s="11" t="s">
        <v>786</v>
      </c>
      <c r="D7" s="14" t="s">
        <v>787</v>
      </c>
      <c r="E7" s="15" t="s">
        <v>419</v>
      </c>
      <c r="F7" s="15" t="s">
        <v>420</v>
      </c>
      <c r="G7" s="15"/>
      <c r="H7" s="105">
        <v>8.42</v>
      </c>
      <c r="I7" s="106">
        <v>8.35</v>
      </c>
      <c r="J7" s="12" t="str">
        <f aca="true" t="shared" si="0" ref="J7:J36">IF(ISBLANK(H7),"",IF(H7&lt;=8.44,"II A",IF(H7&lt;=9.04,"III A",IF(H7&lt;=9.64,"I JA",IF(H7&lt;=10.04,"II JA",IF(H7&lt;=10.34,"III JA"))))))</f>
        <v>II A</v>
      </c>
      <c r="K7" s="17" t="s">
        <v>788</v>
      </c>
    </row>
    <row r="8" spans="1:11" ht="18" customHeight="1">
      <c r="A8" s="71">
        <v>2</v>
      </c>
      <c r="B8" s="13" t="s">
        <v>498</v>
      </c>
      <c r="C8" s="11" t="s">
        <v>499</v>
      </c>
      <c r="D8" s="14" t="s">
        <v>500</v>
      </c>
      <c r="E8" s="15" t="s">
        <v>419</v>
      </c>
      <c r="F8" s="15" t="s">
        <v>420</v>
      </c>
      <c r="G8" s="15"/>
      <c r="H8" s="105">
        <v>8.62</v>
      </c>
      <c r="I8" s="106">
        <v>8.57</v>
      </c>
      <c r="J8" s="12" t="str">
        <f t="shared" si="0"/>
        <v>III A</v>
      </c>
      <c r="K8" s="17" t="s">
        <v>421</v>
      </c>
    </row>
    <row r="9" spans="1:11" ht="18" customHeight="1">
      <c r="A9" s="71">
        <v>3</v>
      </c>
      <c r="B9" s="13" t="s">
        <v>765</v>
      </c>
      <c r="C9" s="11" t="s">
        <v>766</v>
      </c>
      <c r="D9" s="14" t="s">
        <v>767</v>
      </c>
      <c r="E9" s="15" t="s">
        <v>56</v>
      </c>
      <c r="F9" s="15" t="s">
        <v>57</v>
      </c>
      <c r="G9" s="15"/>
      <c r="H9" s="106">
        <v>8.51</v>
      </c>
      <c r="I9" s="105">
        <v>8.58</v>
      </c>
      <c r="J9" s="12" t="str">
        <f t="shared" si="0"/>
        <v>III A</v>
      </c>
      <c r="K9" s="17" t="s">
        <v>58</v>
      </c>
    </row>
    <row r="10" spans="1:11" ht="18" customHeight="1">
      <c r="A10" s="71">
        <v>4</v>
      </c>
      <c r="B10" s="13" t="s">
        <v>59</v>
      </c>
      <c r="C10" s="11" t="s">
        <v>513</v>
      </c>
      <c r="D10" s="14" t="s">
        <v>514</v>
      </c>
      <c r="E10" s="15" t="s">
        <v>76</v>
      </c>
      <c r="F10" s="15" t="s">
        <v>77</v>
      </c>
      <c r="G10" s="15" t="s">
        <v>511</v>
      </c>
      <c r="H10" s="106">
        <v>8.64</v>
      </c>
      <c r="I10" s="105">
        <v>8.66</v>
      </c>
      <c r="J10" s="12" t="str">
        <f t="shared" si="0"/>
        <v>III A</v>
      </c>
      <c r="K10" s="17" t="s">
        <v>512</v>
      </c>
    </row>
    <row r="11" spans="1:11" ht="18" customHeight="1">
      <c r="A11" s="71">
        <v>5</v>
      </c>
      <c r="B11" s="13" t="s">
        <v>351</v>
      </c>
      <c r="C11" s="11" t="s">
        <v>823</v>
      </c>
      <c r="D11" s="14">
        <v>37561</v>
      </c>
      <c r="E11" s="15" t="s">
        <v>80</v>
      </c>
      <c r="F11" s="15" t="s">
        <v>81</v>
      </c>
      <c r="G11" s="15"/>
      <c r="H11" s="105">
        <v>8.77</v>
      </c>
      <c r="I11" s="106">
        <v>8.72</v>
      </c>
      <c r="J11" s="12" t="str">
        <f t="shared" si="0"/>
        <v>III A</v>
      </c>
      <c r="K11" s="17" t="s">
        <v>82</v>
      </c>
    </row>
    <row r="12" spans="1:11" ht="18" customHeight="1">
      <c r="A12" s="71">
        <v>6</v>
      </c>
      <c r="B12" s="13" t="s">
        <v>771</v>
      </c>
      <c r="C12" s="11" t="s">
        <v>772</v>
      </c>
      <c r="D12" s="14" t="s">
        <v>773</v>
      </c>
      <c r="E12" s="15" t="s">
        <v>623</v>
      </c>
      <c r="F12" s="15" t="s">
        <v>624</v>
      </c>
      <c r="G12" s="15"/>
      <c r="H12" s="105">
        <v>8.77</v>
      </c>
      <c r="I12" s="106">
        <v>8.77</v>
      </c>
      <c r="J12" s="12" t="str">
        <f t="shared" si="0"/>
        <v>III A</v>
      </c>
      <c r="K12" s="17" t="s">
        <v>625</v>
      </c>
    </row>
    <row r="13" spans="1:11" ht="18" customHeight="1">
      <c r="A13" s="71">
        <v>7</v>
      </c>
      <c r="B13" s="13" t="s">
        <v>570</v>
      </c>
      <c r="C13" s="11" t="s">
        <v>749</v>
      </c>
      <c r="D13" s="14">
        <v>37502</v>
      </c>
      <c r="E13" s="15" t="s">
        <v>403</v>
      </c>
      <c r="F13" s="15" t="s">
        <v>404</v>
      </c>
      <c r="G13" s="15"/>
      <c r="H13" s="106">
        <v>8.83</v>
      </c>
      <c r="I13" s="107"/>
      <c r="J13" s="12" t="str">
        <f t="shared" si="0"/>
        <v>III A</v>
      </c>
      <c r="K13" s="17" t="s">
        <v>746</v>
      </c>
    </row>
    <row r="14" spans="1:11" ht="18" customHeight="1">
      <c r="A14" s="71">
        <v>8</v>
      </c>
      <c r="B14" s="13" t="s">
        <v>293</v>
      </c>
      <c r="C14" s="11" t="s">
        <v>515</v>
      </c>
      <c r="D14" s="14" t="s">
        <v>516</v>
      </c>
      <c r="E14" s="15" t="s">
        <v>76</v>
      </c>
      <c r="F14" s="15" t="s">
        <v>77</v>
      </c>
      <c r="G14" s="15"/>
      <c r="H14" s="106">
        <v>8.84</v>
      </c>
      <c r="I14" s="107"/>
      <c r="J14" s="12" t="str">
        <f t="shared" si="0"/>
        <v>III A</v>
      </c>
      <c r="K14" s="17" t="s">
        <v>78</v>
      </c>
    </row>
    <row r="15" spans="1:11" ht="18" customHeight="1">
      <c r="A15" s="71">
        <v>8</v>
      </c>
      <c r="B15" s="13" t="s">
        <v>877</v>
      </c>
      <c r="C15" s="11" t="s">
        <v>878</v>
      </c>
      <c r="D15" s="14" t="s">
        <v>879</v>
      </c>
      <c r="E15" s="15" t="s">
        <v>102</v>
      </c>
      <c r="F15" s="15" t="s">
        <v>103</v>
      </c>
      <c r="G15" s="15"/>
      <c r="H15" s="106">
        <v>8.84</v>
      </c>
      <c r="I15" s="107"/>
      <c r="J15" s="12" t="str">
        <f t="shared" si="0"/>
        <v>III A</v>
      </c>
      <c r="K15" s="17" t="s">
        <v>232</v>
      </c>
    </row>
    <row r="16" spans="1:11" ht="18" customHeight="1">
      <c r="A16" s="71">
        <v>10</v>
      </c>
      <c r="B16" s="13" t="s">
        <v>59</v>
      </c>
      <c r="C16" s="11" t="s">
        <v>277</v>
      </c>
      <c r="D16" s="14" t="s">
        <v>278</v>
      </c>
      <c r="E16" s="15" t="s">
        <v>189</v>
      </c>
      <c r="F16" s="15" t="s">
        <v>190</v>
      </c>
      <c r="G16" s="15"/>
      <c r="H16" s="106">
        <v>8.85</v>
      </c>
      <c r="I16" s="107"/>
      <c r="J16" s="12" t="str">
        <f t="shared" si="0"/>
        <v>III A</v>
      </c>
      <c r="K16" s="17" t="s">
        <v>279</v>
      </c>
    </row>
    <row r="17" spans="1:11" ht="18" customHeight="1">
      <c r="A17" s="71">
        <v>11</v>
      </c>
      <c r="B17" s="13" t="s">
        <v>716</v>
      </c>
      <c r="C17" s="11" t="s">
        <v>717</v>
      </c>
      <c r="D17" s="14">
        <v>37476</v>
      </c>
      <c r="E17" s="15" t="s">
        <v>271</v>
      </c>
      <c r="F17" s="15" t="s">
        <v>272</v>
      </c>
      <c r="G17" s="15"/>
      <c r="H17" s="106">
        <v>8.86</v>
      </c>
      <c r="I17" s="106"/>
      <c r="J17" s="12" t="str">
        <f t="shared" si="0"/>
        <v>III A</v>
      </c>
      <c r="K17" s="17" t="s">
        <v>540</v>
      </c>
    </row>
    <row r="18" spans="1:11" ht="18" customHeight="1">
      <c r="A18" s="71">
        <v>12</v>
      </c>
      <c r="B18" s="13" t="s">
        <v>48</v>
      </c>
      <c r="C18" s="11" t="s">
        <v>477</v>
      </c>
      <c r="D18" s="14">
        <v>37440</v>
      </c>
      <c r="E18" s="15" t="s">
        <v>403</v>
      </c>
      <c r="F18" s="15" t="s">
        <v>404</v>
      </c>
      <c r="G18" s="15"/>
      <c r="H18" s="106">
        <v>8.87</v>
      </c>
      <c r="I18" s="107"/>
      <c r="J18" s="12" t="str">
        <f t="shared" si="0"/>
        <v>III A</v>
      </c>
      <c r="K18" s="17" t="s">
        <v>478</v>
      </c>
    </row>
    <row r="19" spans="1:11" ht="18" customHeight="1">
      <c r="A19" s="71">
        <v>13</v>
      </c>
      <c r="B19" s="13" t="s">
        <v>821</v>
      </c>
      <c r="C19" s="11" t="s">
        <v>822</v>
      </c>
      <c r="D19" s="14">
        <v>37257</v>
      </c>
      <c r="E19" s="15" t="s">
        <v>80</v>
      </c>
      <c r="F19" s="15" t="s">
        <v>81</v>
      </c>
      <c r="G19" s="15"/>
      <c r="H19" s="106">
        <v>8.91</v>
      </c>
      <c r="I19" s="107"/>
      <c r="J19" s="12" t="str">
        <f t="shared" si="0"/>
        <v>III A</v>
      </c>
      <c r="K19" s="17" t="s">
        <v>82</v>
      </c>
    </row>
    <row r="20" spans="1:11" ht="18" customHeight="1">
      <c r="A20" s="71">
        <v>14</v>
      </c>
      <c r="B20" s="13" t="s">
        <v>459</v>
      </c>
      <c r="C20" s="11" t="s">
        <v>460</v>
      </c>
      <c r="D20" s="14">
        <v>37388</v>
      </c>
      <c r="E20" s="15" t="s">
        <v>271</v>
      </c>
      <c r="F20" s="15" t="s">
        <v>272</v>
      </c>
      <c r="G20" s="15"/>
      <c r="H20" s="106">
        <v>8.92</v>
      </c>
      <c r="I20" s="107"/>
      <c r="J20" s="12" t="str">
        <f t="shared" si="0"/>
        <v>III A</v>
      </c>
      <c r="K20" s="17" t="s">
        <v>461</v>
      </c>
    </row>
    <row r="21" spans="1:11" ht="18" customHeight="1">
      <c r="A21" s="71">
        <v>14</v>
      </c>
      <c r="B21" s="13" t="s">
        <v>517</v>
      </c>
      <c r="C21" s="11" t="s">
        <v>518</v>
      </c>
      <c r="D21" s="14">
        <v>37838</v>
      </c>
      <c r="E21" s="15" t="s">
        <v>80</v>
      </c>
      <c r="F21" s="15" t="s">
        <v>81</v>
      </c>
      <c r="G21" s="15"/>
      <c r="H21" s="106">
        <v>8.92</v>
      </c>
      <c r="I21" s="107"/>
      <c r="J21" s="12" t="str">
        <f t="shared" si="0"/>
        <v>III A</v>
      </c>
      <c r="K21" s="17" t="s">
        <v>519</v>
      </c>
    </row>
    <row r="22" spans="1:11" ht="18" customHeight="1">
      <c r="A22" s="71">
        <v>16</v>
      </c>
      <c r="B22" s="13" t="s">
        <v>282</v>
      </c>
      <c r="C22" s="11" t="s">
        <v>666</v>
      </c>
      <c r="D22" s="14">
        <v>37677</v>
      </c>
      <c r="E22" s="15" t="s">
        <v>155</v>
      </c>
      <c r="F22" s="15" t="s">
        <v>156</v>
      </c>
      <c r="G22" s="15"/>
      <c r="H22" s="106">
        <v>9</v>
      </c>
      <c r="I22" s="105"/>
      <c r="J22" s="12" t="str">
        <f t="shared" si="0"/>
        <v>III A</v>
      </c>
      <c r="K22" s="17" t="s">
        <v>157</v>
      </c>
    </row>
    <row r="23" spans="1:11" ht="18" customHeight="1">
      <c r="A23" s="71">
        <v>17</v>
      </c>
      <c r="B23" s="13" t="s">
        <v>330</v>
      </c>
      <c r="C23" s="11" t="s">
        <v>659</v>
      </c>
      <c r="D23" s="14">
        <v>37441</v>
      </c>
      <c r="E23" s="15" t="s">
        <v>347</v>
      </c>
      <c r="F23" s="15" t="s">
        <v>348</v>
      </c>
      <c r="G23" s="15" t="s">
        <v>349</v>
      </c>
      <c r="H23" s="106">
        <v>9.03</v>
      </c>
      <c r="I23" s="106"/>
      <c r="J23" s="12" t="str">
        <f t="shared" si="0"/>
        <v>III A</v>
      </c>
      <c r="K23" s="17" t="s">
        <v>350</v>
      </c>
    </row>
    <row r="24" spans="1:11" ht="18" customHeight="1">
      <c r="A24" s="71">
        <v>18</v>
      </c>
      <c r="B24" s="13" t="s">
        <v>789</v>
      </c>
      <c r="C24" s="11" t="s">
        <v>790</v>
      </c>
      <c r="D24" s="14" t="s">
        <v>791</v>
      </c>
      <c r="E24" s="15" t="s">
        <v>419</v>
      </c>
      <c r="F24" s="15" t="s">
        <v>420</v>
      </c>
      <c r="G24" s="15"/>
      <c r="H24" s="106">
        <v>9.06</v>
      </c>
      <c r="I24" s="107"/>
      <c r="J24" s="12" t="str">
        <f t="shared" si="0"/>
        <v>I JA</v>
      </c>
      <c r="K24" s="17" t="s">
        <v>788</v>
      </c>
    </row>
    <row r="25" spans="1:11" ht="18" customHeight="1">
      <c r="A25" s="71">
        <v>19</v>
      </c>
      <c r="B25" s="19" t="s">
        <v>468</v>
      </c>
      <c r="C25" s="20" t="s">
        <v>469</v>
      </c>
      <c r="D25" s="21" t="s">
        <v>470</v>
      </c>
      <c r="E25" s="22" t="s">
        <v>465</v>
      </c>
      <c r="F25" s="22" t="s">
        <v>466</v>
      </c>
      <c r="G25" s="22"/>
      <c r="H25" s="106">
        <v>9.08</v>
      </c>
      <c r="I25" s="107"/>
      <c r="J25" s="12" t="str">
        <f t="shared" si="0"/>
        <v>I JA</v>
      </c>
      <c r="K25" s="23" t="s">
        <v>467</v>
      </c>
    </row>
    <row r="26" spans="1:11" ht="18" customHeight="1">
      <c r="A26" s="71">
        <v>20</v>
      </c>
      <c r="B26" s="13" t="s">
        <v>806</v>
      </c>
      <c r="C26" s="11" t="s">
        <v>807</v>
      </c>
      <c r="D26" s="14" t="s">
        <v>808</v>
      </c>
      <c r="E26" s="15" t="s">
        <v>76</v>
      </c>
      <c r="F26" s="15" t="s">
        <v>77</v>
      </c>
      <c r="G26" s="15" t="s">
        <v>511</v>
      </c>
      <c r="H26" s="106">
        <v>9.13</v>
      </c>
      <c r="I26" s="107"/>
      <c r="J26" s="12" t="str">
        <f t="shared" si="0"/>
        <v>I JA</v>
      </c>
      <c r="K26" s="17" t="s">
        <v>512</v>
      </c>
    </row>
    <row r="27" spans="1:11" ht="18" customHeight="1">
      <c r="A27" s="71">
        <v>20</v>
      </c>
      <c r="B27" s="13" t="s">
        <v>501</v>
      </c>
      <c r="C27" s="11" t="s">
        <v>502</v>
      </c>
      <c r="D27" s="14" t="s">
        <v>503</v>
      </c>
      <c r="E27" s="15" t="s">
        <v>419</v>
      </c>
      <c r="F27" s="15" t="s">
        <v>420</v>
      </c>
      <c r="G27" s="15"/>
      <c r="H27" s="106">
        <v>9.13</v>
      </c>
      <c r="I27" s="107"/>
      <c r="J27" s="12" t="str">
        <f t="shared" si="0"/>
        <v>I JA</v>
      </c>
      <c r="K27" s="17" t="s">
        <v>504</v>
      </c>
    </row>
    <row r="28" spans="1:11" ht="18" customHeight="1">
      <c r="A28" s="71">
        <v>22</v>
      </c>
      <c r="B28" s="134" t="s">
        <v>456</v>
      </c>
      <c r="C28" s="135" t="s">
        <v>698</v>
      </c>
      <c r="D28" s="136">
        <v>37420</v>
      </c>
      <c r="E28" s="137" t="s">
        <v>45</v>
      </c>
      <c r="F28" s="137" t="s">
        <v>46</v>
      </c>
      <c r="G28" s="137"/>
      <c r="H28" s="106">
        <v>9.16</v>
      </c>
      <c r="I28" s="107"/>
      <c r="J28" s="12" t="str">
        <f t="shared" si="0"/>
        <v>I JA</v>
      </c>
      <c r="K28" s="138" t="s">
        <v>47</v>
      </c>
    </row>
    <row r="29" spans="1:11" ht="18" customHeight="1">
      <c r="A29" s="71">
        <v>23</v>
      </c>
      <c r="B29" s="19" t="s">
        <v>462</v>
      </c>
      <c r="C29" s="20" t="s">
        <v>463</v>
      </c>
      <c r="D29" s="21" t="s">
        <v>464</v>
      </c>
      <c r="E29" s="22" t="s">
        <v>465</v>
      </c>
      <c r="F29" s="22" t="s">
        <v>466</v>
      </c>
      <c r="G29" s="22"/>
      <c r="H29" s="106">
        <v>9.21</v>
      </c>
      <c r="I29" s="107"/>
      <c r="J29" s="12" t="str">
        <f t="shared" si="0"/>
        <v>I JA</v>
      </c>
      <c r="K29" s="23" t="s">
        <v>467</v>
      </c>
    </row>
    <row r="30" spans="1:11" ht="18" customHeight="1">
      <c r="A30" s="71">
        <v>24</v>
      </c>
      <c r="B30" s="13" t="s">
        <v>410</v>
      </c>
      <c r="C30" s="11" t="s">
        <v>411</v>
      </c>
      <c r="D30" s="14" t="s">
        <v>412</v>
      </c>
      <c r="E30" s="15" t="s">
        <v>407</v>
      </c>
      <c r="F30" s="15" t="s">
        <v>408</v>
      </c>
      <c r="G30" s="15"/>
      <c r="H30" s="106">
        <v>9.23</v>
      </c>
      <c r="I30" s="107"/>
      <c r="J30" s="12" t="str">
        <f t="shared" si="0"/>
        <v>I JA</v>
      </c>
      <c r="K30" s="17" t="s">
        <v>409</v>
      </c>
    </row>
    <row r="31" spans="1:11" ht="18" customHeight="1">
      <c r="A31" s="71">
        <v>25</v>
      </c>
      <c r="B31" s="13" t="s">
        <v>288</v>
      </c>
      <c r="C31" s="11" t="s">
        <v>479</v>
      </c>
      <c r="D31" s="14">
        <v>37822</v>
      </c>
      <c r="E31" s="15" t="s">
        <v>403</v>
      </c>
      <c r="F31" s="15" t="s">
        <v>404</v>
      </c>
      <c r="G31" s="15"/>
      <c r="H31" s="106">
        <v>9.24</v>
      </c>
      <c r="I31" s="107"/>
      <c r="J31" s="12" t="str">
        <f t="shared" si="0"/>
        <v>I JA</v>
      </c>
      <c r="K31" s="17" t="s">
        <v>405</v>
      </c>
    </row>
    <row r="32" spans="1:11" ht="18" customHeight="1">
      <c r="A32" s="71">
        <v>26</v>
      </c>
      <c r="B32" s="13" t="s">
        <v>282</v>
      </c>
      <c r="C32" s="11" t="s">
        <v>283</v>
      </c>
      <c r="D32" s="14" t="s">
        <v>284</v>
      </c>
      <c r="E32" s="15" t="s">
        <v>285</v>
      </c>
      <c r="F32" s="15" t="s">
        <v>286</v>
      </c>
      <c r="G32" s="15"/>
      <c r="H32" s="106">
        <v>9.31</v>
      </c>
      <c r="I32" s="107"/>
      <c r="J32" s="12" t="str">
        <f t="shared" si="0"/>
        <v>I JA</v>
      </c>
      <c r="K32" s="17" t="s">
        <v>287</v>
      </c>
    </row>
    <row r="33" spans="1:11" ht="18" customHeight="1">
      <c r="A33" s="71">
        <v>27</v>
      </c>
      <c r="B33" s="13" t="s">
        <v>406</v>
      </c>
      <c r="C33" s="11" t="s">
        <v>480</v>
      </c>
      <c r="D33" s="14" t="s">
        <v>481</v>
      </c>
      <c r="E33" s="15" t="s">
        <v>407</v>
      </c>
      <c r="F33" s="15" t="s">
        <v>408</v>
      </c>
      <c r="G33" s="15"/>
      <c r="H33" s="106">
        <v>9.32</v>
      </c>
      <c r="I33" s="107"/>
      <c r="J33" s="12" t="str">
        <f t="shared" si="0"/>
        <v>I JA</v>
      </c>
      <c r="K33" s="17" t="s">
        <v>409</v>
      </c>
    </row>
    <row r="34" spans="1:11" ht="18" customHeight="1">
      <c r="A34" s="71">
        <v>28</v>
      </c>
      <c r="B34" s="13" t="s">
        <v>456</v>
      </c>
      <c r="C34" s="11" t="s">
        <v>809</v>
      </c>
      <c r="D34" s="14" t="s">
        <v>810</v>
      </c>
      <c r="E34" s="15" t="s">
        <v>76</v>
      </c>
      <c r="F34" s="15" t="s">
        <v>77</v>
      </c>
      <c r="G34" s="15" t="s">
        <v>511</v>
      </c>
      <c r="H34" s="106">
        <v>9.36</v>
      </c>
      <c r="I34" s="107"/>
      <c r="J34" s="12" t="str">
        <f t="shared" si="0"/>
        <v>I JA</v>
      </c>
      <c r="K34" s="17" t="s">
        <v>512</v>
      </c>
    </row>
    <row r="35" spans="1:11" ht="18" customHeight="1">
      <c r="A35" s="71">
        <v>29</v>
      </c>
      <c r="B35" s="13" t="s">
        <v>649</v>
      </c>
      <c r="C35" s="11" t="s">
        <v>650</v>
      </c>
      <c r="D35" s="14" t="s">
        <v>543</v>
      </c>
      <c r="E35" s="15" t="s">
        <v>140</v>
      </c>
      <c r="F35" s="15" t="s">
        <v>141</v>
      </c>
      <c r="G35" s="15"/>
      <c r="H35" s="106">
        <v>9.38</v>
      </c>
      <c r="I35" s="106"/>
      <c r="J35" s="12" t="str">
        <f t="shared" si="0"/>
        <v>I JA</v>
      </c>
      <c r="K35" s="17" t="s">
        <v>142</v>
      </c>
    </row>
    <row r="36" spans="1:11" ht="18" customHeight="1">
      <c r="A36" s="71">
        <v>30</v>
      </c>
      <c r="B36" s="13" t="s">
        <v>416</v>
      </c>
      <c r="C36" s="11" t="s">
        <v>657</v>
      </c>
      <c r="D36" s="14" t="s">
        <v>658</v>
      </c>
      <c r="E36" s="15" t="s">
        <v>34</v>
      </c>
      <c r="F36" s="15" t="s">
        <v>35</v>
      </c>
      <c r="G36" s="15" t="s">
        <v>36</v>
      </c>
      <c r="H36" s="106">
        <v>9.39</v>
      </c>
      <c r="I36" s="106"/>
      <c r="J36" s="12" t="str">
        <f t="shared" si="0"/>
        <v>I JA</v>
      </c>
      <c r="K36" s="17" t="s">
        <v>37</v>
      </c>
    </row>
    <row r="37" spans="1:8" s="1" customFormat="1" ht="15.75">
      <c r="A37" s="1" t="s">
        <v>9</v>
      </c>
      <c r="C37" s="6"/>
      <c r="D37" s="7"/>
      <c r="E37" s="7"/>
      <c r="F37" s="7"/>
      <c r="G37" s="8"/>
      <c r="H37" s="9"/>
    </row>
    <row r="38" spans="1:11" s="1" customFormat="1" ht="15.75">
      <c r="A38" s="1" t="s">
        <v>10</v>
      </c>
      <c r="C38" s="6"/>
      <c r="D38" s="7"/>
      <c r="E38" s="7"/>
      <c r="F38" s="8"/>
      <c r="G38" s="8"/>
      <c r="H38" s="9"/>
      <c r="I38" s="9"/>
      <c r="J38" s="9"/>
      <c r="K38" s="16"/>
    </row>
    <row r="39" spans="1:11" s="4" customFormat="1" ht="12" customHeight="1">
      <c r="A39" s="27"/>
      <c r="B39" s="27"/>
      <c r="C39" s="35"/>
      <c r="D39" s="36"/>
      <c r="E39" s="37"/>
      <c r="F39" s="37"/>
      <c r="G39" s="37"/>
      <c r="H39" s="34"/>
      <c r="I39" s="34"/>
      <c r="J39" s="34"/>
      <c r="K39" s="102"/>
    </row>
    <row r="40" spans="2:11" s="24" customFormat="1" ht="15.75">
      <c r="B40" s="1" t="s">
        <v>11</v>
      </c>
      <c r="C40" s="1"/>
      <c r="D40" s="36"/>
      <c r="E40" s="103"/>
      <c r="F40" s="103"/>
      <c r="G40" s="29"/>
      <c r="H40" s="34"/>
      <c r="I40" s="34"/>
      <c r="J40" s="34"/>
      <c r="K40" s="4"/>
    </row>
    <row r="41" spans="2:6" ht="16.5" thickBot="1">
      <c r="B41" s="1"/>
      <c r="C41" s="1"/>
      <c r="D41" s="36"/>
      <c r="E41" s="103"/>
      <c r="F41" s="103"/>
    </row>
    <row r="42" spans="1:11" s="65" customFormat="1" ht="18" customHeight="1" thickBot="1">
      <c r="A42" s="104" t="s">
        <v>946</v>
      </c>
      <c r="B42" s="66" t="s">
        <v>13</v>
      </c>
      <c r="C42" s="67" t="s">
        <v>14</v>
      </c>
      <c r="D42" s="68" t="s">
        <v>15</v>
      </c>
      <c r="E42" s="69" t="s">
        <v>16</v>
      </c>
      <c r="F42" s="69" t="s">
        <v>17</v>
      </c>
      <c r="G42" s="69" t="s">
        <v>18</v>
      </c>
      <c r="H42" s="68" t="s">
        <v>19</v>
      </c>
      <c r="I42" s="68" t="s">
        <v>20</v>
      </c>
      <c r="J42" s="81" t="s">
        <v>21</v>
      </c>
      <c r="K42" s="78" t="s">
        <v>22</v>
      </c>
    </row>
    <row r="43" spans="1:11" ht="18" customHeight="1">
      <c r="A43" s="71">
        <v>30</v>
      </c>
      <c r="B43" s="13" t="s">
        <v>66</v>
      </c>
      <c r="C43" s="11" t="s">
        <v>641</v>
      </c>
      <c r="D43" s="14" t="s">
        <v>642</v>
      </c>
      <c r="E43" s="15" t="s">
        <v>140</v>
      </c>
      <c r="F43" s="15" t="s">
        <v>141</v>
      </c>
      <c r="G43" s="15"/>
      <c r="H43" s="106">
        <v>9.39</v>
      </c>
      <c r="I43" s="106"/>
      <c r="J43" s="12" t="str">
        <f aca="true" t="shared" si="1" ref="J43:J65">IF(ISBLANK(H43),"",IF(H43&lt;=8.44,"II A",IF(H43&lt;=9.04,"III A",IF(H43&lt;=9.64,"I JA",IF(H43&lt;=10.04,"II JA",IF(H43&lt;=10.34,"III JA"))))))</f>
        <v>I JA</v>
      </c>
      <c r="K43" s="17" t="s">
        <v>142</v>
      </c>
    </row>
    <row r="44" spans="1:11" ht="18" customHeight="1">
      <c r="A44" s="71">
        <v>32</v>
      </c>
      <c r="B44" s="13" t="s">
        <v>269</v>
      </c>
      <c r="C44" s="11" t="s">
        <v>270</v>
      </c>
      <c r="D44" s="14">
        <v>37316</v>
      </c>
      <c r="E44" s="15" t="s">
        <v>271</v>
      </c>
      <c r="F44" s="15" t="s">
        <v>272</v>
      </c>
      <c r="G44" s="15"/>
      <c r="H44" s="106">
        <v>9.43</v>
      </c>
      <c r="I44" s="107"/>
      <c r="J44" s="12" t="str">
        <f t="shared" si="1"/>
        <v>I JA</v>
      </c>
      <c r="K44" s="17" t="s">
        <v>273</v>
      </c>
    </row>
    <row r="45" spans="1:11" ht="18" customHeight="1">
      <c r="A45" s="71">
        <v>33</v>
      </c>
      <c r="B45" s="19" t="s">
        <v>471</v>
      </c>
      <c r="C45" s="20" t="s">
        <v>472</v>
      </c>
      <c r="D45" s="21" t="s">
        <v>473</v>
      </c>
      <c r="E45" s="22" t="s">
        <v>465</v>
      </c>
      <c r="F45" s="22" t="s">
        <v>466</v>
      </c>
      <c r="G45" s="22"/>
      <c r="H45" s="106">
        <v>9.47</v>
      </c>
      <c r="I45" s="107"/>
      <c r="J45" s="12" t="str">
        <f t="shared" si="1"/>
        <v>I JA</v>
      </c>
      <c r="K45" s="23" t="s">
        <v>467</v>
      </c>
    </row>
    <row r="46" spans="1:11" ht="18" customHeight="1">
      <c r="A46" s="71">
        <v>34</v>
      </c>
      <c r="B46" s="13" t="s">
        <v>898</v>
      </c>
      <c r="C46" s="11" t="s">
        <v>899</v>
      </c>
      <c r="D46" s="14" t="s">
        <v>900</v>
      </c>
      <c r="E46" s="15" t="s">
        <v>118</v>
      </c>
      <c r="F46" s="15" t="s">
        <v>119</v>
      </c>
      <c r="G46" s="15"/>
      <c r="H46" s="106">
        <v>9.56</v>
      </c>
      <c r="I46" s="107"/>
      <c r="J46" s="12" t="str">
        <f t="shared" si="1"/>
        <v>I JA</v>
      </c>
      <c r="K46" s="17" t="s">
        <v>901</v>
      </c>
    </row>
    <row r="47" spans="1:11" ht="18" customHeight="1">
      <c r="A47" s="71">
        <v>35</v>
      </c>
      <c r="B47" s="13" t="s">
        <v>48</v>
      </c>
      <c r="C47" s="11" t="s">
        <v>692</v>
      </c>
      <c r="D47" s="14" t="s">
        <v>693</v>
      </c>
      <c r="E47" s="15" t="s">
        <v>399</v>
      </c>
      <c r="F47" s="15" t="s">
        <v>400</v>
      </c>
      <c r="G47" s="15" t="s">
        <v>450</v>
      </c>
      <c r="H47" s="106">
        <v>9.57</v>
      </c>
      <c r="I47" s="107"/>
      <c r="J47" s="12" t="str">
        <f t="shared" si="1"/>
        <v>I JA</v>
      </c>
      <c r="K47" s="17" t="s">
        <v>451</v>
      </c>
    </row>
    <row r="48" spans="1:11" ht="18" customHeight="1">
      <c r="A48" s="71">
        <v>36</v>
      </c>
      <c r="B48" s="134" t="s">
        <v>92</v>
      </c>
      <c r="C48" s="135" t="s">
        <v>715</v>
      </c>
      <c r="D48" s="136" t="s">
        <v>418</v>
      </c>
      <c r="E48" s="137" t="s">
        <v>165</v>
      </c>
      <c r="F48" s="137" t="s">
        <v>166</v>
      </c>
      <c r="G48" s="137"/>
      <c r="H48" s="106">
        <v>9.6</v>
      </c>
      <c r="I48" s="107"/>
      <c r="J48" s="12" t="str">
        <f t="shared" si="1"/>
        <v>I JA</v>
      </c>
      <c r="K48" s="138" t="s">
        <v>171</v>
      </c>
    </row>
    <row r="49" spans="1:11" ht="18" customHeight="1">
      <c r="A49" s="71">
        <v>37</v>
      </c>
      <c r="B49" s="13" t="s">
        <v>447</v>
      </c>
      <c r="C49" s="11" t="s">
        <v>448</v>
      </c>
      <c r="D49" s="14" t="s">
        <v>449</v>
      </c>
      <c r="E49" s="15" t="s">
        <v>399</v>
      </c>
      <c r="F49" s="15" t="s">
        <v>400</v>
      </c>
      <c r="G49" s="15" t="s">
        <v>450</v>
      </c>
      <c r="H49" s="106">
        <v>9.66</v>
      </c>
      <c r="I49" s="107"/>
      <c r="J49" s="12" t="str">
        <f t="shared" si="1"/>
        <v>II JA</v>
      </c>
      <c r="K49" s="17" t="s">
        <v>451</v>
      </c>
    </row>
    <row r="50" spans="1:11" ht="18" customHeight="1">
      <c r="A50" s="71">
        <v>38</v>
      </c>
      <c r="B50" s="13" t="s">
        <v>49</v>
      </c>
      <c r="C50" s="11" t="s">
        <v>413</v>
      </c>
      <c r="D50" s="14" t="s">
        <v>414</v>
      </c>
      <c r="E50" s="15" t="s">
        <v>407</v>
      </c>
      <c r="F50" s="15" t="s">
        <v>408</v>
      </c>
      <c r="G50" s="15"/>
      <c r="H50" s="106">
        <v>9.68</v>
      </c>
      <c r="I50" s="107"/>
      <c r="J50" s="12" t="str">
        <f t="shared" si="1"/>
        <v>II JA</v>
      </c>
      <c r="K50" s="17" t="s">
        <v>409</v>
      </c>
    </row>
    <row r="51" spans="1:11" ht="18" customHeight="1">
      <c r="A51" s="71">
        <v>39</v>
      </c>
      <c r="B51" s="13" t="s">
        <v>937</v>
      </c>
      <c r="C51" s="11" t="s">
        <v>941</v>
      </c>
      <c r="D51" s="14">
        <v>37519</v>
      </c>
      <c r="E51" s="15" t="s">
        <v>403</v>
      </c>
      <c r="F51" s="15" t="s">
        <v>404</v>
      </c>
      <c r="G51" s="15"/>
      <c r="H51" s="106">
        <v>9.72</v>
      </c>
      <c r="I51" s="107"/>
      <c r="J51" s="12" t="str">
        <f t="shared" si="1"/>
        <v>II JA</v>
      </c>
      <c r="K51" s="17" t="s">
        <v>478</v>
      </c>
    </row>
    <row r="52" spans="1:11" ht="18" customHeight="1">
      <c r="A52" s="71">
        <v>40</v>
      </c>
      <c r="B52" s="13" t="s">
        <v>520</v>
      </c>
      <c r="C52" s="11" t="s">
        <v>521</v>
      </c>
      <c r="D52" s="14">
        <v>37484</v>
      </c>
      <c r="E52" s="15" t="s">
        <v>206</v>
      </c>
      <c r="F52" s="15" t="s">
        <v>207</v>
      </c>
      <c r="G52" s="15" t="s">
        <v>208</v>
      </c>
      <c r="H52" s="106">
        <v>9.77</v>
      </c>
      <c r="I52" s="107"/>
      <c r="J52" s="12" t="str">
        <f t="shared" si="1"/>
        <v>II JA</v>
      </c>
      <c r="K52" s="17" t="s">
        <v>209</v>
      </c>
    </row>
    <row r="53" spans="1:11" ht="18" customHeight="1">
      <c r="A53" s="71">
        <v>40</v>
      </c>
      <c r="B53" s="13" t="s">
        <v>456</v>
      </c>
      <c r="C53" s="11" t="s">
        <v>939</v>
      </c>
      <c r="D53" s="14">
        <v>37620</v>
      </c>
      <c r="E53" s="15" t="s">
        <v>312</v>
      </c>
      <c r="F53" s="15" t="s">
        <v>313</v>
      </c>
      <c r="G53" s="15"/>
      <c r="H53" s="106">
        <v>9.77</v>
      </c>
      <c r="I53" s="107"/>
      <c r="J53" s="12" t="str">
        <f t="shared" si="1"/>
        <v>II JA</v>
      </c>
      <c r="K53" s="17" t="s">
        <v>455</v>
      </c>
    </row>
    <row r="54" spans="1:11" ht="18" customHeight="1">
      <c r="A54" s="71">
        <v>42</v>
      </c>
      <c r="B54" s="13" t="s">
        <v>292</v>
      </c>
      <c r="C54" s="11" t="s">
        <v>289</v>
      </c>
      <c r="D54" s="14" t="s">
        <v>290</v>
      </c>
      <c r="E54" s="15" t="s">
        <v>285</v>
      </c>
      <c r="F54" s="15" t="s">
        <v>286</v>
      </c>
      <c r="G54" s="15"/>
      <c r="H54" s="106">
        <v>9.78</v>
      </c>
      <c r="I54" s="107"/>
      <c r="J54" s="12" t="str">
        <f t="shared" si="1"/>
        <v>II JA</v>
      </c>
      <c r="K54" s="17" t="s">
        <v>291</v>
      </c>
    </row>
    <row r="55" spans="1:11" ht="18" customHeight="1">
      <c r="A55" s="71">
        <v>43</v>
      </c>
      <c r="B55" s="13" t="s">
        <v>99</v>
      </c>
      <c r="C55" s="11" t="s">
        <v>494</v>
      </c>
      <c r="D55" s="14" t="s">
        <v>495</v>
      </c>
      <c r="E55" s="15" t="s">
        <v>56</v>
      </c>
      <c r="F55" s="15" t="s">
        <v>57</v>
      </c>
      <c r="G55" s="15"/>
      <c r="H55" s="106">
        <v>9.8</v>
      </c>
      <c r="I55" s="107"/>
      <c r="J55" s="12" t="str">
        <f t="shared" si="1"/>
        <v>II JA</v>
      </c>
      <c r="K55" s="17" t="s">
        <v>58</v>
      </c>
    </row>
    <row r="56" spans="1:11" ht="18" customHeight="1">
      <c r="A56" s="71">
        <v>44</v>
      </c>
      <c r="B56" s="19" t="s">
        <v>99</v>
      </c>
      <c r="C56" s="20" t="s">
        <v>725</v>
      </c>
      <c r="D56" s="21" t="s">
        <v>726</v>
      </c>
      <c r="E56" s="22" t="s">
        <v>465</v>
      </c>
      <c r="F56" s="22" t="s">
        <v>466</v>
      </c>
      <c r="G56" s="22"/>
      <c r="H56" s="106">
        <v>9.81</v>
      </c>
      <c r="I56" s="107"/>
      <c r="J56" s="12" t="str">
        <f t="shared" si="1"/>
        <v>II JA</v>
      </c>
      <c r="K56" s="23" t="s">
        <v>467</v>
      </c>
    </row>
    <row r="57" spans="1:11" ht="18" customHeight="1">
      <c r="A57" s="71">
        <v>45</v>
      </c>
      <c r="B57" s="13" t="s">
        <v>115</v>
      </c>
      <c r="C57" s="11" t="s">
        <v>792</v>
      </c>
      <c r="D57" s="14" t="s">
        <v>793</v>
      </c>
      <c r="E57" s="15" t="s">
        <v>419</v>
      </c>
      <c r="F57" s="15" t="s">
        <v>420</v>
      </c>
      <c r="G57" s="15"/>
      <c r="H57" s="106">
        <v>9.86</v>
      </c>
      <c r="I57" s="107"/>
      <c r="J57" s="12" t="str">
        <f t="shared" si="1"/>
        <v>II JA</v>
      </c>
      <c r="K57" s="17" t="s">
        <v>504</v>
      </c>
    </row>
    <row r="58" spans="1:11" ht="18" customHeight="1">
      <c r="A58" s="71">
        <v>45</v>
      </c>
      <c r="B58" s="13" t="s">
        <v>570</v>
      </c>
      <c r="C58" s="11" t="s">
        <v>753</v>
      </c>
      <c r="D58" s="14">
        <v>38479</v>
      </c>
      <c r="E58" s="15" t="s">
        <v>403</v>
      </c>
      <c r="F58" s="15" t="s">
        <v>404</v>
      </c>
      <c r="G58" s="15"/>
      <c r="H58" s="106">
        <v>9.86</v>
      </c>
      <c r="I58" s="106"/>
      <c r="J58" s="12" t="str">
        <f t="shared" si="1"/>
        <v>II JA</v>
      </c>
      <c r="K58" s="17" t="s">
        <v>478</v>
      </c>
    </row>
    <row r="59" spans="1:11" ht="18" customHeight="1">
      <c r="A59" s="71">
        <v>47</v>
      </c>
      <c r="B59" s="13" t="s">
        <v>811</v>
      </c>
      <c r="C59" s="11" t="s">
        <v>812</v>
      </c>
      <c r="D59" s="14" t="s">
        <v>813</v>
      </c>
      <c r="E59" s="15" t="s">
        <v>76</v>
      </c>
      <c r="F59" s="15" t="s">
        <v>77</v>
      </c>
      <c r="G59" s="15" t="s">
        <v>511</v>
      </c>
      <c r="H59" s="106">
        <v>9.87</v>
      </c>
      <c r="I59" s="107"/>
      <c r="J59" s="12" t="str">
        <f t="shared" si="1"/>
        <v>II JA</v>
      </c>
      <c r="K59" s="17" t="s">
        <v>512</v>
      </c>
    </row>
    <row r="60" spans="1:11" ht="18" customHeight="1">
      <c r="A60" s="71">
        <v>48</v>
      </c>
      <c r="B60" s="13" t="s">
        <v>774</v>
      </c>
      <c r="C60" s="11" t="s">
        <v>775</v>
      </c>
      <c r="D60" s="14" t="s">
        <v>776</v>
      </c>
      <c r="E60" s="15" t="s">
        <v>623</v>
      </c>
      <c r="F60" s="15" t="s">
        <v>624</v>
      </c>
      <c r="G60" s="15"/>
      <c r="H60" s="106">
        <v>9.91</v>
      </c>
      <c r="I60" s="106"/>
      <c r="J60" s="12" t="str">
        <f t="shared" si="1"/>
        <v>II JA</v>
      </c>
      <c r="K60" s="17" t="s">
        <v>625</v>
      </c>
    </row>
    <row r="61" spans="1:11" ht="18" customHeight="1">
      <c r="A61" s="71">
        <v>49</v>
      </c>
      <c r="B61" s="13" t="s">
        <v>662</v>
      </c>
      <c r="C61" s="11" t="s">
        <v>663</v>
      </c>
      <c r="D61" s="14" t="s">
        <v>664</v>
      </c>
      <c r="E61" s="15" t="s">
        <v>40</v>
      </c>
      <c r="F61" s="15" t="s">
        <v>41</v>
      </c>
      <c r="G61" s="15"/>
      <c r="H61" s="106">
        <v>9.92</v>
      </c>
      <c r="I61" s="105"/>
      <c r="J61" s="12" t="str">
        <f t="shared" si="1"/>
        <v>II JA</v>
      </c>
      <c r="K61" s="17" t="s">
        <v>42</v>
      </c>
    </row>
    <row r="62" spans="1:11" ht="18" customHeight="1">
      <c r="A62" s="71">
        <v>50</v>
      </c>
      <c r="B62" s="13" t="s">
        <v>794</v>
      </c>
      <c r="C62" s="11" t="s">
        <v>795</v>
      </c>
      <c r="D62" s="14" t="s">
        <v>796</v>
      </c>
      <c r="E62" s="15" t="s">
        <v>419</v>
      </c>
      <c r="F62" s="15" t="s">
        <v>420</v>
      </c>
      <c r="G62" s="15"/>
      <c r="H62" s="106">
        <v>10.1</v>
      </c>
      <c r="I62" s="107"/>
      <c r="J62" s="12" t="str">
        <f t="shared" si="1"/>
        <v>III JA</v>
      </c>
      <c r="K62" s="17" t="s">
        <v>504</v>
      </c>
    </row>
    <row r="63" spans="1:11" ht="18" customHeight="1">
      <c r="A63" s="71">
        <v>51</v>
      </c>
      <c r="B63" s="13" t="s">
        <v>282</v>
      </c>
      <c r="C63" s="11" t="s">
        <v>485</v>
      </c>
      <c r="D63" s="14" t="s">
        <v>486</v>
      </c>
      <c r="E63" s="15" t="s">
        <v>407</v>
      </c>
      <c r="F63" s="15" t="s">
        <v>408</v>
      </c>
      <c r="G63" s="15"/>
      <c r="H63" s="106">
        <v>10.15</v>
      </c>
      <c r="I63" s="107"/>
      <c r="J63" s="12" t="str">
        <f t="shared" si="1"/>
        <v>III JA</v>
      </c>
      <c r="K63" s="17" t="s">
        <v>409</v>
      </c>
    </row>
    <row r="64" spans="1:11" ht="18" customHeight="1">
      <c r="A64" s="71">
        <v>52</v>
      </c>
      <c r="B64" s="13" t="s">
        <v>48</v>
      </c>
      <c r="C64" s="11" t="s">
        <v>668</v>
      </c>
      <c r="D64" s="14">
        <v>38600</v>
      </c>
      <c r="E64" s="15" t="s">
        <v>155</v>
      </c>
      <c r="F64" s="15" t="s">
        <v>156</v>
      </c>
      <c r="G64" s="15"/>
      <c r="H64" s="106">
        <v>10.15</v>
      </c>
      <c r="I64" s="107"/>
      <c r="J64" s="12" t="str">
        <f t="shared" si="1"/>
        <v>III JA</v>
      </c>
      <c r="K64" s="17" t="s">
        <v>157</v>
      </c>
    </row>
    <row r="65" spans="1:11" ht="18" customHeight="1">
      <c r="A65" s="71">
        <v>53</v>
      </c>
      <c r="B65" s="13" t="s">
        <v>115</v>
      </c>
      <c r="C65" s="11" t="s">
        <v>490</v>
      </c>
      <c r="D65" s="14">
        <v>38724</v>
      </c>
      <c r="E65" s="15" t="s">
        <v>407</v>
      </c>
      <c r="F65" s="15" t="s">
        <v>408</v>
      </c>
      <c r="G65" s="15"/>
      <c r="H65" s="106">
        <v>10.22</v>
      </c>
      <c r="I65" s="107"/>
      <c r="J65" s="12" t="str">
        <f t="shared" si="1"/>
        <v>III JA</v>
      </c>
      <c r="K65" s="17" t="s">
        <v>409</v>
      </c>
    </row>
    <row r="66" spans="1:11" ht="18" customHeight="1">
      <c r="A66" s="71">
        <v>54</v>
      </c>
      <c r="B66" s="13" t="s">
        <v>59</v>
      </c>
      <c r="C66" s="11" t="s">
        <v>777</v>
      </c>
      <c r="D66" s="14" t="s">
        <v>778</v>
      </c>
      <c r="E66" s="15" t="s">
        <v>623</v>
      </c>
      <c r="F66" s="15" t="s">
        <v>624</v>
      </c>
      <c r="G66" s="15"/>
      <c r="H66" s="106">
        <v>10.75</v>
      </c>
      <c r="I66" s="106"/>
      <c r="J66" s="12"/>
      <c r="K66" s="17" t="s">
        <v>625</v>
      </c>
    </row>
    <row r="67" spans="1:11" ht="18" customHeight="1">
      <c r="A67" s="71">
        <v>55</v>
      </c>
      <c r="B67" s="13" t="s">
        <v>99</v>
      </c>
      <c r="C67" s="11" t="s">
        <v>671</v>
      </c>
      <c r="D67" s="14">
        <v>38180</v>
      </c>
      <c r="E67" s="15" t="s">
        <v>155</v>
      </c>
      <c r="F67" s="15" t="s">
        <v>156</v>
      </c>
      <c r="G67" s="15"/>
      <c r="H67" s="106">
        <v>10.78</v>
      </c>
      <c r="I67" s="107"/>
      <c r="J67" s="12"/>
      <c r="K67" s="17" t="s">
        <v>157</v>
      </c>
    </row>
    <row r="68" spans="1:11" ht="18" customHeight="1">
      <c r="A68" s="71">
        <v>56</v>
      </c>
      <c r="B68" s="13" t="s">
        <v>99</v>
      </c>
      <c r="C68" s="11" t="s">
        <v>480</v>
      </c>
      <c r="D68" s="14" t="s">
        <v>487</v>
      </c>
      <c r="E68" s="15" t="s">
        <v>407</v>
      </c>
      <c r="F68" s="15" t="s">
        <v>408</v>
      </c>
      <c r="G68" s="15"/>
      <c r="H68" s="106">
        <v>10.81</v>
      </c>
      <c r="I68" s="107"/>
      <c r="J68" s="12"/>
      <c r="K68" s="17" t="s">
        <v>409</v>
      </c>
    </row>
    <row r="69" spans="1:11" ht="18" customHeight="1">
      <c r="A69" s="71">
        <v>57</v>
      </c>
      <c r="B69" s="13" t="s">
        <v>49</v>
      </c>
      <c r="C69" s="11" t="s">
        <v>488</v>
      </c>
      <c r="D69" s="14" t="s">
        <v>489</v>
      </c>
      <c r="E69" s="15" t="s">
        <v>407</v>
      </c>
      <c r="F69" s="15" t="s">
        <v>408</v>
      </c>
      <c r="G69" s="15"/>
      <c r="H69" s="106">
        <v>10.95</v>
      </c>
      <c r="I69" s="107"/>
      <c r="J69" s="12"/>
      <c r="K69" s="17" t="s">
        <v>409</v>
      </c>
    </row>
    <row r="70" spans="1:11" ht="18" customHeight="1">
      <c r="A70" s="71">
        <v>58</v>
      </c>
      <c r="B70" s="13" t="s">
        <v>115</v>
      </c>
      <c r="C70" s="11" t="s">
        <v>938</v>
      </c>
      <c r="D70" s="14">
        <v>38364</v>
      </c>
      <c r="E70" s="15" t="s">
        <v>68</v>
      </c>
      <c r="F70" s="15" t="s">
        <v>69</v>
      </c>
      <c r="G70" s="15"/>
      <c r="H70" s="106">
        <v>10.98</v>
      </c>
      <c r="I70" s="107"/>
      <c r="J70" s="12"/>
      <c r="K70" s="17" t="s">
        <v>70</v>
      </c>
    </row>
    <row r="71" spans="1:11" ht="18" customHeight="1">
      <c r="A71" s="71"/>
      <c r="B71" s="13" t="s">
        <v>522</v>
      </c>
      <c r="C71" s="11" t="s">
        <v>523</v>
      </c>
      <c r="D71" s="14">
        <v>37670</v>
      </c>
      <c r="E71" s="15" t="s">
        <v>206</v>
      </c>
      <c r="F71" s="15" t="s">
        <v>207</v>
      </c>
      <c r="G71" s="15" t="s">
        <v>208</v>
      </c>
      <c r="H71" s="106" t="s">
        <v>963</v>
      </c>
      <c r="I71" s="107"/>
      <c r="J71" s="12"/>
      <c r="K71" s="17" t="s">
        <v>209</v>
      </c>
    </row>
    <row r="72" spans="1:11" ht="18" customHeight="1">
      <c r="A72" s="71"/>
      <c r="B72" s="13" t="s">
        <v>482</v>
      </c>
      <c r="C72" s="11" t="s">
        <v>483</v>
      </c>
      <c r="D72" s="14" t="s">
        <v>484</v>
      </c>
      <c r="E72" s="15" t="s">
        <v>407</v>
      </c>
      <c r="F72" s="15" t="s">
        <v>408</v>
      </c>
      <c r="G72" s="15"/>
      <c r="H72" s="106" t="s">
        <v>963</v>
      </c>
      <c r="I72" s="107"/>
      <c r="J72" s="12"/>
      <c r="K72" s="17" t="s">
        <v>409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7" customWidth="1"/>
    <col min="2" max="2" width="10.421875" style="27" customWidth="1"/>
    <col min="3" max="3" width="14.421875" style="27" customWidth="1"/>
    <col min="4" max="4" width="10.7109375" style="28" customWidth="1"/>
    <col min="5" max="5" width="12.00390625" style="29" bestFit="1" customWidth="1"/>
    <col min="6" max="6" width="19.8515625" style="29" customWidth="1"/>
    <col min="7" max="7" width="11.28125" style="30" bestFit="1" customWidth="1"/>
    <col min="8" max="10" width="4.7109375" style="31" customWidth="1"/>
    <col min="11" max="11" width="4.7109375" style="32" hidden="1" customWidth="1"/>
    <col min="12" max="14" width="4.7109375" style="31" customWidth="1"/>
    <col min="15" max="15" width="9.00390625" style="33" bestFit="1" customWidth="1"/>
    <col min="16" max="16" width="5.28125" style="34" bestFit="1" customWidth="1"/>
    <col min="17" max="17" width="10.7109375" style="4" bestFit="1" customWidth="1"/>
    <col min="18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2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9"/>
      <c r="L2" s="16"/>
    </row>
    <row r="3" spans="1:16" s="4" customFormat="1" ht="12" customHeight="1">
      <c r="A3" s="27"/>
      <c r="B3" s="27"/>
      <c r="C3" s="35"/>
      <c r="D3" s="36"/>
      <c r="E3" s="37"/>
      <c r="F3" s="37"/>
      <c r="G3" s="30"/>
      <c r="H3" s="38"/>
      <c r="I3" s="38"/>
      <c r="J3" s="38"/>
      <c r="K3" s="33"/>
      <c r="L3" s="38"/>
      <c r="M3" s="38"/>
      <c r="N3" s="38"/>
      <c r="O3" s="33"/>
      <c r="P3" s="34"/>
    </row>
    <row r="4" spans="2:16" s="24" customFormat="1" ht="16.5" thickBot="1">
      <c r="B4" s="1" t="s">
        <v>599</v>
      </c>
      <c r="D4" s="39"/>
      <c r="E4" s="40"/>
      <c r="F4" s="40"/>
      <c r="G4" s="41"/>
      <c r="H4" s="42"/>
      <c r="I4" s="42"/>
      <c r="J4" s="42"/>
      <c r="K4" s="52"/>
      <c r="L4" s="42"/>
      <c r="M4" s="42"/>
      <c r="N4" s="42"/>
      <c r="O4" s="53"/>
      <c r="P4" s="9"/>
    </row>
    <row r="5" spans="5:16" ht="13.5" thickBot="1">
      <c r="E5" s="43"/>
      <c r="F5" s="43"/>
      <c r="G5" s="43"/>
      <c r="H5" s="168" t="s">
        <v>395</v>
      </c>
      <c r="I5" s="169"/>
      <c r="J5" s="169"/>
      <c r="K5" s="169"/>
      <c r="L5" s="169"/>
      <c r="M5" s="169"/>
      <c r="N5" s="170"/>
      <c r="O5" s="54"/>
      <c r="P5" s="55"/>
    </row>
    <row r="6" spans="1:17" s="25" customFormat="1" ht="11.25" thickBot="1">
      <c r="A6" s="44" t="s">
        <v>946</v>
      </c>
      <c r="B6" s="45" t="s">
        <v>13</v>
      </c>
      <c r="C6" s="46" t="s">
        <v>14</v>
      </c>
      <c r="D6" s="47" t="s">
        <v>15</v>
      </c>
      <c r="E6" s="48" t="s">
        <v>16</v>
      </c>
      <c r="F6" s="48" t="s">
        <v>17</v>
      </c>
      <c r="G6" s="48" t="s">
        <v>18</v>
      </c>
      <c r="H6" s="49">
        <v>1</v>
      </c>
      <c r="I6" s="56">
        <v>2</v>
      </c>
      <c r="J6" s="56">
        <v>3</v>
      </c>
      <c r="K6" s="57" t="s">
        <v>28</v>
      </c>
      <c r="L6" s="58">
        <v>4</v>
      </c>
      <c r="M6" s="56">
        <v>5</v>
      </c>
      <c r="N6" s="59">
        <v>6</v>
      </c>
      <c r="O6" s="60" t="s">
        <v>25</v>
      </c>
      <c r="P6" s="61" t="s">
        <v>21</v>
      </c>
      <c r="Q6" s="64" t="s">
        <v>22</v>
      </c>
    </row>
    <row r="7" spans="1:18" s="26" customFormat="1" ht="18" customHeight="1" thickBot="1">
      <c r="A7" s="50">
        <v>1</v>
      </c>
      <c r="B7" s="13" t="s">
        <v>610</v>
      </c>
      <c r="C7" s="11" t="s">
        <v>611</v>
      </c>
      <c r="D7" s="14">
        <v>37270</v>
      </c>
      <c r="E7" s="15" t="s">
        <v>271</v>
      </c>
      <c r="F7" s="15" t="s">
        <v>272</v>
      </c>
      <c r="G7" s="15"/>
      <c r="H7" s="51">
        <v>13.94</v>
      </c>
      <c r="I7" s="51">
        <v>13</v>
      </c>
      <c r="J7" s="51">
        <v>14.53</v>
      </c>
      <c r="K7" s="155"/>
      <c r="L7" s="51" t="s">
        <v>965</v>
      </c>
      <c r="M7" s="51" t="s">
        <v>965</v>
      </c>
      <c r="N7" s="51" t="s">
        <v>965</v>
      </c>
      <c r="O7" s="156">
        <f aca="true" t="shared" si="0" ref="O7:O26">MAX(H7:N7)</f>
        <v>14.53</v>
      </c>
      <c r="P7" s="63" t="str">
        <f aca="true" t="shared" si="1" ref="P7:P18">IF(ISBLANK(O7),"",IF(O7&lt;9,"",IF(O7&gt;=14.3,"III A",IF(O7&gt;=12.2,"I JA",IF(O7&gt;=10.5,"II JA",IF(O7&gt;=9.5,"III JA"))))))</f>
        <v>III A</v>
      </c>
      <c r="Q7" s="17" t="s">
        <v>461</v>
      </c>
      <c r="R7" s="31"/>
    </row>
    <row r="8" spans="1:17" s="159" customFormat="1" ht="18" customHeight="1" thickBot="1">
      <c r="A8" s="50">
        <v>2</v>
      </c>
      <c r="B8" s="111" t="s">
        <v>217</v>
      </c>
      <c r="C8" s="112" t="s">
        <v>602</v>
      </c>
      <c r="D8" s="113">
        <v>37391</v>
      </c>
      <c r="E8" s="79" t="s">
        <v>45</v>
      </c>
      <c r="F8" s="79" t="s">
        <v>46</v>
      </c>
      <c r="G8" s="79"/>
      <c r="H8" s="157">
        <v>12.12</v>
      </c>
      <c r="I8" s="157">
        <v>12.99</v>
      </c>
      <c r="J8" s="157" t="s">
        <v>965</v>
      </c>
      <c r="K8" s="158"/>
      <c r="L8" s="157">
        <v>12.86</v>
      </c>
      <c r="M8" s="157">
        <v>13.73</v>
      </c>
      <c r="N8" s="157">
        <v>12.45</v>
      </c>
      <c r="O8" s="156">
        <f t="shared" si="0"/>
        <v>13.73</v>
      </c>
      <c r="P8" s="63" t="str">
        <f t="shared" si="1"/>
        <v>I JA</v>
      </c>
      <c r="Q8" s="82" t="s">
        <v>47</v>
      </c>
    </row>
    <row r="9" spans="1:18" s="26" customFormat="1" ht="18" customHeight="1">
      <c r="A9" s="50">
        <v>3</v>
      </c>
      <c r="B9" s="13" t="s">
        <v>385</v>
      </c>
      <c r="C9" s="11" t="s">
        <v>629</v>
      </c>
      <c r="D9" s="14">
        <v>37342</v>
      </c>
      <c r="E9" s="15" t="s">
        <v>80</v>
      </c>
      <c r="F9" s="15" t="s">
        <v>81</v>
      </c>
      <c r="G9" s="15"/>
      <c r="H9" s="51">
        <v>11.84</v>
      </c>
      <c r="I9" s="51">
        <v>11.75</v>
      </c>
      <c r="J9" s="51">
        <v>12.06</v>
      </c>
      <c r="K9" s="62"/>
      <c r="L9" s="51">
        <v>11.68</v>
      </c>
      <c r="M9" s="51">
        <v>11.7</v>
      </c>
      <c r="N9" s="51">
        <v>12.02</v>
      </c>
      <c r="O9" s="156">
        <f t="shared" si="0"/>
        <v>12.06</v>
      </c>
      <c r="P9" s="63" t="str">
        <f t="shared" si="1"/>
        <v>II JA</v>
      </c>
      <c r="Q9" s="17" t="s">
        <v>630</v>
      </c>
      <c r="R9" s="31"/>
    </row>
    <row r="10" spans="1:18" s="26" customFormat="1" ht="18" customHeight="1">
      <c r="A10" s="50">
        <v>4</v>
      </c>
      <c r="B10" s="13" t="s">
        <v>617</v>
      </c>
      <c r="C10" s="11" t="s">
        <v>618</v>
      </c>
      <c r="D10" s="14" t="s">
        <v>619</v>
      </c>
      <c r="E10" s="15" t="s">
        <v>56</v>
      </c>
      <c r="F10" s="15" t="s">
        <v>57</v>
      </c>
      <c r="G10" s="15"/>
      <c r="H10" s="51">
        <v>11.28</v>
      </c>
      <c r="I10" s="51">
        <v>11.8</v>
      </c>
      <c r="J10" s="51">
        <v>10.93</v>
      </c>
      <c r="K10" s="62"/>
      <c r="L10" s="51">
        <v>11.27</v>
      </c>
      <c r="M10" s="51">
        <v>10.17</v>
      </c>
      <c r="N10" s="51">
        <v>11.02</v>
      </c>
      <c r="O10" s="156">
        <f t="shared" si="0"/>
        <v>11.8</v>
      </c>
      <c r="P10" s="63" t="str">
        <f t="shared" si="1"/>
        <v>II JA</v>
      </c>
      <c r="Q10" s="17" t="s">
        <v>58</v>
      </c>
      <c r="R10" s="31"/>
    </row>
    <row r="11" spans="1:18" s="26" customFormat="1" ht="18" customHeight="1">
      <c r="A11" s="50">
        <v>5</v>
      </c>
      <c r="B11" s="13" t="s">
        <v>229</v>
      </c>
      <c r="C11" s="11" t="s">
        <v>559</v>
      </c>
      <c r="D11" s="14">
        <v>37489</v>
      </c>
      <c r="E11" s="15" t="s">
        <v>80</v>
      </c>
      <c r="F11" s="15" t="s">
        <v>81</v>
      </c>
      <c r="G11" s="15"/>
      <c r="H11" s="51">
        <v>10.88</v>
      </c>
      <c r="I11" s="51">
        <v>11.26</v>
      </c>
      <c r="J11" s="51">
        <v>11.65</v>
      </c>
      <c r="K11" s="62"/>
      <c r="L11" s="51">
        <v>11.79</v>
      </c>
      <c r="M11" s="51">
        <v>11.06</v>
      </c>
      <c r="N11" s="51">
        <v>11.55</v>
      </c>
      <c r="O11" s="156">
        <f t="shared" si="0"/>
        <v>11.79</v>
      </c>
      <c r="P11" s="63" t="str">
        <f t="shared" si="1"/>
        <v>II JA</v>
      </c>
      <c r="Q11" s="17" t="s">
        <v>560</v>
      </c>
      <c r="R11" s="31"/>
    </row>
    <row r="12" spans="1:17" s="26" customFormat="1" ht="18" customHeight="1">
      <c r="A12" s="50">
        <v>6</v>
      </c>
      <c r="B12" s="13" t="s">
        <v>627</v>
      </c>
      <c r="C12" s="11" t="s">
        <v>308</v>
      </c>
      <c r="D12" s="14" t="s">
        <v>628</v>
      </c>
      <c r="E12" s="15" t="s">
        <v>76</v>
      </c>
      <c r="F12" s="15" t="s">
        <v>77</v>
      </c>
      <c r="G12" s="15"/>
      <c r="H12" s="51">
        <v>10.97</v>
      </c>
      <c r="I12" s="51">
        <v>10.52</v>
      </c>
      <c r="J12" s="51">
        <v>11.52</v>
      </c>
      <c r="K12" s="62"/>
      <c r="L12" s="51">
        <v>11.22</v>
      </c>
      <c r="M12" s="51">
        <v>10.9</v>
      </c>
      <c r="N12" s="51">
        <v>11.06</v>
      </c>
      <c r="O12" s="156">
        <f t="shared" si="0"/>
        <v>11.52</v>
      </c>
      <c r="P12" s="63" t="str">
        <f t="shared" si="1"/>
        <v>II JA</v>
      </c>
      <c r="Q12" s="17" t="s">
        <v>588</v>
      </c>
    </row>
    <row r="13" spans="1:17" s="26" customFormat="1" ht="18" customHeight="1">
      <c r="A13" s="50">
        <v>7</v>
      </c>
      <c r="B13" s="13" t="s">
        <v>252</v>
      </c>
      <c r="C13" s="11" t="s">
        <v>600</v>
      </c>
      <c r="D13" s="14" t="s">
        <v>601</v>
      </c>
      <c r="E13" s="15" t="s">
        <v>399</v>
      </c>
      <c r="F13" s="15" t="s">
        <v>400</v>
      </c>
      <c r="G13" s="15"/>
      <c r="H13" s="51">
        <v>10.2</v>
      </c>
      <c r="I13" s="51">
        <v>11.48</v>
      </c>
      <c r="J13" s="51">
        <v>10.67</v>
      </c>
      <c r="K13" s="160"/>
      <c r="L13" s="51">
        <v>9.63</v>
      </c>
      <c r="M13" s="51">
        <v>10.48</v>
      </c>
      <c r="N13" s="51">
        <v>10.47</v>
      </c>
      <c r="O13" s="156">
        <f t="shared" si="0"/>
        <v>11.48</v>
      </c>
      <c r="P13" s="63" t="str">
        <f t="shared" si="1"/>
        <v>II JA</v>
      </c>
      <c r="Q13" s="17" t="s">
        <v>401</v>
      </c>
    </row>
    <row r="14" spans="1:18" s="26" customFormat="1" ht="18" customHeight="1">
      <c r="A14" s="50">
        <v>8</v>
      </c>
      <c r="B14" s="13" t="s">
        <v>620</v>
      </c>
      <c r="C14" s="11" t="s">
        <v>621</v>
      </c>
      <c r="D14" s="14" t="s">
        <v>622</v>
      </c>
      <c r="E14" s="15" t="s">
        <v>623</v>
      </c>
      <c r="F14" s="15" t="s">
        <v>624</v>
      </c>
      <c r="G14" s="15"/>
      <c r="H14" s="51">
        <v>11.37</v>
      </c>
      <c r="I14" s="51">
        <v>10.44</v>
      </c>
      <c r="J14" s="51">
        <v>9.15</v>
      </c>
      <c r="K14" s="62"/>
      <c r="L14" s="51">
        <v>11.03</v>
      </c>
      <c r="M14" s="51">
        <v>10.89</v>
      </c>
      <c r="N14" s="51">
        <v>10.11</v>
      </c>
      <c r="O14" s="156">
        <f t="shared" si="0"/>
        <v>11.37</v>
      </c>
      <c r="P14" s="63" t="str">
        <f t="shared" si="1"/>
        <v>II JA</v>
      </c>
      <c r="Q14" s="17" t="s">
        <v>625</v>
      </c>
      <c r="R14" s="31"/>
    </row>
    <row r="15" spans="1:18" s="26" customFormat="1" ht="18" customHeight="1">
      <c r="A15" s="50">
        <v>9</v>
      </c>
      <c r="B15" s="13" t="s">
        <v>178</v>
      </c>
      <c r="C15" s="11" t="s">
        <v>608</v>
      </c>
      <c r="D15" s="14">
        <v>37733</v>
      </c>
      <c r="E15" s="15" t="s">
        <v>271</v>
      </c>
      <c r="F15" s="15" t="s">
        <v>272</v>
      </c>
      <c r="G15" s="15"/>
      <c r="H15" s="51">
        <v>9.96</v>
      </c>
      <c r="I15" s="51">
        <v>10.2</v>
      </c>
      <c r="J15" s="51">
        <v>10.11</v>
      </c>
      <c r="K15" s="62"/>
      <c r="L15" s="51"/>
      <c r="M15" s="51"/>
      <c r="N15" s="51"/>
      <c r="O15" s="156">
        <f t="shared" si="0"/>
        <v>10.2</v>
      </c>
      <c r="P15" s="63" t="str">
        <f t="shared" si="1"/>
        <v>III JA</v>
      </c>
      <c r="Q15" s="17" t="s">
        <v>609</v>
      </c>
      <c r="R15" s="31"/>
    </row>
    <row r="16" spans="1:18" s="26" customFormat="1" ht="18" customHeight="1">
      <c r="A16" s="50">
        <v>10</v>
      </c>
      <c r="B16" s="13" t="s">
        <v>632</v>
      </c>
      <c r="C16" s="11" t="s">
        <v>633</v>
      </c>
      <c r="D16" s="14" t="s">
        <v>634</v>
      </c>
      <c r="E16" s="15" t="s">
        <v>127</v>
      </c>
      <c r="F16" s="15" t="s">
        <v>128</v>
      </c>
      <c r="G16" s="15"/>
      <c r="H16" s="51">
        <v>9.97</v>
      </c>
      <c r="I16" s="51">
        <v>9.32</v>
      </c>
      <c r="J16" s="51">
        <v>9.67</v>
      </c>
      <c r="K16" s="62"/>
      <c r="L16" s="51"/>
      <c r="M16" s="51"/>
      <c r="N16" s="51"/>
      <c r="O16" s="156">
        <f t="shared" si="0"/>
        <v>9.97</v>
      </c>
      <c r="P16" s="63" t="str">
        <f t="shared" si="1"/>
        <v>III JA</v>
      </c>
      <c r="Q16" s="17" t="s">
        <v>635</v>
      </c>
      <c r="R16" s="31"/>
    </row>
    <row r="17" spans="1:18" s="26" customFormat="1" ht="18" customHeight="1">
      <c r="A17" s="50">
        <v>11</v>
      </c>
      <c r="B17" s="13" t="s">
        <v>614</v>
      </c>
      <c r="C17" s="11" t="s">
        <v>615</v>
      </c>
      <c r="D17" s="14" t="s">
        <v>616</v>
      </c>
      <c r="E17" s="15" t="s">
        <v>56</v>
      </c>
      <c r="F17" s="15" t="s">
        <v>57</v>
      </c>
      <c r="G17" s="15"/>
      <c r="H17" s="51">
        <v>9.72</v>
      </c>
      <c r="I17" s="51">
        <v>9.6</v>
      </c>
      <c r="J17" s="51">
        <v>9.3</v>
      </c>
      <c r="K17" s="62"/>
      <c r="L17" s="51"/>
      <c r="M17" s="51"/>
      <c r="N17" s="51"/>
      <c r="O17" s="156">
        <f t="shared" si="0"/>
        <v>9.72</v>
      </c>
      <c r="P17" s="63" t="str">
        <f t="shared" si="1"/>
        <v>III JA</v>
      </c>
      <c r="Q17" s="17" t="s">
        <v>58</v>
      </c>
      <c r="R17" s="31"/>
    </row>
    <row r="18" spans="1:18" s="26" customFormat="1" ht="18" customHeight="1">
      <c r="A18" s="50">
        <v>12</v>
      </c>
      <c r="B18" s="13" t="s">
        <v>252</v>
      </c>
      <c r="C18" s="11" t="s">
        <v>603</v>
      </c>
      <c r="D18" s="14">
        <v>37886</v>
      </c>
      <c r="E18" s="15" t="s">
        <v>45</v>
      </c>
      <c r="F18" s="15" t="s">
        <v>46</v>
      </c>
      <c r="G18" s="15"/>
      <c r="H18" s="51">
        <v>9.29</v>
      </c>
      <c r="I18" s="51">
        <v>9.17</v>
      </c>
      <c r="J18" s="51">
        <v>9.53</v>
      </c>
      <c r="K18" s="62"/>
      <c r="L18" s="51"/>
      <c r="M18" s="51"/>
      <c r="N18" s="51"/>
      <c r="O18" s="156">
        <f t="shared" si="0"/>
        <v>9.53</v>
      </c>
      <c r="P18" s="63" t="str">
        <f t="shared" si="1"/>
        <v>III JA</v>
      </c>
      <c r="Q18" s="17" t="s">
        <v>47</v>
      </c>
      <c r="R18" s="31"/>
    </row>
    <row r="19" spans="1:17" s="26" customFormat="1" ht="18" customHeight="1">
      <c r="A19" s="50">
        <v>13</v>
      </c>
      <c r="B19" s="13" t="s">
        <v>605</v>
      </c>
      <c r="C19" s="11" t="s">
        <v>606</v>
      </c>
      <c r="D19" s="14" t="s">
        <v>607</v>
      </c>
      <c r="E19" s="15" t="s">
        <v>312</v>
      </c>
      <c r="F19" s="15" t="s">
        <v>313</v>
      </c>
      <c r="G19" s="15"/>
      <c r="H19" s="51">
        <v>9.39</v>
      </c>
      <c r="I19" s="51">
        <v>8.48</v>
      </c>
      <c r="J19" s="51">
        <v>9.35</v>
      </c>
      <c r="K19" s="62"/>
      <c r="L19" s="51"/>
      <c r="M19" s="51"/>
      <c r="N19" s="51"/>
      <c r="O19" s="156">
        <f t="shared" si="0"/>
        <v>9.39</v>
      </c>
      <c r="P19" s="63"/>
      <c r="Q19" s="17" t="s">
        <v>314</v>
      </c>
    </row>
    <row r="20" spans="1:17" s="26" customFormat="1" ht="18" customHeight="1">
      <c r="A20" s="50">
        <v>14</v>
      </c>
      <c r="B20" s="13" t="s">
        <v>385</v>
      </c>
      <c r="C20" s="11" t="s">
        <v>430</v>
      </c>
      <c r="D20" s="14" t="s">
        <v>303</v>
      </c>
      <c r="E20" s="15" t="s">
        <v>399</v>
      </c>
      <c r="F20" s="15" t="s">
        <v>400</v>
      </c>
      <c r="G20" s="15"/>
      <c r="H20" s="51">
        <v>8.63</v>
      </c>
      <c r="I20" s="51">
        <v>9.38</v>
      </c>
      <c r="J20" s="51">
        <v>9.19</v>
      </c>
      <c r="K20" s="160"/>
      <c r="L20" s="51"/>
      <c r="M20" s="51"/>
      <c r="N20" s="51"/>
      <c r="O20" s="156">
        <f t="shared" si="0"/>
        <v>9.38</v>
      </c>
      <c r="P20" s="63"/>
      <c r="Q20" s="17" t="s">
        <v>401</v>
      </c>
    </row>
    <row r="21" spans="1:17" s="26" customFormat="1" ht="18" customHeight="1">
      <c r="A21" s="50">
        <v>15</v>
      </c>
      <c r="B21" s="13" t="s">
        <v>604</v>
      </c>
      <c r="C21" s="11" t="s">
        <v>161</v>
      </c>
      <c r="D21" s="14">
        <v>38154</v>
      </c>
      <c r="E21" s="15" t="s">
        <v>45</v>
      </c>
      <c r="F21" s="15" t="s">
        <v>46</v>
      </c>
      <c r="G21" s="15"/>
      <c r="H21" s="51">
        <v>7.97</v>
      </c>
      <c r="I21" s="51">
        <v>7.72</v>
      </c>
      <c r="J21" s="51">
        <v>8.98</v>
      </c>
      <c r="K21" s="62"/>
      <c r="L21" s="51"/>
      <c r="M21" s="51"/>
      <c r="N21" s="51"/>
      <c r="O21" s="156">
        <f t="shared" si="0"/>
        <v>8.98</v>
      </c>
      <c r="P21" s="63">
        <f aca="true" t="shared" si="2" ref="P21:P26">IF(ISBLANK(O21),"",IF(O21&lt;9,"",IF(O21&gt;=14.3,"III A",IF(O21&gt;=12.2,"I JA",IF(O21&gt;=10.5,"II JA",IF(O21&gt;=9.5,"III JA"))))))</f>
      </c>
      <c r="Q21" s="17" t="s">
        <v>47</v>
      </c>
    </row>
    <row r="22" spans="1:18" s="26" customFormat="1" ht="18" customHeight="1">
      <c r="A22" s="50">
        <v>16</v>
      </c>
      <c r="B22" s="13" t="s">
        <v>620</v>
      </c>
      <c r="C22" s="11" t="s">
        <v>942</v>
      </c>
      <c r="D22" s="14">
        <v>37809</v>
      </c>
      <c r="E22" s="15" t="s">
        <v>56</v>
      </c>
      <c r="F22" s="15" t="s">
        <v>57</v>
      </c>
      <c r="G22" s="15"/>
      <c r="H22" s="51">
        <v>7.21</v>
      </c>
      <c r="I22" s="51">
        <v>8.38</v>
      </c>
      <c r="J22" s="51">
        <v>8.72</v>
      </c>
      <c r="K22" s="62"/>
      <c r="L22" s="51"/>
      <c r="M22" s="51"/>
      <c r="N22" s="51"/>
      <c r="O22" s="156">
        <f t="shared" si="0"/>
        <v>8.72</v>
      </c>
      <c r="P22" s="63">
        <f t="shared" si="2"/>
      </c>
      <c r="Q22" s="17" t="s">
        <v>58</v>
      </c>
      <c r="R22" s="31"/>
    </row>
    <row r="23" spans="1:17" s="26" customFormat="1" ht="18" customHeight="1">
      <c r="A23" s="50">
        <v>17</v>
      </c>
      <c r="B23" s="13" t="s">
        <v>160</v>
      </c>
      <c r="C23" s="11" t="s">
        <v>612</v>
      </c>
      <c r="D23" s="14">
        <v>37540</v>
      </c>
      <c r="E23" s="15" t="s">
        <v>51</v>
      </c>
      <c r="F23" s="15" t="s">
        <v>52</v>
      </c>
      <c r="G23" s="15"/>
      <c r="H23" s="51">
        <v>6.82</v>
      </c>
      <c r="I23" s="51">
        <v>7.39</v>
      </c>
      <c r="J23" s="51">
        <v>6.83</v>
      </c>
      <c r="K23" s="62"/>
      <c r="L23" s="51"/>
      <c r="M23" s="51"/>
      <c r="N23" s="51"/>
      <c r="O23" s="156">
        <f t="shared" si="0"/>
        <v>7.39</v>
      </c>
      <c r="P23" s="63">
        <f t="shared" si="2"/>
      </c>
      <c r="Q23" s="17" t="s">
        <v>53</v>
      </c>
    </row>
    <row r="24" spans="1:18" s="159" customFormat="1" ht="18" customHeight="1">
      <c r="A24" s="50">
        <v>18</v>
      </c>
      <c r="B24" s="111" t="s">
        <v>935</v>
      </c>
      <c r="C24" s="112" t="s">
        <v>936</v>
      </c>
      <c r="D24" s="113">
        <v>37846</v>
      </c>
      <c r="E24" s="79" t="s">
        <v>108</v>
      </c>
      <c r="F24" s="79" t="s">
        <v>109</v>
      </c>
      <c r="G24" s="79"/>
      <c r="H24" s="157" t="s">
        <v>965</v>
      </c>
      <c r="I24" s="157">
        <v>7.09</v>
      </c>
      <c r="J24" s="157">
        <v>6.58</v>
      </c>
      <c r="K24" s="154"/>
      <c r="L24" s="157"/>
      <c r="M24" s="157"/>
      <c r="N24" s="157"/>
      <c r="O24" s="156">
        <f t="shared" si="0"/>
        <v>7.09</v>
      </c>
      <c r="P24" s="63">
        <f t="shared" si="2"/>
      </c>
      <c r="Q24" s="82" t="s">
        <v>114</v>
      </c>
      <c r="R24" s="161"/>
    </row>
    <row r="25" spans="1:18" s="26" customFormat="1" ht="18" customHeight="1">
      <c r="A25" s="50">
        <v>19</v>
      </c>
      <c r="B25" s="13" t="s">
        <v>223</v>
      </c>
      <c r="C25" s="11" t="s">
        <v>210</v>
      </c>
      <c r="D25" s="14">
        <v>38085</v>
      </c>
      <c r="E25" s="15" t="s">
        <v>206</v>
      </c>
      <c r="F25" s="15" t="s">
        <v>207</v>
      </c>
      <c r="G25" s="15" t="s">
        <v>201</v>
      </c>
      <c r="H25" s="51">
        <v>6.85</v>
      </c>
      <c r="I25" s="51" t="s">
        <v>965</v>
      </c>
      <c r="J25" s="51">
        <v>6.47</v>
      </c>
      <c r="K25" s="62"/>
      <c r="L25" s="51"/>
      <c r="M25" s="51"/>
      <c r="N25" s="51"/>
      <c r="O25" s="156">
        <f t="shared" si="0"/>
        <v>6.85</v>
      </c>
      <c r="P25" s="63">
        <f t="shared" si="2"/>
      </c>
      <c r="Q25" s="17" t="s">
        <v>211</v>
      </c>
      <c r="R25" s="31"/>
    </row>
    <row r="26" spans="1:18" s="26" customFormat="1" ht="18" customHeight="1">
      <c r="A26" s="50">
        <v>20</v>
      </c>
      <c r="B26" s="13" t="s">
        <v>545</v>
      </c>
      <c r="C26" s="11" t="s">
        <v>626</v>
      </c>
      <c r="D26" s="14" t="s">
        <v>241</v>
      </c>
      <c r="E26" s="15" t="s">
        <v>62</v>
      </c>
      <c r="F26" s="15" t="s">
        <v>63</v>
      </c>
      <c r="G26" s="15" t="s">
        <v>64</v>
      </c>
      <c r="H26" s="51" t="s">
        <v>965</v>
      </c>
      <c r="I26" s="51">
        <v>5.6</v>
      </c>
      <c r="J26" s="51">
        <v>5.8</v>
      </c>
      <c r="K26" s="62"/>
      <c r="L26" s="51"/>
      <c r="M26" s="51"/>
      <c r="N26" s="51"/>
      <c r="O26" s="156">
        <f t="shared" si="0"/>
        <v>5.8</v>
      </c>
      <c r="P26" s="63">
        <f t="shared" si="2"/>
      </c>
      <c r="Q26" s="17" t="s">
        <v>65</v>
      </c>
      <c r="R26" s="31"/>
    </row>
  </sheetData>
  <sheetProtection/>
  <mergeCells count="1">
    <mergeCell ref="H5:N5"/>
  </mergeCells>
  <printOptions horizontalCentered="1"/>
  <pageMargins left="0.15902777777777777" right="0.16944444444444445" top="0.4097222222222222" bottom="0.39305555555555555" header="0.39305555555555555" footer="0.393055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5.421875" style="27" bestFit="1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8.140625" style="34" customWidth="1"/>
    <col min="9" max="9" width="26.7109375" style="4" customWidth="1"/>
    <col min="10" max="16384" width="9.140625" style="2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9" s="1" customFormat="1" ht="15.75">
      <c r="A2" s="1" t="s">
        <v>10</v>
      </c>
      <c r="C2" s="6"/>
      <c r="D2" s="7"/>
      <c r="E2" s="7"/>
      <c r="F2" s="8"/>
      <c r="G2" s="8"/>
      <c r="H2" s="9"/>
      <c r="I2" s="16"/>
    </row>
    <row r="3" ht="12.75">
      <c r="B3" s="35"/>
    </row>
    <row r="4" spans="1:9" s="119" customFormat="1" ht="15.75">
      <c r="A4" s="24"/>
      <c r="B4" s="1" t="s">
        <v>23</v>
      </c>
      <c r="C4" s="1"/>
      <c r="D4" s="6"/>
      <c r="E4" s="6"/>
      <c r="F4" s="6"/>
      <c r="G4" s="40"/>
      <c r="H4" s="9"/>
      <c r="I4" s="24"/>
    </row>
    <row r="5" spans="1:9" s="119" customFormat="1" ht="16.5" thickBot="1">
      <c r="A5" s="24"/>
      <c r="B5" s="1">
        <v>1</v>
      </c>
      <c r="C5" s="1" t="s">
        <v>945</v>
      </c>
      <c r="D5" s="6"/>
      <c r="E5" s="6"/>
      <c r="F5" s="6"/>
      <c r="G5" s="40"/>
      <c r="H5" s="9"/>
      <c r="I5" s="24"/>
    </row>
    <row r="6" spans="1:9" s="120" customFormat="1" ht="18" customHeight="1" thickBot="1">
      <c r="A6" s="104" t="s">
        <v>12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68" t="s">
        <v>19</v>
      </c>
      <c r="I6" s="78" t="s">
        <v>22</v>
      </c>
    </row>
    <row r="7" spans="1:9" ht="18" customHeight="1">
      <c r="A7" s="71">
        <v>1</v>
      </c>
      <c r="B7" s="13" t="s">
        <v>556</v>
      </c>
      <c r="C7" s="11" t="s">
        <v>817</v>
      </c>
      <c r="D7" s="14" t="s">
        <v>818</v>
      </c>
      <c r="E7" s="15" t="s">
        <v>76</v>
      </c>
      <c r="F7" s="15" t="s">
        <v>77</v>
      </c>
      <c r="G7" s="15"/>
      <c r="H7" s="152" t="s">
        <v>963</v>
      </c>
      <c r="I7" s="17" t="s">
        <v>78</v>
      </c>
    </row>
    <row r="8" spans="1:9" ht="17.25" customHeight="1">
      <c r="A8" s="71">
        <v>2</v>
      </c>
      <c r="B8" s="13" t="s">
        <v>742</v>
      </c>
      <c r="C8" s="11" t="s">
        <v>743</v>
      </c>
      <c r="D8" s="14">
        <v>37296</v>
      </c>
      <c r="E8" s="15" t="s">
        <v>175</v>
      </c>
      <c r="F8" s="15" t="s">
        <v>176</v>
      </c>
      <c r="G8" s="15"/>
      <c r="H8" s="106">
        <v>8.29</v>
      </c>
      <c r="I8" s="17" t="s">
        <v>177</v>
      </c>
    </row>
    <row r="9" spans="1:9" ht="18" customHeight="1">
      <c r="A9" s="71">
        <v>3</v>
      </c>
      <c r="B9" s="13" t="s">
        <v>632</v>
      </c>
      <c r="C9" s="11" t="s">
        <v>633</v>
      </c>
      <c r="D9" s="14" t="s">
        <v>634</v>
      </c>
      <c r="E9" s="15" t="s">
        <v>127</v>
      </c>
      <c r="F9" s="15" t="s">
        <v>128</v>
      </c>
      <c r="G9" s="15"/>
      <c r="H9" s="106">
        <v>8.86</v>
      </c>
      <c r="I9" s="17" t="s">
        <v>635</v>
      </c>
    </row>
    <row r="10" spans="1:9" ht="18" customHeight="1">
      <c r="A10" s="71">
        <v>4</v>
      </c>
      <c r="B10" s="13" t="s">
        <v>943</v>
      </c>
      <c r="C10" s="11" t="s">
        <v>944</v>
      </c>
      <c r="D10" s="14">
        <v>37351</v>
      </c>
      <c r="E10" s="15" t="s">
        <v>399</v>
      </c>
      <c r="F10" s="15" t="s">
        <v>400</v>
      </c>
      <c r="G10" s="15" t="s">
        <v>450</v>
      </c>
      <c r="H10" s="106">
        <v>9.09</v>
      </c>
      <c r="I10" s="17" t="s">
        <v>451</v>
      </c>
    </row>
    <row r="11" spans="1:9" ht="18" customHeight="1">
      <c r="A11" s="71">
        <v>5</v>
      </c>
      <c r="B11" s="13" t="s">
        <v>146</v>
      </c>
      <c r="C11" s="11" t="s">
        <v>547</v>
      </c>
      <c r="D11" s="14">
        <v>37362</v>
      </c>
      <c r="E11" s="15" t="s">
        <v>403</v>
      </c>
      <c r="F11" s="15" t="s">
        <v>404</v>
      </c>
      <c r="G11" s="15"/>
      <c r="H11" s="106">
        <v>9.96</v>
      </c>
      <c r="I11" s="17" t="s">
        <v>548</v>
      </c>
    </row>
    <row r="12" spans="1:9" ht="18" customHeight="1">
      <c r="A12" s="71">
        <v>6</v>
      </c>
      <c r="B12" s="13" t="s">
        <v>149</v>
      </c>
      <c r="C12" s="11" t="s">
        <v>665</v>
      </c>
      <c r="D12" s="14">
        <v>37381</v>
      </c>
      <c r="E12" s="15" t="s">
        <v>40</v>
      </c>
      <c r="F12" s="15" t="s">
        <v>41</v>
      </c>
      <c r="G12" s="15"/>
      <c r="H12" s="106">
        <v>9.35</v>
      </c>
      <c r="I12" s="17" t="s">
        <v>42</v>
      </c>
    </row>
    <row r="13" spans="1:9" s="119" customFormat="1" ht="15.75">
      <c r="A13" s="24"/>
      <c r="B13" s="1"/>
      <c r="C13" s="1"/>
      <c r="D13" s="6"/>
      <c r="E13" s="6"/>
      <c r="F13" s="6"/>
      <c r="G13" s="40"/>
      <c r="H13" s="9"/>
      <c r="I13" s="24"/>
    </row>
    <row r="14" spans="1:9" s="119" customFormat="1" ht="16.5" thickBot="1">
      <c r="A14" s="24"/>
      <c r="B14" s="1">
        <v>2</v>
      </c>
      <c r="C14" s="1" t="s">
        <v>945</v>
      </c>
      <c r="D14" s="6"/>
      <c r="E14" s="6"/>
      <c r="F14" s="6"/>
      <c r="G14" s="40"/>
      <c r="H14" s="9"/>
      <c r="I14" s="24"/>
    </row>
    <row r="15" spans="1:9" s="120" customFormat="1" ht="18" customHeight="1" thickBot="1">
      <c r="A15" s="104" t="s">
        <v>12</v>
      </c>
      <c r="B15" s="66" t="s">
        <v>13</v>
      </c>
      <c r="C15" s="67" t="s">
        <v>14</v>
      </c>
      <c r="D15" s="68" t="s">
        <v>15</v>
      </c>
      <c r="E15" s="69" t="s">
        <v>16</v>
      </c>
      <c r="F15" s="69" t="s">
        <v>17</v>
      </c>
      <c r="G15" s="69" t="s">
        <v>18</v>
      </c>
      <c r="H15" s="68" t="s">
        <v>19</v>
      </c>
      <c r="I15" s="78" t="s">
        <v>22</v>
      </c>
    </row>
    <row r="16" spans="1:9" ht="18" customHeight="1">
      <c r="A16" s="71">
        <v>2</v>
      </c>
      <c r="B16" s="13" t="s">
        <v>252</v>
      </c>
      <c r="C16" s="11" t="s">
        <v>534</v>
      </c>
      <c r="D16" s="14">
        <v>37385</v>
      </c>
      <c r="E16" s="15" t="s">
        <v>312</v>
      </c>
      <c r="F16" s="15" t="s">
        <v>313</v>
      </c>
      <c r="G16" s="15"/>
      <c r="H16" s="106">
        <v>8.54</v>
      </c>
      <c r="I16" s="17" t="s">
        <v>314</v>
      </c>
    </row>
    <row r="17" spans="1:9" ht="17.25" customHeight="1">
      <c r="A17" s="71">
        <v>3</v>
      </c>
      <c r="B17" s="13" t="s">
        <v>320</v>
      </c>
      <c r="C17" s="11" t="s">
        <v>321</v>
      </c>
      <c r="D17" s="14" t="s">
        <v>322</v>
      </c>
      <c r="E17" s="15" t="s">
        <v>86</v>
      </c>
      <c r="F17" s="15" t="s">
        <v>87</v>
      </c>
      <c r="G17" s="15"/>
      <c r="H17" s="106">
        <v>8.39</v>
      </c>
      <c r="I17" s="17" t="s">
        <v>88</v>
      </c>
    </row>
    <row r="18" spans="1:9" ht="17.25" customHeight="1">
      <c r="A18" s="71">
        <v>4</v>
      </c>
      <c r="B18" s="13" t="s">
        <v>763</v>
      </c>
      <c r="C18" s="11" t="s">
        <v>764</v>
      </c>
      <c r="D18" s="14">
        <v>37501</v>
      </c>
      <c r="E18" s="15" t="s">
        <v>56</v>
      </c>
      <c r="F18" s="15" t="s">
        <v>57</v>
      </c>
      <c r="G18" s="15"/>
      <c r="H18" s="106">
        <v>9.23</v>
      </c>
      <c r="I18" s="17" t="s">
        <v>58</v>
      </c>
    </row>
    <row r="19" spans="1:9" ht="17.25" customHeight="1">
      <c r="A19" s="71">
        <v>5</v>
      </c>
      <c r="B19" s="19" t="s">
        <v>438</v>
      </c>
      <c r="C19" s="20" t="s">
        <v>541</v>
      </c>
      <c r="D19" s="21" t="s">
        <v>542</v>
      </c>
      <c r="E19" s="22" t="s">
        <v>465</v>
      </c>
      <c r="F19" s="22" t="s">
        <v>466</v>
      </c>
      <c r="G19" s="22"/>
      <c r="H19" s="106">
        <v>9.14</v>
      </c>
      <c r="I19" s="23" t="s">
        <v>467</v>
      </c>
    </row>
    <row r="20" spans="1:9" ht="17.25" customHeight="1">
      <c r="A20" s="71">
        <v>6</v>
      </c>
      <c r="B20" s="13" t="s">
        <v>536</v>
      </c>
      <c r="C20" s="11" t="s">
        <v>537</v>
      </c>
      <c r="D20" s="14">
        <v>37624</v>
      </c>
      <c r="E20" s="15" t="s">
        <v>312</v>
      </c>
      <c r="F20" s="15" t="s">
        <v>313</v>
      </c>
      <c r="G20" s="15"/>
      <c r="H20" s="106">
        <v>8.51</v>
      </c>
      <c r="I20" s="17" t="s">
        <v>455</v>
      </c>
    </row>
    <row r="21" spans="1:9" s="119" customFormat="1" ht="15.75">
      <c r="A21" s="24"/>
      <c r="B21" s="1"/>
      <c r="C21" s="1"/>
      <c r="D21" s="6"/>
      <c r="E21" s="6"/>
      <c r="F21" s="6"/>
      <c r="G21" s="40"/>
      <c r="I21" s="24"/>
    </row>
    <row r="22" spans="1:9" s="119" customFormat="1" ht="16.5" thickBot="1">
      <c r="A22" s="24"/>
      <c r="B22" s="1">
        <v>3</v>
      </c>
      <c r="C22" s="1" t="s">
        <v>945</v>
      </c>
      <c r="D22" s="6"/>
      <c r="E22" s="6"/>
      <c r="F22" s="6"/>
      <c r="G22" s="40"/>
      <c r="H22" s="9"/>
      <c r="I22" s="24"/>
    </row>
    <row r="23" spans="1:9" s="120" customFormat="1" ht="18" customHeight="1" thickBot="1">
      <c r="A23" s="104" t="s">
        <v>12</v>
      </c>
      <c r="B23" s="66" t="s">
        <v>13</v>
      </c>
      <c r="C23" s="67" t="s">
        <v>14</v>
      </c>
      <c r="D23" s="68" t="s">
        <v>15</v>
      </c>
      <c r="E23" s="69" t="s">
        <v>16</v>
      </c>
      <c r="F23" s="69" t="s">
        <v>17</v>
      </c>
      <c r="G23" s="69" t="s">
        <v>18</v>
      </c>
      <c r="H23" s="68" t="s">
        <v>19</v>
      </c>
      <c r="I23" s="78" t="s">
        <v>22</v>
      </c>
    </row>
    <row r="24" spans="1:9" ht="17.25" customHeight="1">
      <c r="A24" s="71">
        <v>2</v>
      </c>
      <c r="B24" s="13" t="s">
        <v>706</v>
      </c>
      <c r="C24" s="11" t="s">
        <v>747</v>
      </c>
      <c r="D24" s="14">
        <v>37645</v>
      </c>
      <c r="E24" s="15" t="s">
        <v>403</v>
      </c>
      <c r="F24" s="15" t="s">
        <v>404</v>
      </c>
      <c r="G24" s="15"/>
      <c r="H24" s="106">
        <v>8.45</v>
      </c>
      <c r="I24" s="17" t="s">
        <v>746</v>
      </c>
    </row>
    <row r="25" spans="1:9" ht="17.25" customHeight="1">
      <c r="A25" s="71">
        <v>3</v>
      </c>
      <c r="B25" s="13" t="s">
        <v>613</v>
      </c>
      <c r="C25" s="11" t="s">
        <v>747</v>
      </c>
      <c r="D25" s="14">
        <v>37645</v>
      </c>
      <c r="E25" s="15" t="s">
        <v>403</v>
      </c>
      <c r="F25" s="15" t="s">
        <v>404</v>
      </c>
      <c r="G25" s="15"/>
      <c r="H25" s="106">
        <v>9.29</v>
      </c>
      <c r="I25" s="17" t="s">
        <v>746</v>
      </c>
    </row>
    <row r="26" spans="1:9" ht="17.25" customHeight="1">
      <c r="A26" s="71">
        <v>4</v>
      </c>
      <c r="B26" s="13" t="s">
        <v>545</v>
      </c>
      <c r="C26" s="11" t="s">
        <v>546</v>
      </c>
      <c r="D26" s="14">
        <v>37665</v>
      </c>
      <c r="E26" s="15" t="s">
        <v>403</v>
      </c>
      <c r="F26" s="15" t="s">
        <v>404</v>
      </c>
      <c r="G26" s="15"/>
      <c r="H26" s="106">
        <v>8.61</v>
      </c>
      <c r="I26" s="17" t="s">
        <v>478</v>
      </c>
    </row>
    <row r="27" spans="1:9" ht="18" customHeight="1">
      <c r="A27" s="71">
        <v>5</v>
      </c>
      <c r="B27" s="134" t="s">
        <v>233</v>
      </c>
      <c r="C27" s="135" t="s">
        <v>805</v>
      </c>
      <c r="D27" s="136">
        <v>37708</v>
      </c>
      <c r="E27" s="137" t="s">
        <v>68</v>
      </c>
      <c r="F27" s="137" t="s">
        <v>69</v>
      </c>
      <c r="G27" s="137"/>
      <c r="H27" s="106">
        <v>9.01</v>
      </c>
      <c r="I27" s="138" t="s">
        <v>72</v>
      </c>
    </row>
    <row r="28" spans="1:9" ht="18" customHeight="1">
      <c r="A28" s="71">
        <v>6</v>
      </c>
      <c r="B28" s="13" t="s">
        <v>605</v>
      </c>
      <c r="C28" s="11" t="s">
        <v>800</v>
      </c>
      <c r="D28" s="14">
        <v>37899</v>
      </c>
      <c r="E28" s="15" t="s">
        <v>419</v>
      </c>
      <c r="F28" s="15" t="s">
        <v>420</v>
      </c>
      <c r="G28" s="15"/>
      <c r="H28" s="106">
        <v>10.03</v>
      </c>
      <c r="I28" s="17" t="s">
        <v>504</v>
      </c>
    </row>
    <row r="29" spans="1:9" s="119" customFormat="1" ht="15.75">
      <c r="A29" s="24"/>
      <c r="B29" s="1"/>
      <c r="C29" s="1"/>
      <c r="D29" s="6"/>
      <c r="E29" s="6"/>
      <c r="F29" s="6"/>
      <c r="G29" s="40"/>
      <c r="H29" s="9"/>
      <c r="I29" s="24"/>
    </row>
    <row r="30" spans="1:9" s="119" customFormat="1" ht="16.5" thickBot="1">
      <c r="A30" s="24"/>
      <c r="B30" s="1">
        <v>4</v>
      </c>
      <c r="C30" s="1" t="s">
        <v>945</v>
      </c>
      <c r="D30" s="6"/>
      <c r="E30" s="6"/>
      <c r="F30" s="6"/>
      <c r="G30" s="40"/>
      <c r="H30" s="9"/>
      <c r="I30" s="24"/>
    </row>
    <row r="31" spans="1:9" s="120" customFormat="1" ht="18" customHeight="1" thickBot="1">
      <c r="A31" s="104" t="s">
        <v>12</v>
      </c>
      <c r="B31" s="66" t="s">
        <v>13</v>
      </c>
      <c r="C31" s="67" t="s">
        <v>14</v>
      </c>
      <c r="D31" s="68" t="s">
        <v>15</v>
      </c>
      <c r="E31" s="69" t="s">
        <v>16</v>
      </c>
      <c r="F31" s="69" t="s">
        <v>17</v>
      </c>
      <c r="G31" s="69" t="s">
        <v>18</v>
      </c>
      <c r="H31" s="68" t="s">
        <v>19</v>
      </c>
      <c r="I31" s="78" t="s">
        <v>22</v>
      </c>
    </row>
    <row r="32" spans="1:9" ht="18" customHeight="1">
      <c r="A32" s="71">
        <v>2</v>
      </c>
      <c r="B32" s="13" t="s">
        <v>317</v>
      </c>
      <c r="C32" s="11" t="s">
        <v>318</v>
      </c>
      <c r="D32" s="14" t="s">
        <v>319</v>
      </c>
      <c r="E32" s="15" t="s">
        <v>189</v>
      </c>
      <c r="F32" s="15" t="s">
        <v>190</v>
      </c>
      <c r="G32" s="15"/>
      <c r="H32" s="106">
        <v>8.54</v>
      </c>
      <c r="I32" s="17" t="s">
        <v>279</v>
      </c>
    </row>
    <row r="33" spans="1:9" ht="17.25" customHeight="1">
      <c r="A33" s="71">
        <v>3</v>
      </c>
      <c r="B33" s="13" t="s">
        <v>814</v>
      </c>
      <c r="C33" s="11" t="s">
        <v>815</v>
      </c>
      <c r="D33" s="14" t="s">
        <v>816</v>
      </c>
      <c r="E33" s="15" t="s">
        <v>76</v>
      </c>
      <c r="F33" s="15" t="s">
        <v>77</v>
      </c>
      <c r="G33" s="15" t="s">
        <v>511</v>
      </c>
      <c r="H33" s="106">
        <v>9.22</v>
      </c>
      <c r="I33" s="17" t="s">
        <v>512</v>
      </c>
    </row>
    <row r="34" spans="1:9" ht="18" customHeight="1">
      <c r="A34" s="71">
        <v>4</v>
      </c>
      <c r="B34" s="13" t="s">
        <v>249</v>
      </c>
      <c r="C34" s="11" t="s">
        <v>550</v>
      </c>
      <c r="D34" s="14" t="s">
        <v>551</v>
      </c>
      <c r="E34" s="15" t="s">
        <v>68</v>
      </c>
      <c r="F34" s="15" t="s">
        <v>69</v>
      </c>
      <c r="G34" s="15"/>
      <c r="H34" s="106">
        <v>9.77</v>
      </c>
      <c r="I34" s="17" t="s">
        <v>70</v>
      </c>
    </row>
    <row r="35" spans="1:9" ht="17.25" customHeight="1">
      <c r="A35" s="71">
        <v>5</v>
      </c>
      <c r="B35" s="13" t="s">
        <v>183</v>
      </c>
      <c r="C35" s="11" t="s">
        <v>539</v>
      </c>
      <c r="D35" s="14">
        <v>38035</v>
      </c>
      <c r="E35" s="15" t="s">
        <v>271</v>
      </c>
      <c r="F35" s="15" t="s">
        <v>272</v>
      </c>
      <c r="G35" s="15"/>
      <c r="H35" s="106">
        <v>9.06</v>
      </c>
      <c r="I35" s="17" t="s">
        <v>540</v>
      </c>
    </row>
    <row r="36" spans="1:9" ht="17.25" customHeight="1">
      <c r="A36" s="71">
        <v>6</v>
      </c>
      <c r="B36" s="13" t="s">
        <v>797</v>
      </c>
      <c r="C36" s="11" t="s">
        <v>798</v>
      </c>
      <c r="D36" s="14" t="s">
        <v>799</v>
      </c>
      <c r="E36" s="15" t="s">
        <v>419</v>
      </c>
      <c r="F36" s="15" t="s">
        <v>420</v>
      </c>
      <c r="G36" s="15"/>
      <c r="H36" s="106">
        <v>9.9</v>
      </c>
      <c r="I36" s="17" t="s">
        <v>504</v>
      </c>
    </row>
  </sheetData>
  <sheetProtection/>
  <printOptions horizontalCentered="1"/>
  <pageMargins left="0.39305555555555555" right="0.39305555555555555" top="0.33958333333333335" bottom="0.23958333333333334" header="0.39305555555555555" footer="0.1590277777777777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5.421875" style="27" bestFit="1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8.140625" style="34" customWidth="1"/>
    <col min="9" max="9" width="7.57421875" style="34" customWidth="1"/>
    <col min="10" max="10" width="5.28125" style="34" bestFit="1" customWidth="1"/>
    <col min="11" max="11" width="26.7109375" style="4" customWidth="1"/>
    <col min="12" max="16384" width="9.140625" style="2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1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  <c r="K2" s="16"/>
    </row>
    <row r="3" ht="12.75">
      <c r="B3" s="35"/>
    </row>
    <row r="4" spans="1:11" s="119" customFormat="1" ht="15.75">
      <c r="A4" s="24"/>
      <c r="B4" s="1" t="s">
        <v>23</v>
      </c>
      <c r="C4" s="1"/>
      <c r="D4" s="6"/>
      <c r="E4" s="6"/>
      <c r="F4" s="6"/>
      <c r="G4" s="40"/>
      <c r="H4" s="9"/>
      <c r="I4" s="9"/>
      <c r="J4" s="9"/>
      <c r="K4" s="24"/>
    </row>
    <row r="5" spans="1:11" s="119" customFormat="1" ht="16.5" thickBot="1">
      <c r="A5" s="24"/>
      <c r="B5" s="1"/>
      <c r="C5" s="1"/>
      <c r="D5" s="6"/>
      <c r="E5" s="6"/>
      <c r="F5" s="6"/>
      <c r="G5" s="40"/>
      <c r="H5" s="9"/>
      <c r="I5" s="9"/>
      <c r="J5" s="9"/>
      <c r="K5" s="24"/>
    </row>
    <row r="6" spans="1:11" s="120" customFormat="1" ht="18" customHeight="1" thickBot="1">
      <c r="A6" s="10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68" t="s">
        <v>19</v>
      </c>
      <c r="I6" s="68" t="s">
        <v>20</v>
      </c>
      <c r="J6" s="81" t="s">
        <v>21</v>
      </c>
      <c r="K6" s="78" t="s">
        <v>22</v>
      </c>
    </row>
    <row r="7" spans="1:11" ht="18" customHeight="1">
      <c r="A7" s="71">
        <v>1</v>
      </c>
      <c r="B7" s="13" t="s">
        <v>742</v>
      </c>
      <c r="C7" s="11" t="s">
        <v>743</v>
      </c>
      <c r="D7" s="14">
        <v>37296</v>
      </c>
      <c r="E7" s="15" t="s">
        <v>175</v>
      </c>
      <c r="F7" s="15" t="s">
        <v>176</v>
      </c>
      <c r="G7" s="15"/>
      <c r="H7" s="105">
        <v>8.29</v>
      </c>
      <c r="I7" s="106">
        <v>8.26</v>
      </c>
      <c r="J7" s="12" t="str">
        <f>IF(ISBLANK(H7),"",IF(H7&lt;=7.54,"II A",IF(H7&lt;=7.94,"III A",IF(H7&lt;=8.44,"I JA",IF(H7&lt;=8.84,"II JA",IF(H7&lt;=9.14,"III JA"))))))</f>
        <v>I JA</v>
      </c>
      <c r="K7" s="17" t="s">
        <v>177</v>
      </c>
    </row>
    <row r="8" spans="1:11" ht="17.25" customHeight="1">
      <c r="A8" s="71">
        <v>2</v>
      </c>
      <c r="B8" s="13" t="s">
        <v>706</v>
      </c>
      <c r="C8" s="11" t="s">
        <v>747</v>
      </c>
      <c r="D8" s="14">
        <v>37645</v>
      </c>
      <c r="E8" s="15" t="s">
        <v>403</v>
      </c>
      <c r="F8" s="15" t="s">
        <v>404</v>
      </c>
      <c r="G8" s="15"/>
      <c r="H8" s="105">
        <v>8.45</v>
      </c>
      <c r="I8" s="106">
        <v>8.28</v>
      </c>
      <c r="J8" s="12" t="s">
        <v>962</v>
      </c>
      <c r="K8" s="17" t="s">
        <v>746</v>
      </c>
    </row>
    <row r="9" spans="1:11" ht="18" customHeight="1">
      <c r="A9" s="71">
        <v>3</v>
      </c>
      <c r="B9" s="13" t="s">
        <v>320</v>
      </c>
      <c r="C9" s="11" t="s">
        <v>321</v>
      </c>
      <c r="D9" s="14" t="s">
        <v>322</v>
      </c>
      <c r="E9" s="15" t="s">
        <v>86</v>
      </c>
      <c r="F9" s="15" t="s">
        <v>87</v>
      </c>
      <c r="G9" s="15"/>
      <c r="H9" s="106">
        <v>8.39</v>
      </c>
      <c r="I9" s="105">
        <v>8.46</v>
      </c>
      <c r="J9" s="12" t="str">
        <f aca="true" t="shared" si="0" ref="J9:J18">IF(ISBLANK(H9),"",IF(H9&lt;=7.54,"II A",IF(H9&lt;=7.94,"III A",IF(H9&lt;=8.44,"I JA",IF(H9&lt;=8.84,"II JA",IF(H9&lt;=9.14,"III JA"))))))</f>
        <v>I JA</v>
      </c>
      <c r="K9" s="17" t="s">
        <v>88</v>
      </c>
    </row>
    <row r="10" spans="1:11" ht="18" customHeight="1">
      <c r="A10" s="71">
        <v>4</v>
      </c>
      <c r="B10" s="13" t="s">
        <v>317</v>
      </c>
      <c r="C10" s="11" t="s">
        <v>318</v>
      </c>
      <c r="D10" s="14" t="s">
        <v>319</v>
      </c>
      <c r="E10" s="15" t="s">
        <v>189</v>
      </c>
      <c r="F10" s="15" t="s">
        <v>190</v>
      </c>
      <c r="G10" s="15"/>
      <c r="H10" s="105">
        <v>8.54</v>
      </c>
      <c r="I10" s="106">
        <v>8.47</v>
      </c>
      <c r="J10" s="12" t="str">
        <f t="shared" si="0"/>
        <v>II JA</v>
      </c>
      <c r="K10" s="17" t="s">
        <v>279</v>
      </c>
    </row>
    <row r="11" spans="1:11" ht="18" customHeight="1">
      <c r="A11" s="71">
        <v>5</v>
      </c>
      <c r="B11" s="13" t="s">
        <v>536</v>
      </c>
      <c r="C11" s="11" t="s">
        <v>537</v>
      </c>
      <c r="D11" s="14">
        <v>37624</v>
      </c>
      <c r="E11" s="15" t="s">
        <v>312</v>
      </c>
      <c r="F11" s="15" t="s">
        <v>313</v>
      </c>
      <c r="G11" s="15"/>
      <c r="H11" s="105">
        <v>8.51</v>
      </c>
      <c r="I11" s="106">
        <v>8.48</v>
      </c>
      <c r="J11" s="12" t="str">
        <f t="shared" si="0"/>
        <v>II JA</v>
      </c>
      <c r="K11" s="17" t="s">
        <v>455</v>
      </c>
    </row>
    <row r="12" spans="1:11" ht="18" customHeight="1">
      <c r="A12" s="71">
        <v>6</v>
      </c>
      <c r="B12" s="13" t="s">
        <v>252</v>
      </c>
      <c r="C12" s="11" t="s">
        <v>534</v>
      </c>
      <c r="D12" s="14">
        <v>37385</v>
      </c>
      <c r="E12" s="15" t="s">
        <v>312</v>
      </c>
      <c r="F12" s="15" t="s">
        <v>313</v>
      </c>
      <c r="G12" s="15"/>
      <c r="H12" s="106">
        <v>8.54</v>
      </c>
      <c r="I12" s="105">
        <v>8.57</v>
      </c>
      <c r="J12" s="12" t="str">
        <f t="shared" si="0"/>
        <v>II JA</v>
      </c>
      <c r="K12" s="17" t="s">
        <v>314</v>
      </c>
    </row>
    <row r="13" spans="1:11" ht="18" customHeight="1">
      <c r="A13" s="71">
        <v>7</v>
      </c>
      <c r="B13" s="13" t="s">
        <v>545</v>
      </c>
      <c r="C13" s="11" t="s">
        <v>546</v>
      </c>
      <c r="D13" s="14">
        <v>37665</v>
      </c>
      <c r="E13" s="15" t="s">
        <v>403</v>
      </c>
      <c r="F13" s="15" t="s">
        <v>404</v>
      </c>
      <c r="G13" s="15"/>
      <c r="H13" s="106">
        <v>8.61</v>
      </c>
      <c r="I13" s="107"/>
      <c r="J13" s="12" t="str">
        <f t="shared" si="0"/>
        <v>II JA</v>
      </c>
      <c r="K13" s="17" t="s">
        <v>478</v>
      </c>
    </row>
    <row r="14" spans="1:11" ht="17.25" customHeight="1">
      <c r="A14" s="71">
        <v>8</v>
      </c>
      <c r="B14" s="13" t="s">
        <v>632</v>
      </c>
      <c r="C14" s="11" t="s">
        <v>633</v>
      </c>
      <c r="D14" s="14" t="s">
        <v>634</v>
      </c>
      <c r="E14" s="15" t="s">
        <v>127</v>
      </c>
      <c r="F14" s="15" t="s">
        <v>128</v>
      </c>
      <c r="G14" s="15"/>
      <c r="H14" s="106">
        <v>8.86</v>
      </c>
      <c r="I14" s="107"/>
      <c r="J14" s="12" t="str">
        <f t="shared" si="0"/>
        <v>III JA</v>
      </c>
      <c r="K14" s="17" t="s">
        <v>635</v>
      </c>
    </row>
    <row r="15" spans="1:11" ht="17.25" customHeight="1">
      <c r="A15" s="71">
        <v>9</v>
      </c>
      <c r="B15" s="134" t="s">
        <v>233</v>
      </c>
      <c r="C15" s="135" t="s">
        <v>805</v>
      </c>
      <c r="D15" s="136">
        <v>37708</v>
      </c>
      <c r="E15" s="137" t="s">
        <v>68</v>
      </c>
      <c r="F15" s="137" t="s">
        <v>69</v>
      </c>
      <c r="G15" s="137"/>
      <c r="H15" s="106">
        <v>9.01</v>
      </c>
      <c r="I15" s="107"/>
      <c r="J15" s="12" t="str">
        <f t="shared" si="0"/>
        <v>III JA</v>
      </c>
      <c r="K15" s="138" t="s">
        <v>72</v>
      </c>
    </row>
    <row r="16" spans="1:11" ht="17.25" customHeight="1">
      <c r="A16" s="71">
        <v>10</v>
      </c>
      <c r="B16" s="13" t="s">
        <v>183</v>
      </c>
      <c r="C16" s="11" t="s">
        <v>539</v>
      </c>
      <c r="D16" s="14">
        <v>38035</v>
      </c>
      <c r="E16" s="15" t="s">
        <v>271</v>
      </c>
      <c r="F16" s="15" t="s">
        <v>272</v>
      </c>
      <c r="G16" s="15"/>
      <c r="H16" s="106">
        <v>9.06</v>
      </c>
      <c r="I16" s="105"/>
      <c r="J16" s="12" t="str">
        <f t="shared" si="0"/>
        <v>III JA</v>
      </c>
      <c r="K16" s="17" t="s">
        <v>540</v>
      </c>
    </row>
    <row r="17" spans="1:11" ht="17.25" customHeight="1">
      <c r="A17" s="71">
        <v>11</v>
      </c>
      <c r="B17" s="13" t="s">
        <v>943</v>
      </c>
      <c r="C17" s="11" t="s">
        <v>944</v>
      </c>
      <c r="D17" s="14">
        <v>37351</v>
      </c>
      <c r="E17" s="15" t="s">
        <v>399</v>
      </c>
      <c r="F17" s="15" t="s">
        <v>400</v>
      </c>
      <c r="G17" s="15" t="s">
        <v>450</v>
      </c>
      <c r="H17" s="106">
        <v>9.09</v>
      </c>
      <c r="I17" s="106"/>
      <c r="J17" s="12" t="str">
        <f t="shared" si="0"/>
        <v>III JA</v>
      </c>
      <c r="K17" s="17" t="s">
        <v>451</v>
      </c>
    </row>
    <row r="18" spans="1:11" ht="17.25" customHeight="1">
      <c r="A18" s="71">
        <v>12</v>
      </c>
      <c r="B18" s="19" t="s">
        <v>438</v>
      </c>
      <c r="C18" s="20" t="s">
        <v>541</v>
      </c>
      <c r="D18" s="21" t="s">
        <v>542</v>
      </c>
      <c r="E18" s="22" t="s">
        <v>465</v>
      </c>
      <c r="F18" s="22" t="s">
        <v>466</v>
      </c>
      <c r="G18" s="22"/>
      <c r="H18" s="106">
        <v>9.14</v>
      </c>
      <c r="I18" s="105"/>
      <c r="J18" s="12" t="str">
        <f t="shared" si="0"/>
        <v>III JA</v>
      </c>
      <c r="K18" s="23" t="s">
        <v>467</v>
      </c>
    </row>
    <row r="19" spans="1:11" ht="17.25" customHeight="1">
      <c r="A19" s="71">
        <v>13</v>
      </c>
      <c r="B19" s="13" t="s">
        <v>814</v>
      </c>
      <c r="C19" s="11" t="s">
        <v>815</v>
      </c>
      <c r="D19" s="14" t="s">
        <v>816</v>
      </c>
      <c r="E19" s="15" t="s">
        <v>76</v>
      </c>
      <c r="F19" s="15" t="s">
        <v>77</v>
      </c>
      <c r="G19" s="15" t="s">
        <v>511</v>
      </c>
      <c r="H19" s="106">
        <v>9.22</v>
      </c>
      <c r="I19" s="107"/>
      <c r="J19" s="12"/>
      <c r="K19" s="17" t="s">
        <v>512</v>
      </c>
    </row>
    <row r="20" spans="1:11" ht="17.25" customHeight="1">
      <c r="A20" s="71">
        <v>14</v>
      </c>
      <c r="B20" s="13" t="s">
        <v>763</v>
      </c>
      <c r="C20" s="11" t="s">
        <v>764</v>
      </c>
      <c r="D20" s="14">
        <v>37501</v>
      </c>
      <c r="E20" s="15" t="s">
        <v>56</v>
      </c>
      <c r="F20" s="15" t="s">
        <v>57</v>
      </c>
      <c r="G20" s="15"/>
      <c r="H20" s="106">
        <v>9.23</v>
      </c>
      <c r="I20" s="107"/>
      <c r="J20" s="12"/>
      <c r="K20" s="17" t="s">
        <v>58</v>
      </c>
    </row>
    <row r="21" spans="1:11" ht="18" customHeight="1">
      <c r="A21" s="71">
        <v>15</v>
      </c>
      <c r="B21" s="13" t="s">
        <v>613</v>
      </c>
      <c r="C21" s="11" t="s">
        <v>747</v>
      </c>
      <c r="D21" s="14">
        <v>37645</v>
      </c>
      <c r="E21" s="15" t="s">
        <v>403</v>
      </c>
      <c r="F21" s="15" t="s">
        <v>404</v>
      </c>
      <c r="G21" s="15"/>
      <c r="H21" s="106">
        <v>9.29</v>
      </c>
      <c r="I21" s="107"/>
      <c r="J21" s="12"/>
      <c r="K21" s="17" t="s">
        <v>746</v>
      </c>
    </row>
    <row r="22" spans="1:11" ht="18" customHeight="1">
      <c r="A22" s="71">
        <v>16</v>
      </c>
      <c r="B22" s="13" t="s">
        <v>149</v>
      </c>
      <c r="C22" s="11" t="s">
        <v>665</v>
      </c>
      <c r="D22" s="14">
        <v>37381</v>
      </c>
      <c r="E22" s="15" t="s">
        <v>40</v>
      </c>
      <c r="F22" s="15" t="s">
        <v>41</v>
      </c>
      <c r="G22" s="15"/>
      <c r="H22" s="106">
        <v>9.35</v>
      </c>
      <c r="I22" s="105"/>
      <c r="J22" s="12"/>
      <c r="K22" s="17" t="s">
        <v>42</v>
      </c>
    </row>
    <row r="23" spans="1:11" ht="18" customHeight="1">
      <c r="A23" s="71">
        <v>17</v>
      </c>
      <c r="B23" s="13" t="s">
        <v>249</v>
      </c>
      <c r="C23" s="11" t="s">
        <v>550</v>
      </c>
      <c r="D23" s="14" t="s">
        <v>551</v>
      </c>
      <c r="E23" s="15" t="s">
        <v>68</v>
      </c>
      <c r="F23" s="15" t="s">
        <v>69</v>
      </c>
      <c r="G23" s="15"/>
      <c r="H23" s="106">
        <v>9.77</v>
      </c>
      <c r="I23" s="107"/>
      <c r="J23" s="12"/>
      <c r="K23" s="17" t="s">
        <v>70</v>
      </c>
    </row>
    <row r="24" spans="1:11" ht="17.25" customHeight="1">
      <c r="A24" s="71">
        <v>18</v>
      </c>
      <c r="B24" s="13" t="s">
        <v>797</v>
      </c>
      <c r="C24" s="11" t="s">
        <v>798</v>
      </c>
      <c r="D24" s="14" t="s">
        <v>799</v>
      </c>
      <c r="E24" s="15" t="s">
        <v>419</v>
      </c>
      <c r="F24" s="15" t="s">
        <v>420</v>
      </c>
      <c r="G24" s="15"/>
      <c r="H24" s="106">
        <v>9.9</v>
      </c>
      <c r="I24" s="107"/>
      <c r="J24" s="12"/>
      <c r="K24" s="17" t="s">
        <v>504</v>
      </c>
    </row>
    <row r="25" spans="1:11" ht="18" customHeight="1">
      <c r="A25" s="71">
        <v>19</v>
      </c>
      <c r="B25" s="13" t="s">
        <v>146</v>
      </c>
      <c r="C25" s="11" t="s">
        <v>547</v>
      </c>
      <c r="D25" s="14">
        <v>37362</v>
      </c>
      <c r="E25" s="15" t="s">
        <v>403</v>
      </c>
      <c r="F25" s="15" t="s">
        <v>404</v>
      </c>
      <c r="G25" s="15"/>
      <c r="H25" s="106">
        <v>9.96</v>
      </c>
      <c r="I25" s="107"/>
      <c r="J25" s="12"/>
      <c r="K25" s="17" t="s">
        <v>548</v>
      </c>
    </row>
    <row r="26" spans="1:11" ht="17.25" customHeight="1">
      <c r="A26" s="71">
        <v>20</v>
      </c>
      <c r="B26" s="13" t="s">
        <v>605</v>
      </c>
      <c r="C26" s="11" t="s">
        <v>800</v>
      </c>
      <c r="D26" s="14">
        <v>37899</v>
      </c>
      <c r="E26" s="15" t="s">
        <v>419</v>
      </c>
      <c r="F26" s="15" t="s">
        <v>420</v>
      </c>
      <c r="G26" s="15"/>
      <c r="H26" s="106">
        <v>10.03</v>
      </c>
      <c r="I26" s="107"/>
      <c r="J26" s="12"/>
      <c r="K26" s="17" t="s">
        <v>504</v>
      </c>
    </row>
    <row r="27" spans="1:11" ht="17.25" customHeight="1">
      <c r="A27" s="71"/>
      <c r="B27" s="13" t="s">
        <v>556</v>
      </c>
      <c r="C27" s="11" t="s">
        <v>817</v>
      </c>
      <c r="D27" s="14" t="s">
        <v>818</v>
      </c>
      <c r="E27" s="15" t="s">
        <v>76</v>
      </c>
      <c r="F27" s="15" t="s">
        <v>77</v>
      </c>
      <c r="G27" s="15"/>
      <c r="H27" s="152"/>
      <c r="I27" s="107"/>
      <c r="J27" s="12"/>
      <c r="K27" s="17" t="s">
        <v>78</v>
      </c>
    </row>
  </sheetData>
  <sheetProtection/>
  <printOptions horizontalCentered="1"/>
  <pageMargins left="0.39305555555555555" right="0.39305555555555555" top="0.33958333333333335" bottom="0.23958333333333334" header="0.39305555555555555" footer="0.1590277777777777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5.421875" style="27" bestFit="1" customWidth="1"/>
    <col min="4" max="4" width="10.7109375" style="28" customWidth="1"/>
    <col min="5" max="5" width="13.00390625" style="29" customWidth="1"/>
    <col min="6" max="6" width="17.57421875" style="29" bestFit="1" customWidth="1"/>
    <col min="7" max="7" width="16.8515625" style="29" bestFit="1" customWidth="1"/>
    <col min="8" max="8" width="9.140625" style="32" customWidth="1"/>
    <col min="9" max="9" width="26.00390625" style="4" bestFit="1" customWidth="1"/>
    <col min="10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9" s="1" customFormat="1" ht="15.75">
      <c r="A2" s="1" t="s">
        <v>10</v>
      </c>
      <c r="C2" s="6"/>
      <c r="D2" s="7"/>
      <c r="E2" s="7"/>
      <c r="F2" s="8"/>
      <c r="G2" s="8"/>
      <c r="H2" s="9"/>
      <c r="I2" s="9"/>
    </row>
    <row r="3" spans="1:9" s="4" customFormat="1" ht="12" customHeight="1">
      <c r="A3" s="1"/>
      <c r="B3" s="27"/>
      <c r="C3" s="35"/>
      <c r="D3" s="36"/>
      <c r="E3" s="37"/>
      <c r="F3" s="37"/>
      <c r="G3" s="37"/>
      <c r="H3" s="33"/>
      <c r="I3" s="102"/>
    </row>
    <row r="4" spans="2:8" s="24" customFormat="1" ht="15.75">
      <c r="B4" s="1" t="s">
        <v>24</v>
      </c>
      <c r="C4" s="1"/>
      <c r="D4" s="6"/>
      <c r="E4" s="6"/>
      <c r="F4" s="6"/>
      <c r="G4" s="40"/>
      <c r="H4" s="52"/>
    </row>
    <row r="5" spans="2:8" s="24" customFormat="1" ht="16.5" thickBot="1">
      <c r="B5" s="1">
        <v>1</v>
      </c>
      <c r="C5" s="1" t="s">
        <v>945</v>
      </c>
      <c r="D5" s="6"/>
      <c r="E5" s="6"/>
      <c r="F5" s="6"/>
      <c r="G5" s="40"/>
      <c r="H5" s="52"/>
    </row>
    <row r="6" spans="1:9" s="65" customFormat="1" ht="18" customHeight="1" thickBot="1">
      <c r="A6" s="104" t="s">
        <v>12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116" t="s">
        <v>25</v>
      </c>
      <c r="I6" s="78" t="s">
        <v>22</v>
      </c>
    </row>
    <row r="7" spans="1:9" ht="17.25" customHeight="1">
      <c r="A7" s="71">
        <v>1</v>
      </c>
      <c r="B7" s="13" t="s">
        <v>750</v>
      </c>
      <c r="C7" s="11" t="s">
        <v>751</v>
      </c>
      <c r="D7" s="14">
        <v>37336</v>
      </c>
      <c r="E7" s="15" t="s">
        <v>403</v>
      </c>
      <c r="F7" s="15" t="s">
        <v>404</v>
      </c>
      <c r="G7" s="15"/>
      <c r="H7" s="106" t="s">
        <v>979</v>
      </c>
      <c r="I7" s="17" t="s">
        <v>746</v>
      </c>
    </row>
    <row r="8" spans="1:9" ht="17.25" customHeight="1">
      <c r="A8" s="71">
        <v>2</v>
      </c>
      <c r="B8" s="13" t="s">
        <v>920</v>
      </c>
      <c r="C8" s="11" t="s">
        <v>921</v>
      </c>
      <c r="D8" s="14" t="s">
        <v>922</v>
      </c>
      <c r="E8" s="15" t="s">
        <v>127</v>
      </c>
      <c r="F8" s="15" t="s">
        <v>128</v>
      </c>
      <c r="G8" s="15"/>
      <c r="H8" s="106">
        <v>31.96</v>
      </c>
      <c r="I8" s="17" t="s">
        <v>129</v>
      </c>
    </row>
    <row r="9" spans="1:9" ht="17.25" customHeight="1">
      <c r="A9" s="71">
        <v>3</v>
      </c>
      <c r="B9" s="13" t="s">
        <v>406</v>
      </c>
      <c r="C9" s="11" t="s">
        <v>755</v>
      </c>
      <c r="D9" s="14">
        <v>37265</v>
      </c>
      <c r="E9" s="15" t="s">
        <v>403</v>
      </c>
      <c r="F9" s="15" t="s">
        <v>404</v>
      </c>
      <c r="G9" s="15"/>
      <c r="H9" s="106">
        <v>28.84</v>
      </c>
      <c r="I9" s="17" t="s">
        <v>548</v>
      </c>
    </row>
    <row r="10" spans="1:9" ht="17.25" customHeight="1">
      <c r="A10" s="71">
        <v>4</v>
      </c>
      <c r="B10" s="13" t="s">
        <v>115</v>
      </c>
      <c r="C10" s="11" t="s">
        <v>783</v>
      </c>
      <c r="D10" s="14">
        <v>37348</v>
      </c>
      <c r="E10" s="15" t="s">
        <v>189</v>
      </c>
      <c r="F10" s="15" t="s">
        <v>190</v>
      </c>
      <c r="G10" s="15"/>
      <c r="H10" s="106">
        <v>29.4</v>
      </c>
      <c r="I10" s="17" t="s">
        <v>281</v>
      </c>
    </row>
    <row r="11" spans="2:8" s="24" customFormat="1" ht="15.75">
      <c r="B11" s="1"/>
      <c r="C11" s="1"/>
      <c r="D11" s="6"/>
      <c r="E11" s="6"/>
      <c r="F11" s="6"/>
      <c r="G11" s="40"/>
      <c r="H11" s="52"/>
    </row>
    <row r="12" spans="2:8" s="24" customFormat="1" ht="16.5" thickBot="1">
      <c r="B12" s="1">
        <v>2</v>
      </c>
      <c r="C12" s="1" t="s">
        <v>945</v>
      </c>
      <c r="D12" s="6"/>
      <c r="E12" s="6"/>
      <c r="F12" s="6"/>
      <c r="G12" s="40"/>
      <c r="H12" s="52"/>
    </row>
    <row r="13" spans="1:9" s="65" customFormat="1" ht="18" customHeight="1" thickBot="1">
      <c r="A13" s="104" t="s">
        <v>12</v>
      </c>
      <c r="B13" s="66" t="s">
        <v>13</v>
      </c>
      <c r="C13" s="67" t="s">
        <v>14</v>
      </c>
      <c r="D13" s="68" t="s">
        <v>15</v>
      </c>
      <c r="E13" s="69" t="s">
        <v>16</v>
      </c>
      <c r="F13" s="69" t="s">
        <v>17</v>
      </c>
      <c r="G13" s="69" t="s">
        <v>18</v>
      </c>
      <c r="H13" s="116" t="s">
        <v>25</v>
      </c>
      <c r="I13" s="78" t="s">
        <v>22</v>
      </c>
    </row>
    <row r="14" spans="1:9" ht="17.25" customHeight="1">
      <c r="A14" s="71">
        <v>1</v>
      </c>
      <c r="B14" s="13" t="s">
        <v>849</v>
      </c>
      <c r="C14" s="11" t="s">
        <v>913</v>
      </c>
      <c r="D14" s="14" t="s">
        <v>914</v>
      </c>
      <c r="E14" s="15" t="s">
        <v>118</v>
      </c>
      <c r="F14" s="15" t="s">
        <v>119</v>
      </c>
      <c r="G14" s="79"/>
      <c r="H14" s="106">
        <v>32.52</v>
      </c>
      <c r="I14" s="17" t="s">
        <v>261</v>
      </c>
    </row>
    <row r="15" spans="1:9" ht="17.25" customHeight="1">
      <c r="A15" s="71">
        <v>2</v>
      </c>
      <c r="B15" s="13" t="s">
        <v>282</v>
      </c>
      <c r="C15" s="11" t="s">
        <v>885</v>
      </c>
      <c r="D15" s="14" t="s">
        <v>886</v>
      </c>
      <c r="E15" s="15" t="s">
        <v>285</v>
      </c>
      <c r="F15" s="15" t="s">
        <v>286</v>
      </c>
      <c r="G15" s="79"/>
      <c r="H15" s="106">
        <v>33.28</v>
      </c>
      <c r="I15" s="17" t="s">
        <v>291</v>
      </c>
    </row>
    <row r="16" spans="1:9" ht="17.25" customHeight="1">
      <c r="A16" s="71">
        <v>3</v>
      </c>
      <c r="B16" s="13" t="s">
        <v>570</v>
      </c>
      <c r="C16" s="11" t="s">
        <v>911</v>
      </c>
      <c r="D16" s="14" t="s">
        <v>912</v>
      </c>
      <c r="E16" s="15" t="s">
        <v>118</v>
      </c>
      <c r="F16" s="15" t="s">
        <v>119</v>
      </c>
      <c r="G16" s="15"/>
      <c r="H16" s="106">
        <v>30.72</v>
      </c>
      <c r="I16" s="17" t="s">
        <v>261</v>
      </c>
    </row>
    <row r="17" spans="1:9" ht="17.25" customHeight="1">
      <c r="A17" s="71">
        <v>4</v>
      </c>
      <c r="B17" s="13" t="s">
        <v>288</v>
      </c>
      <c r="C17" s="11" t="s">
        <v>880</v>
      </c>
      <c r="D17" s="14" t="s">
        <v>881</v>
      </c>
      <c r="E17" s="15" t="s">
        <v>285</v>
      </c>
      <c r="F17" s="15" t="s">
        <v>286</v>
      </c>
      <c r="G17" s="15"/>
      <c r="H17" s="106">
        <v>31.83</v>
      </c>
      <c r="I17" s="17" t="s">
        <v>287</v>
      </c>
    </row>
    <row r="18" spans="2:8" s="24" customFormat="1" ht="15.75">
      <c r="B18" s="1"/>
      <c r="C18" s="1"/>
      <c r="D18" s="6"/>
      <c r="E18" s="6"/>
      <c r="F18" s="6"/>
      <c r="G18" s="40"/>
      <c r="H18" s="52"/>
    </row>
    <row r="19" spans="2:8" s="24" customFormat="1" ht="16.5" thickBot="1">
      <c r="B19" s="1">
        <v>3</v>
      </c>
      <c r="C19" s="1" t="s">
        <v>945</v>
      </c>
      <c r="D19" s="6"/>
      <c r="E19" s="6"/>
      <c r="F19" s="6"/>
      <c r="G19" s="40"/>
      <c r="H19" s="52"/>
    </row>
    <row r="20" spans="1:9" s="65" customFormat="1" ht="18" customHeight="1" thickBot="1">
      <c r="A20" s="104" t="s">
        <v>12</v>
      </c>
      <c r="B20" s="66" t="s">
        <v>13</v>
      </c>
      <c r="C20" s="67" t="s">
        <v>14</v>
      </c>
      <c r="D20" s="68" t="s">
        <v>15</v>
      </c>
      <c r="E20" s="69" t="s">
        <v>16</v>
      </c>
      <c r="F20" s="69" t="s">
        <v>17</v>
      </c>
      <c r="G20" s="69" t="s">
        <v>18</v>
      </c>
      <c r="H20" s="116" t="s">
        <v>25</v>
      </c>
      <c r="I20" s="78" t="s">
        <v>22</v>
      </c>
    </row>
    <row r="21" spans="1:9" ht="17.25" customHeight="1">
      <c r="A21" s="71">
        <v>1</v>
      </c>
      <c r="B21" s="19" t="s">
        <v>862</v>
      </c>
      <c r="C21" s="20" t="s">
        <v>863</v>
      </c>
      <c r="D21" s="21" t="s">
        <v>864</v>
      </c>
      <c r="E21" s="22" t="s">
        <v>102</v>
      </c>
      <c r="F21" s="22" t="s">
        <v>103</v>
      </c>
      <c r="G21" s="15"/>
      <c r="H21" s="106">
        <v>33.56</v>
      </c>
      <c r="I21" s="23" t="s">
        <v>104</v>
      </c>
    </row>
    <row r="22" spans="1:9" ht="17.25" customHeight="1">
      <c r="A22" s="71">
        <v>2</v>
      </c>
      <c r="B22" s="13" t="s">
        <v>66</v>
      </c>
      <c r="C22" s="11" t="s">
        <v>758</v>
      </c>
      <c r="D22" s="14">
        <v>37563</v>
      </c>
      <c r="E22" s="15" t="s">
        <v>403</v>
      </c>
      <c r="F22" s="15" t="s">
        <v>404</v>
      </c>
      <c r="G22" s="15"/>
      <c r="H22" s="106">
        <v>32.13</v>
      </c>
      <c r="I22" s="17" t="s">
        <v>759</v>
      </c>
    </row>
    <row r="23" spans="1:9" ht="17.25" customHeight="1">
      <c r="A23" s="71">
        <v>3</v>
      </c>
      <c r="B23" s="13" t="s">
        <v>54</v>
      </c>
      <c r="C23" s="11" t="s">
        <v>768</v>
      </c>
      <c r="D23" s="14">
        <v>37676</v>
      </c>
      <c r="E23" s="15" t="s">
        <v>56</v>
      </c>
      <c r="F23" s="15" t="s">
        <v>57</v>
      </c>
      <c r="G23" s="15"/>
      <c r="H23" s="106">
        <v>30.55</v>
      </c>
      <c r="I23" s="17" t="s">
        <v>58</v>
      </c>
    </row>
    <row r="24" spans="1:9" ht="17.25" customHeight="1">
      <c r="A24" s="71">
        <v>4</v>
      </c>
      <c r="B24" s="13" t="s">
        <v>829</v>
      </c>
      <c r="C24" s="11" t="s">
        <v>830</v>
      </c>
      <c r="D24" s="14">
        <v>37703</v>
      </c>
      <c r="E24" s="15" t="s">
        <v>80</v>
      </c>
      <c r="F24" s="15" t="s">
        <v>81</v>
      </c>
      <c r="G24" s="15"/>
      <c r="H24" s="106">
        <v>32.61</v>
      </c>
      <c r="I24" s="17" t="s">
        <v>519</v>
      </c>
    </row>
    <row r="25" spans="2:8" s="24" customFormat="1" ht="15.75">
      <c r="B25" s="1"/>
      <c r="C25" s="1"/>
      <c r="D25" s="6"/>
      <c r="E25" s="6"/>
      <c r="F25" s="6"/>
      <c r="G25" s="40"/>
      <c r="H25" s="52"/>
    </row>
    <row r="26" spans="2:8" s="24" customFormat="1" ht="16.5" thickBot="1">
      <c r="B26" s="1">
        <v>4</v>
      </c>
      <c r="C26" s="1" t="s">
        <v>945</v>
      </c>
      <c r="D26" s="6"/>
      <c r="E26" s="6"/>
      <c r="F26" s="6"/>
      <c r="G26" s="40"/>
      <c r="H26" s="52"/>
    </row>
    <row r="27" spans="1:9" s="65" customFormat="1" ht="18" customHeight="1" thickBot="1">
      <c r="A27" s="104" t="s">
        <v>12</v>
      </c>
      <c r="B27" s="66" t="s">
        <v>13</v>
      </c>
      <c r="C27" s="67" t="s">
        <v>14</v>
      </c>
      <c r="D27" s="68" t="s">
        <v>15</v>
      </c>
      <c r="E27" s="69" t="s">
        <v>16</v>
      </c>
      <c r="F27" s="69" t="s">
        <v>17</v>
      </c>
      <c r="G27" s="69" t="s">
        <v>18</v>
      </c>
      <c r="H27" s="116" t="s">
        <v>25</v>
      </c>
      <c r="I27" s="78" t="s">
        <v>22</v>
      </c>
    </row>
    <row r="28" spans="1:9" ht="17.25" customHeight="1">
      <c r="A28" s="71">
        <v>1</v>
      </c>
      <c r="B28" s="134" t="s">
        <v>672</v>
      </c>
      <c r="C28" s="135" t="s">
        <v>733</v>
      </c>
      <c r="D28" s="136" t="s">
        <v>734</v>
      </c>
      <c r="E28" s="137" t="s">
        <v>465</v>
      </c>
      <c r="F28" s="137" t="s">
        <v>466</v>
      </c>
      <c r="G28" s="15"/>
      <c r="H28" s="106">
        <v>35.1</v>
      </c>
      <c r="I28" s="138" t="s">
        <v>735</v>
      </c>
    </row>
    <row r="29" spans="1:9" ht="17.25" customHeight="1">
      <c r="A29" s="71">
        <v>2</v>
      </c>
      <c r="B29" s="13" t="s">
        <v>452</v>
      </c>
      <c r="C29" s="11" t="s">
        <v>453</v>
      </c>
      <c r="D29" s="14">
        <v>37735</v>
      </c>
      <c r="E29" s="15" t="s">
        <v>312</v>
      </c>
      <c r="F29" s="15" t="s">
        <v>313</v>
      </c>
      <c r="G29" s="15"/>
      <c r="H29" s="106">
        <v>29.97</v>
      </c>
      <c r="I29" s="17" t="s">
        <v>455</v>
      </c>
    </row>
    <row r="30" spans="1:9" ht="17.25" customHeight="1">
      <c r="A30" s="71">
        <v>3</v>
      </c>
      <c r="B30" s="19" t="s">
        <v>415</v>
      </c>
      <c r="C30" s="20" t="s">
        <v>875</v>
      </c>
      <c r="D30" s="21" t="s">
        <v>876</v>
      </c>
      <c r="E30" s="22" t="s">
        <v>102</v>
      </c>
      <c r="F30" s="22" t="s">
        <v>103</v>
      </c>
      <c r="G30" s="15"/>
      <c r="H30" s="106">
        <v>33.02</v>
      </c>
      <c r="I30" s="23" t="s">
        <v>232</v>
      </c>
    </row>
    <row r="31" spans="1:9" ht="17.25" customHeight="1">
      <c r="A31" s="71">
        <v>4</v>
      </c>
      <c r="B31" s="134" t="s">
        <v>293</v>
      </c>
      <c r="C31" s="135" t="s">
        <v>702</v>
      </c>
      <c r="D31" s="136" t="s">
        <v>703</v>
      </c>
      <c r="E31" s="137" t="s">
        <v>165</v>
      </c>
      <c r="F31" s="137" t="s">
        <v>166</v>
      </c>
      <c r="G31" s="15"/>
      <c r="H31" s="106">
        <v>32.18</v>
      </c>
      <c r="I31" s="138" t="s">
        <v>167</v>
      </c>
    </row>
    <row r="32" spans="2:8" s="24" customFormat="1" ht="15.75">
      <c r="B32" s="1"/>
      <c r="C32" s="1"/>
      <c r="D32" s="6"/>
      <c r="E32" s="6"/>
      <c r="F32" s="6"/>
      <c r="G32" s="40"/>
      <c r="H32" s="52"/>
    </row>
    <row r="33" spans="2:8" s="24" customFormat="1" ht="15.75">
      <c r="B33" s="1"/>
      <c r="C33" s="1"/>
      <c r="D33" s="6"/>
      <c r="E33" s="6"/>
      <c r="F33" s="6"/>
      <c r="G33" s="40"/>
      <c r="H33" s="52"/>
    </row>
    <row r="34" spans="2:8" s="24" customFormat="1" ht="15.75">
      <c r="B34" s="1"/>
      <c r="C34" s="1"/>
      <c r="D34" s="6"/>
      <c r="E34" s="6"/>
      <c r="F34" s="6"/>
      <c r="G34" s="40"/>
      <c r="H34" s="52"/>
    </row>
    <row r="35" spans="2:8" s="24" customFormat="1" ht="15.75">
      <c r="B35" s="1"/>
      <c r="C35" s="1"/>
      <c r="D35" s="6"/>
      <c r="E35" s="6"/>
      <c r="F35" s="6"/>
      <c r="G35" s="40"/>
      <c r="H35" s="52"/>
    </row>
    <row r="36" spans="2:8" s="24" customFormat="1" ht="15.75">
      <c r="B36" s="1"/>
      <c r="C36" s="1"/>
      <c r="D36" s="6"/>
      <c r="E36" s="6"/>
      <c r="F36" s="6"/>
      <c r="G36" s="40"/>
      <c r="H36" s="52"/>
    </row>
    <row r="37" spans="2:8" s="24" customFormat="1" ht="15.75">
      <c r="B37" s="1"/>
      <c r="C37" s="1"/>
      <c r="D37" s="6"/>
      <c r="E37" s="6"/>
      <c r="F37" s="6"/>
      <c r="G37" s="40"/>
      <c r="H37" s="52"/>
    </row>
    <row r="38" spans="2:8" s="24" customFormat="1" ht="16.5" thickBot="1">
      <c r="B38" s="1">
        <v>5</v>
      </c>
      <c r="C38" s="1" t="s">
        <v>945</v>
      </c>
      <c r="D38" s="6"/>
      <c r="E38" s="6"/>
      <c r="F38" s="6"/>
      <c r="G38" s="40"/>
      <c r="H38" s="52"/>
    </row>
    <row r="39" spans="1:9" s="65" customFormat="1" ht="18" customHeight="1" thickBot="1">
      <c r="A39" s="104" t="s">
        <v>12</v>
      </c>
      <c r="B39" s="66" t="s">
        <v>13</v>
      </c>
      <c r="C39" s="67" t="s">
        <v>14</v>
      </c>
      <c r="D39" s="68" t="s">
        <v>15</v>
      </c>
      <c r="E39" s="69" t="s">
        <v>16</v>
      </c>
      <c r="F39" s="69" t="s">
        <v>17</v>
      </c>
      <c r="G39" s="69" t="s">
        <v>18</v>
      </c>
      <c r="H39" s="116" t="s">
        <v>25</v>
      </c>
      <c r="I39" s="78" t="s">
        <v>22</v>
      </c>
    </row>
    <row r="40" spans="1:9" ht="17.25" customHeight="1">
      <c r="A40" s="71">
        <v>1</v>
      </c>
      <c r="B40" s="13" t="s">
        <v>32</v>
      </c>
      <c r="C40" s="11" t="s">
        <v>112</v>
      </c>
      <c r="D40" s="14" t="s">
        <v>113</v>
      </c>
      <c r="E40" s="15" t="s">
        <v>108</v>
      </c>
      <c r="F40" s="15" t="s">
        <v>109</v>
      </c>
      <c r="G40" s="15"/>
      <c r="H40" s="106" t="s">
        <v>963</v>
      </c>
      <c r="I40" s="17" t="s">
        <v>114</v>
      </c>
    </row>
    <row r="41" spans="1:9" ht="17.25" customHeight="1">
      <c r="A41" s="71">
        <v>2</v>
      </c>
      <c r="B41" s="13" t="s">
        <v>32</v>
      </c>
      <c r="C41" s="11" t="s">
        <v>690</v>
      </c>
      <c r="D41" s="14" t="s">
        <v>691</v>
      </c>
      <c r="E41" s="15" t="s">
        <v>399</v>
      </c>
      <c r="F41" s="15" t="s">
        <v>400</v>
      </c>
      <c r="G41" s="79"/>
      <c r="H41" s="106">
        <v>35.41</v>
      </c>
      <c r="I41" s="17" t="s">
        <v>401</v>
      </c>
    </row>
    <row r="42" spans="1:9" ht="17.25" customHeight="1">
      <c r="A42" s="71">
        <v>3</v>
      </c>
      <c r="B42" s="13" t="s">
        <v>282</v>
      </c>
      <c r="C42" s="11" t="s">
        <v>781</v>
      </c>
      <c r="D42" s="14" t="s">
        <v>782</v>
      </c>
      <c r="E42" s="15" t="s">
        <v>189</v>
      </c>
      <c r="F42" s="15" t="s">
        <v>190</v>
      </c>
      <c r="G42" s="79"/>
      <c r="H42" s="106">
        <v>34.73</v>
      </c>
      <c r="I42" s="17" t="s">
        <v>191</v>
      </c>
    </row>
    <row r="43" spans="1:9" ht="17.25" customHeight="1">
      <c r="A43" s="71">
        <v>4</v>
      </c>
      <c r="B43" s="19" t="s">
        <v>872</v>
      </c>
      <c r="C43" s="20" t="s">
        <v>863</v>
      </c>
      <c r="D43" s="21" t="s">
        <v>631</v>
      </c>
      <c r="E43" s="22" t="s">
        <v>102</v>
      </c>
      <c r="F43" s="22" t="s">
        <v>103</v>
      </c>
      <c r="G43" s="15"/>
      <c r="H43" s="106">
        <v>33.18</v>
      </c>
      <c r="I43" s="23" t="s">
        <v>232</v>
      </c>
    </row>
    <row r="44" spans="2:8" s="24" customFormat="1" ht="15.75">
      <c r="B44" s="1"/>
      <c r="C44" s="1"/>
      <c r="D44" s="6"/>
      <c r="E44" s="6"/>
      <c r="F44" s="6"/>
      <c r="G44" s="40"/>
      <c r="H44" s="52"/>
    </row>
    <row r="45" spans="2:8" s="24" customFormat="1" ht="16.5" thickBot="1">
      <c r="B45" s="1">
        <v>6</v>
      </c>
      <c r="C45" s="1" t="s">
        <v>945</v>
      </c>
      <c r="D45" s="6"/>
      <c r="E45" s="6"/>
      <c r="F45" s="6"/>
      <c r="G45" s="40"/>
      <c r="H45" s="52"/>
    </row>
    <row r="46" spans="1:9" s="65" customFormat="1" ht="18" customHeight="1" thickBot="1">
      <c r="A46" s="104" t="s">
        <v>12</v>
      </c>
      <c r="B46" s="66" t="s">
        <v>13</v>
      </c>
      <c r="C46" s="67" t="s">
        <v>14</v>
      </c>
      <c r="D46" s="68" t="s">
        <v>15</v>
      </c>
      <c r="E46" s="69" t="s">
        <v>16</v>
      </c>
      <c r="F46" s="69" t="s">
        <v>17</v>
      </c>
      <c r="G46" s="69" t="s">
        <v>18</v>
      </c>
      <c r="H46" s="116" t="s">
        <v>25</v>
      </c>
      <c r="I46" s="78" t="s">
        <v>22</v>
      </c>
    </row>
    <row r="47" spans="1:9" ht="17.25" customHeight="1">
      <c r="A47" s="71">
        <v>1</v>
      </c>
      <c r="B47" s="13" t="s">
        <v>849</v>
      </c>
      <c r="C47" s="11" t="s">
        <v>850</v>
      </c>
      <c r="D47" s="14" t="s">
        <v>851</v>
      </c>
      <c r="E47" s="15" t="s">
        <v>86</v>
      </c>
      <c r="F47" s="15" t="s">
        <v>87</v>
      </c>
      <c r="G47" s="79"/>
      <c r="H47" s="106">
        <v>33.08</v>
      </c>
      <c r="I47" s="17" t="s">
        <v>91</v>
      </c>
    </row>
    <row r="48" spans="1:9" ht="17.25" customHeight="1">
      <c r="A48" s="71">
        <v>2</v>
      </c>
      <c r="B48" s="19" t="s">
        <v>794</v>
      </c>
      <c r="C48" s="20" t="s">
        <v>873</v>
      </c>
      <c r="D48" s="21" t="s">
        <v>874</v>
      </c>
      <c r="E48" s="22" t="s">
        <v>102</v>
      </c>
      <c r="F48" s="22" t="s">
        <v>103</v>
      </c>
      <c r="G48" s="15"/>
      <c r="H48" s="106">
        <v>31.8</v>
      </c>
      <c r="I48" s="23" t="s">
        <v>232</v>
      </c>
    </row>
    <row r="49" spans="1:9" ht="17.25" customHeight="1">
      <c r="A49" s="71">
        <v>3</v>
      </c>
      <c r="B49" s="13" t="s">
        <v>352</v>
      </c>
      <c r="C49" s="11" t="s">
        <v>899</v>
      </c>
      <c r="D49" s="14" t="s">
        <v>900</v>
      </c>
      <c r="E49" s="15" t="s">
        <v>118</v>
      </c>
      <c r="F49" s="15" t="s">
        <v>119</v>
      </c>
      <c r="G49" s="15"/>
      <c r="H49" s="106">
        <v>32.38</v>
      </c>
      <c r="I49" s="17" t="s">
        <v>901</v>
      </c>
    </row>
    <row r="50" spans="1:9" ht="17.25" customHeight="1">
      <c r="A50" s="71">
        <v>4</v>
      </c>
      <c r="B50" s="134" t="s">
        <v>292</v>
      </c>
      <c r="C50" s="135" t="s">
        <v>727</v>
      </c>
      <c r="D50" s="136" t="s">
        <v>728</v>
      </c>
      <c r="E50" s="137" t="s">
        <v>465</v>
      </c>
      <c r="F50" s="137" t="s">
        <v>466</v>
      </c>
      <c r="G50" s="15"/>
      <c r="H50" s="106">
        <v>38.21</v>
      </c>
      <c r="I50" s="138" t="s">
        <v>544</v>
      </c>
    </row>
    <row r="51" spans="2:8" s="24" customFormat="1" ht="15.75">
      <c r="B51" s="1"/>
      <c r="C51" s="1"/>
      <c r="D51" s="6"/>
      <c r="E51" s="6"/>
      <c r="F51" s="6"/>
      <c r="G51" s="40"/>
      <c r="H51" s="52"/>
    </row>
    <row r="52" spans="2:8" s="24" customFormat="1" ht="16.5" thickBot="1">
      <c r="B52" s="1">
        <v>7</v>
      </c>
      <c r="C52" s="1" t="s">
        <v>945</v>
      </c>
      <c r="D52" s="6"/>
      <c r="E52" s="6"/>
      <c r="F52" s="6"/>
      <c r="G52" s="40"/>
      <c r="H52" s="52"/>
    </row>
    <row r="53" spans="1:9" s="65" customFormat="1" ht="18" customHeight="1" thickBot="1">
      <c r="A53" s="104" t="s">
        <v>12</v>
      </c>
      <c r="B53" s="66" t="s">
        <v>13</v>
      </c>
      <c r="C53" s="67" t="s">
        <v>14</v>
      </c>
      <c r="D53" s="68" t="s">
        <v>15</v>
      </c>
      <c r="E53" s="69" t="s">
        <v>16</v>
      </c>
      <c r="F53" s="69" t="s">
        <v>17</v>
      </c>
      <c r="G53" s="69" t="s">
        <v>18</v>
      </c>
      <c r="H53" s="116" t="s">
        <v>25</v>
      </c>
      <c r="I53" s="78" t="s">
        <v>22</v>
      </c>
    </row>
    <row r="54" spans="1:9" ht="17.25" customHeight="1">
      <c r="A54" s="71">
        <v>1</v>
      </c>
      <c r="B54" s="13" t="s">
        <v>49</v>
      </c>
      <c r="C54" s="11" t="s">
        <v>902</v>
      </c>
      <c r="D54" s="14" t="s">
        <v>903</v>
      </c>
      <c r="E54" s="15" t="s">
        <v>118</v>
      </c>
      <c r="F54" s="15" t="s">
        <v>119</v>
      </c>
      <c r="G54" s="15"/>
      <c r="H54" s="106">
        <v>36.34</v>
      </c>
      <c r="I54" s="17" t="s">
        <v>901</v>
      </c>
    </row>
    <row r="55" spans="1:9" ht="17.25" customHeight="1">
      <c r="A55" s="71">
        <v>2</v>
      </c>
      <c r="B55" s="13" t="s">
        <v>452</v>
      </c>
      <c r="C55" s="11" t="s">
        <v>819</v>
      </c>
      <c r="D55" s="14" t="s">
        <v>820</v>
      </c>
      <c r="E55" s="15" t="s">
        <v>76</v>
      </c>
      <c r="F55" s="15" t="s">
        <v>77</v>
      </c>
      <c r="G55" s="15"/>
      <c r="H55" s="106">
        <v>34.78</v>
      </c>
      <c r="I55" s="17" t="s">
        <v>588</v>
      </c>
    </row>
    <row r="56" spans="1:9" ht="17.25" customHeight="1">
      <c r="A56" s="71">
        <v>3</v>
      </c>
      <c r="B56" s="134" t="s">
        <v>406</v>
      </c>
      <c r="C56" s="135" t="s">
        <v>729</v>
      </c>
      <c r="D56" s="136" t="s">
        <v>730</v>
      </c>
      <c r="E56" s="137" t="s">
        <v>465</v>
      </c>
      <c r="F56" s="137" t="s">
        <v>466</v>
      </c>
      <c r="G56" s="15"/>
      <c r="H56" s="106">
        <v>37.19</v>
      </c>
      <c r="I56" s="138" t="s">
        <v>544</v>
      </c>
    </row>
    <row r="57" spans="1:9" ht="17.25" customHeight="1">
      <c r="A57" s="71">
        <v>4</v>
      </c>
      <c r="B57" s="13" t="s">
        <v>576</v>
      </c>
      <c r="C57" s="11" t="s">
        <v>890</v>
      </c>
      <c r="D57" s="14" t="s">
        <v>891</v>
      </c>
      <c r="E57" s="15" t="s">
        <v>285</v>
      </c>
      <c r="F57" s="15" t="s">
        <v>286</v>
      </c>
      <c r="G57" s="15"/>
      <c r="H57" s="106">
        <v>39.02</v>
      </c>
      <c r="I57" s="17" t="s">
        <v>291</v>
      </c>
    </row>
    <row r="58" spans="2:8" s="24" customFormat="1" ht="15.75">
      <c r="B58" s="1"/>
      <c r="C58" s="1"/>
      <c r="D58" s="6"/>
      <c r="E58" s="6"/>
      <c r="F58" s="6"/>
      <c r="G58" s="40"/>
      <c r="H58" s="52"/>
    </row>
    <row r="59" spans="2:8" s="24" customFormat="1" ht="16.5" thickBot="1">
      <c r="B59" s="1">
        <v>8</v>
      </c>
      <c r="C59" s="1" t="s">
        <v>945</v>
      </c>
      <c r="D59" s="6"/>
      <c r="E59" s="6"/>
      <c r="F59" s="6"/>
      <c r="G59" s="40"/>
      <c r="H59" s="52"/>
    </row>
    <row r="60" spans="1:9" s="65" customFormat="1" ht="18" customHeight="1" thickBot="1">
      <c r="A60" s="104" t="s">
        <v>12</v>
      </c>
      <c r="B60" s="66" t="s">
        <v>13</v>
      </c>
      <c r="C60" s="67" t="s">
        <v>14</v>
      </c>
      <c r="D60" s="68" t="s">
        <v>15</v>
      </c>
      <c r="E60" s="69" t="s">
        <v>16</v>
      </c>
      <c r="F60" s="69" t="s">
        <v>17</v>
      </c>
      <c r="G60" s="69" t="s">
        <v>18</v>
      </c>
      <c r="H60" s="116" t="s">
        <v>25</v>
      </c>
      <c r="I60" s="78" t="s">
        <v>22</v>
      </c>
    </row>
    <row r="61" spans="1:9" ht="17.25" customHeight="1">
      <c r="A61" s="71">
        <v>1</v>
      </c>
      <c r="B61" s="13" t="s">
        <v>66</v>
      </c>
      <c r="C61" s="11" t="s">
        <v>681</v>
      </c>
      <c r="D61" s="14" t="s">
        <v>682</v>
      </c>
      <c r="E61" s="15" t="s">
        <v>155</v>
      </c>
      <c r="F61" s="15" t="s">
        <v>156</v>
      </c>
      <c r="G61" s="15"/>
      <c r="H61" s="106">
        <v>37.43</v>
      </c>
      <c r="I61" s="17" t="s">
        <v>157</v>
      </c>
    </row>
    <row r="62" spans="1:9" ht="17.25" customHeight="1">
      <c r="A62" s="71">
        <v>2</v>
      </c>
      <c r="B62" s="13" t="s">
        <v>636</v>
      </c>
      <c r="C62" s="11" t="s">
        <v>637</v>
      </c>
      <c r="D62" s="14" t="s">
        <v>638</v>
      </c>
      <c r="E62" s="15" t="s">
        <v>140</v>
      </c>
      <c r="F62" s="15" t="s">
        <v>141</v>
      </c>
      <c r="G62" s="15"/>
      <c r="H62" s="106">
        <v>38.05</v>
      </c>
      <c r="I62" s="17" t="s">
        <v>142</v>
      </c>
    </row>
    <row r="63" spans="1:9" ht="17.25" customHeight="1">
      <c r="A63" s="71">
        <v>3</v>
      </c>
      <c r="B63" s="13" t="s">
        <v>672</v>
      </c>
      <c r="C63" s="11" t="s">
        <v>673</v>
      </c>
      <c r="D63" s="14">
        <v>38755</v>
      </c>
      <c r="E63" s="15" t="s">
        <v>155</v>
      </c>
      <c r="F63" s="15" t="s">
        <v>156</v>
      </c>
      <c r="G63" s="15"/>
      <c r="H63" s="106">
        <v>39.32</v>
      </c>
      <c r="I63" s="17" t="s">
        <v>157</v>
      </c>
    </row>
    <row r="64" spans="1:9" ht="17.25" customHeight="1">
      <c r="A64" s="71">
        <v>4</v>
      </c>
      <c r="B64" s="13" t="s">
        <v>415</v>
      </c>
      <c r="C64" s="11" t="s">
        <v>639</v>
      </c>
      <c r="D64" s="14" t="s">
        <v>640</v>
      </c>
      <c r="E64" s="15" t="s">
        <v>140</v>
      </c>
      <c r="F64" s="15" t="s">
        <v>141</v>
      </c>
      <c r="G64" s="15"/>
      <c r="H64" s="106">
        <v>37.18</v>
      </c>
      <c r="I64" s="17" t="s">
        <v>142</v>
      </c>
    </row>
  </sheetData>
  <sheetProtection/>
  <printOptions horizontalCentered="1"/>
  <pageMargins left="0.15694444444444444" right="0.15694444444444444" top="0.2361111111111111" bottom="0.15" header="0.21944444444444444" footer="0.1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5.421875" style="27" bestFit="1" customWidth="1"/>
    <col min="4" max="4" width="10.7109375" style="28" customWidth="1"/>
    <col min="5" max="5" width="13.00390625" style="29" customWidth="1"/>
    <col min="6" max="6" width="17.57421875" style="29" bestFit="1" customWidth="1"/>
    <col min="7" max="7" width="16.8515625" style="29" bestFit="1" customWidth="1"/>
    <col min="8" max="8" width="9.140625" style="32" customWidth="1"/>
    <col min="9" max="9" width="7.00390625" style="83" bestFit="1" customWidth="1"/>
    <col min="10" max="10" width="26.00390625" style="4" bestFit="1" customWidth="1"/>
    <col min="11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0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</row>
    <row r="3" spans="1:10" s="4" customFormat="1" ht="12" customHeight="1">
      <c r="A3" s="1"/>
      <c r="B3" s="27"/>
      <c r="C3" s="35"/>
      <c r="D3" s="36"/>
      <c r="E3" s="37"/>
      <c r="F3" s="37"/>
      <c r="G3" s="37"/>
      <c r="H3" s="33"/>
      <c r="I3" s="34"/>
      <c r="J3" s="102"/>
    </row>
    <row r="4" spans="2:9" s="24" customFormat="1" ht="15.75">
      <c r="B4" s="1" t="s">
        <v>24</v>
      </c>
      <c r="C4" s="1"/>
      <c r="D4" s="6"/>
      <c r="E4" s="6"/>
      <c r="F4" s="6"/>
      <c r="G4" s="40"/>
      <c r="H4" s="52"/>
      <c r="I4" s="84"/>
    </row>
    <row r="5" spans="2:9" s="24" customFormat="1" ht="16.5" thickBot="1">
      <c r="B5" s="1"/>
      <c r="C5" s="1"/>
      <c r="D5" s="6"/>
      <c r="E5" s="6"/>
      <c r="F5" s="6"/>
      <c r="G5" s="40"/>
      <c r="H5" s="52"/>
      <c r="I5" s="84"/>
    </row>
    <row r="6" spans="1:10" s="65" customFormat="1" ht="18" customHeight="1" thickBot="1">
      <c r="A6" s="10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116" t="s">
        <v>25</v>
      </c>
      <c r="I6" s="81" t="s">
        <v>21</v>
      </c>
      <c r="J6" s="78" t="s">
        <v>22</v>
      </c>
    </row>
    <row r="7" spans="1:10" ht="17.25" customHeight="1">
      <c r="A7" s="71">
        <v>1</v>
      </c>
      <c r="B7" s="13" t="s">
        <v>406</v>
      </c>
      <c r="C7" s="11" t="s">
        <v>755</v>
      </c>
      <c r="D7" s="14">
        <v>37265</v>
      </c>
      <c r="E7" s="15" t="s">
        <v>403</v>
      </c>
      <c r="F7" s="15" t="s">
        <v>404</v>
      </c>
      <c r="G7" s="15"/>
      <c r="H7" s="106">
        <v>28.84</v>
      </c>
      <c r="I7" s="12" t="str">
        <f aca="true" t="shared" si="0" ref="I7:I29">IF(ISBLANK(H7),"",IF(H7&lt;=25.95,"KSM",IF(H7&lt;=27.35,"I A",IF(H7&lt;=29.24,"II A",IF(H7&lt;=31.74,"III A",IF(H7&lt;=33.74,"I JA",IF(H7&lt;=35.44,"II JA",IF(H7&lt;=36.74,"III JA"))))))))</f>
        <v>II A</v>
      </c>
      <c r="J7" s="17" t="s">
        <v>548</v>
      </c>
    </row>
    <row r="8" spans="1:10" ht="17.25" customHeight="1">
      <c r="A8" s="71">
        <v>2</v>
      </c>
      <c r="B8" s="13" t="s">
        <v>115</v>
      </c>
      <c r="C8" s="11" t="s">
        <v>783</v>
      </c>
      <c r="D8" s="14">
        <v>37348</v>
      </c>
      <c r="E8" s="15" t="s">
        <v>189</v>
      </c>
      <c r="F8" s="15" t="s">
        <v>190</v>
      </c>
      <c r="G8" s="15"/>
      <c r="H8" s="106">
        <v>29.4</v>
      </c>
      <c r="I8" s="12" t="str">
        <f t="shared" si="0"/>
        <v>III A</v>
      </c>
      <c r="J8" s="17" t="s">
        <v>281</v>
      </c>
    </row>
    <row r="9" spans="1:10" ht="17.25" customHeight="1">
      <c r="A9" s="71">
        <v>3</v>
      </c>
      <c r="B9" s="13" t="s">
        <v>452</v>
      </c>
      <c r="C9" s="11" t="s">
        <v>453</v>
      </c>
      <c r="D9" s="14">
        <v>37735</v>
      </c>
      <c r="E9" s="15" t="s">
        <v>312</v>
      </c>
      <c r="F9" s="15" t="s">
        <v>313</v>
      </c>
      <c r="G9" s="15"/>
      <c r="H9" s="106">
        <v>29.97</v>
      </c>
      <c r="I9" s="12" t="str">
        <f t="shared" si="0"/>
        <v>III A</v>
      </c>
      <c r="J9" s="17" t="s">
        <v>455</v>
      </c>
    </row>
    <row r="10" spans="1:10" ht="17.25" customHeight="1">
      <c r="A10" s="71">
        <v>4</v>
      </c>
      <c r="B10" s="13" t="s">
        <v>54</v>
      </c>
      <c r="C10" s="11" t="s">
        <v>768</v>
      </c>
      <c r="D10" s="14">
        <v>37676</v>
      </c>
      <c r="E10" s="15" t="s">
        <v>56</v>
      </c>
      <c r="F10" s="15" t="s">
        <v>57</v>
      </c>
      <c r="G10" s="15"/>
      <c r="H10" s="106">
        <v>30.55</v>
      </c>
      <c r="I10" s="12" t="str">
        <f t="shared" si="0"/>
        <v>III A</v>
      </c>
      <c r="J10" s="17" t="s">
        <v>58</v>
      </c>
    </row>
    <row r="11" spans="1:10" ht="17.25" customHeight="1">
      <c r="A11" s="71">
        <v>5</v>
      </c>
      <c r="B11" s="13" t="s">
        <v>570</v>
      </c>
      <c r="C11" s="11" t="s">
        <v>911</v>
      </c>
      <c r="D11" s="14" t="s">
        <v>912</v>
      </c>
      <c r="E11" s="15" t="s">
        <v>118</v>
      </c>
      <c r="F11" s="15" t="s">
        <v>119</v>
      </c>
      <c r="G11" s="15"/>
      <c r="H11" s="106">
        <v>30.72</v>
      </c>
      <c r="I11" s="12" t="str">
        <f t="shared" si="0"/>
        <v>III A</v>
      </c>
      <c r="J11" s="17" t="s">
        <v>261</v>
      </c>
    </row>
    <row r="12" spans="1:10" ht="17.25" customHeight="1">
      <c r="A12" s="71">
        <v>6</v>
      </c>
      <c r="B12" s="19" t="s">
        <v>794</v>
      </c>
      <c r="C12" s="20" t="s">
        <v>873</v>
      </c>
      <c r="D12" s="21" t="s">
        <v>874</v>
      </c>
      <c r="E12" s="22" t="s">
        <v>102</v>
      </c>
      <c r="F12" s="22" t="s">
        <v>103</v>
      </c>
      <c r="G12" s="15"/>
      <c r="H12" s="106">
        <v>31.8</v>
      </c>
      <c r="I12" s="12" t="str">
        <f t="shared" si="0"/>
        <v>I JA</v>
      </c>
      <c r="J12" s="23" t="s">
        <v>232</v>
      </c>
    </row>
    <row r="13" spans="1:10" ht="17.25" customHeight="1">
      <c r="A13" s="71">
        <v>7</v>
      </c>
      <c r="B13" s="13" t="s">
        <v>288</v>
      </c>
      <c r="C13" s="11" t="s">
        <v>880</v>
      </c>
      <c r="D13" s="14" t="s">
        <v>881</v>
      </c>
      <c r="E13" s="15" t="s">
        <v>285</v>
      </c>
      <c r="F13" s="15" t="s">
        <v>286</v>
      </c>
      <c r="G13" s="15"/>
      <c r="H13" s="106">
        <v>31.83</v>
      </c>
      <c r="I13" s="12" t="str">
        <f t="shared" si="0"/>
        <v>I JA</v>
      </c>
      <c r="J13" s="17" t="s">
        <v>287</v>
      </c>
    </row>
    <row r="14" spans="1:10" ht="17.25" customHeight="1">
      <c r="A14" s="71">
        <v>8</v>
      </c>
      <c r="B14" s="13" t="s">
        <v>920</v>
      </c>
      <c r="C14" s="11" t="s">
        <v>921</v>
      </c>
      <c r="D14" s="14" t="s">
        <v>922</v>
      </c>
      <c r="E14" s="15" t="s">
        <v>127</v>
      </c>
      <c r="F14" s="15" t="s">
        <v>128</v>
      </c>
      <c r="G14" s="15"/>
      <c r="H14" s="106">
        <v>31.96</v>
      </c>
      <c r="I14" s="12" t="str">
        <f t="shared" si="0"/>
        <v>I JA</v>
      </c>
      <c r="J14" s="17" t="s">
        <v>129</v>
      </c>
    </row>
    <row r="15" spans="1:10" ht="17.25" customHeight="1">
      <c r="A15" s="71">
        <v>9</v>
      </c>
      <c r="B15" s="13" t="s">
        <v>66</v>
      </c>
      <c r="C15" s="11" t="s">
        <v>758</v>
      </c>
      <c r="D15" s="14">
        <v>37563</v>
      </c>
      <c r="E15" s="15" t="s">
        <v>403</v>
      </c>
      <c r="F15" s="15" t="s">
        <v>404</v>
      </c>
      <c r="G15" s="15"/>
      <c r="H15" s="106">
        <v>32.13</v>
      </c>
      <c r="I15" s="12" t="str">
        <f t="shared" si="0"/>
        <v>I JA</v>
      </c>
      <c r="J15" s="17" t="s">
        <v>759</v>
      </c>
    </row>
    <row r="16" spans="1:10" ht="17.25" customHeight="1">
      <c r="A16" s="71">
        <v>10</v>
      </c>
      <c r="B16" s="134" t="s">
        <v>293</v>
      </c>
      <c r="C16" s="135" t="s">
        <v>702</v>
      </c>
      <c r="D16" s="136" t="s">
        <v>703</v>
      </c>
      <c r="E16" s="137" t="s">
        <v>165</v>
      </c>
      <c r="F16" s="137" t="s">
        <v>166</v>
      </c>
      <c r="G16" s="15"/>
      <c r="H16" s="106">
        <v>32.18</v>
      </c>
      <c r="I16" s="12" t="str">
        <f t="shared" si="0"/>
        <v>I JA</v>
      </c>
      <c r="J16" s="138" t="s">
        <v>167</v>
      </c>
    </row>
    <row r="17" spans="1:10" ht="17.25" customHeight="1">
      <c r="A17" s="71">
        <v>11</v>
      </c>
      <c r="B17" s="13" t="s">
        <v>352</v>
      </c>
      <c r="C17" s="11" t="s">
        <v>899</v>
      </c>
      <c r="D17" s="14" t="s">
        <v>900</v>
      </c>
      <c r="E17" s="15" t="s">
        <v>118</v>
      </c>
      <c r="F17" s="15" t="s">
        <v>119</v>
      </c>
      <c r="G17" s="15"/>
      <c r="H17" s="106">
        <v>32.38</v>
      </c>
      <c r="I17" s="12" t="str">
        <f t="shared" si="0"/>
        <v>I JA</v>
      </c>
      <c r="J17" s="17" t="s">
        <v>901</v>
      </c>
    </row>
    <row r="18" spans="1:10" ht="17.25" customHeight="1">
      <c r="A18" s="71">
        <v>12</v>
      </c>
      <c r="B18" s="13" t="s">
        <v>849</v>
      </c>
      <c r="C18" s="11" t="s">
        <v>913</v>
      </c>
      <c r="D18" s="14" t="s">
        <v>914</v>
      </c>
      <c r="E18" s="15" t="s">
        <v>118</v>
      </c>
      <c r="F18" s="15" t="s">
        <v>119</v>
      </c>
      <c r="G18" s="79"/>
      <c r="H18" s="106">
        <v>32.52</v>
      </c>
      <c r="I18" s="12" t="str">
        <f t="shared" si="0"/>
        <v>I JA</v>
      </c>
      <c r="J18" s="17" t="s">
        <v>261</v>
      </c>
    </row>
    <row r="19" spans="1:10" ht="17.25" customHeight="1">
      <c r="A19" s="71">
        <v>13</v>
      </c>
      <c r="B19" s="13" t="s">
        <v>829</v>
      </c>
      <c r="C19" s="11" t="s">
        <v>830</v>
      </c>
      <c r="D19" s="14">
        <v>37703</v>
      </c>
      <c r="E19" s="15" t="s">
        <v>80</v>
      </c>
      <c r="F19" s="15" t="s">
        <v>81</v>
      </c>
      <c r="G19" s="15"/>
      <c r="H19" s="106">
        <v>32.61</v>
      </c>
      <c r="I19" s="12" t="str">
        <f t="shared" si="0"/>
        <v>I JA</v>
      </c>
      <c r="J19" s="17" t="s">
        <v>519</v>
      </c>
    </row>
    <row r="20" spans="1:10" ht="17.25" customHeight="1">
      <c r="A20" s="71">
        <v>14</v>
      </c>
      <c r="B20" s="19" t="s">
        <v>415</v>
      </c>
      <c r="C20" s="20" t="s">
        <v>875</v>
      </c>
      <c r="D20" s="21" t="s">
        <v>876</v>
      </c>
      <c r="E20" s="22" t="s">
        <v>102</v>
      </c>
      <c r="F20" s="22" t="s">
        <v>103</v>
      </c>
      <c r="G20" s="15"/>
      <c r="H20" s="106">
        <v>33.02</v>
      </c>
      <c r="I20" s="12" t="str">
        <f t="shared" si="0"/>
        <v>I JA</v>
      </c>
      <c r="J20" s="23" t="s">
        <v>232</v>
      </c>
    </row>
    <row r="21" spans="1:10" ht="17.25" customHeight="1">
      <c r="A21" s="71">
        <v>15</v>
      </c>
      <c r="B21" s="13" t="s">
        <v>849</v>
      </c>
      <c r="C21" s="11" t="s">
        <v>850</v>
      </c>
      <c r="D21" s="14" t="s">
        <v>851</v>
      </c>
      <c r="E21" s="15" t="s">
        <v>86</v>
      </c>
      <c r="F21" s="15" t="s">
        <v>87</v>
      </c>
      <c r="G21" s="79"/>
      <c r="H21" s="106">
        <v>33.08</v>
      </c>
      <c r="I21" s="12" t="str">
        <f t="shared" si="0"/>
        <v>I JA</v>
      </c>
      <c r="J21" s="17" t="s">
        <v>91</v>
      </c>
    </row>
    <row r="22" spans="1:10" ht="17.25" customHeight="1">
      <c r="A22" s="71">
        <v>16</v>
      </c>
      <c r="B22" s="19" t="s">
        <v>872</v>
      </c>
      <c r="C22" s="20" t="s">
        <v>863</v>
      </c>
      <c r="D22" s="21" t="s">
        <v>631</v>
      </c>
      <c r="E22" s="22" t="s">
        <v>102</v>
      </c>
      <c r="F22" s="22" t="s">
        <v>103</v>
      </c>
      <c r="G22" s="15"/>
      <c r="H22" s="106">
        <v>33.18</v>
      </c>
      <c r="I22" s="12" t="str">
        <f t="shared" si="0"/>
        <v>I JA</v>
      </c>
      <c r="J22" s="23" t="s">
        <v>232</v>
      </c>
    </row>
    <row r="23" spans="1:10" ht="17.25" customHeight="1">
      <c r="A23" s="71">
        <v>17</v>
      </c>
      <c r="B23" s="13" t="s">
        <v>282</v>
      </c>
      <c r="C23" s="11" t="s">
        <v>885</v>
      </c>
      <c r="D23" s="14" t="s">
        <v>886</v>
      </c>
      <c r="E23" s="15" t="s">
        <v>285</v>
      </c>
      <c r="F23" s="15" t="s">
        <v>286</v>
      </c>
      <c r="G23" s="79"/>
      <c r="H23" s="106">
        <v>33.28</v>
      </c>
      <c r="I23" s="12" t="str">
        <f t="shared" si="0"/>
        <v>I JA</v>
      </c>
      <c r="J23" s="17" t="s">
        <v>291</v>
      </c>
    </row>
    <row r="24" spans="1:10" ht="17.25" customHeight="1">
      <c r="A24" s="71">
        <v>18</v>
      </c>
      <c r="B24" s="19" t="s">
        <v>862</v>
      </c>
      <c r="C24" s="20" t="s">
        <v>863</v>
      </c>
      <c r="D24" s="21" t="s">
        <v>864</v>
      </c>
      <c r="E24" s="22" t="s">
        <v>102</v>
      </c>
      <c r="F24" s="22" t="s">
        <v>103</v>
      </c>
      <c r="G24" s="15"/>
      <c r="H24" s="106">
        <v>33.56</v>
      </c>
      <c r="I24" s="12" t="str">
        <f t="shared" si="0"/>
        <v>I JA</v>
      </c>
      <c r="J24" s="23" t="s">
        <v>104</v>
      </c>
    </row>
    <row r="25" spans="1:10" ht="17.25" customHeight="1">
      <c r="A25" s="71">
        <v>19</v>
      </c>
      <c r="B25" s="13" t="s">
        <v>282</v>
      </c>
      <c r="C25" s="11" t="s">
        <v>781</v>
      </c>
      <c r="D25" s="14" t="s">
        <v>782</v>
      </c>
      <c r="E25" s="15" t="s">
        <v>189</v>
      </c>
      <c r="F25" s="15" t="s">
        <v>190</v>
      </c>
      <c r="G25" s="79"/>
      <c r="H25" s="106">
        <v>34.73</v>
      </c>
      <c r="I25" s="12" t="str">
        <f t="shared" si="0"/>
        <v>II JA</v>
      </c>
      <c r="J25" s="17" t="s">
        <v>191</v>
      </c>
    </row>
    <row r="26" spans="1:10" ht="17.25" customHeight="1">
      <c r="A26" s="71">
        <v>20</v>
      </c>
      <c r="B26" s="13" t="s">
        <v>452</v>
      </c>
      <c r="C26" s="11" t="s">
        <v>819</v>
      </c>
      <c r="D26" s="14" t="s">
        <v>820</v>
      </c>
      <c r="E26" s="15" t="s">
        <v>76</v>
      </c>
      <c r="F26" s="15" t="s">
        <v>77</v>
      </c>
      <c r="G26" s="15"/>
      <c r="H26" s="106">
        <v>34.78</v>
      </c>
      <c r="I26" s="12" t="str">
        <f t="shared" si="0"/>
        <v>II JA</v>
      </c>
      <c r="J26" s="17" t="s">
        <v>588</v>
      </c>
    </row>
    <row r="27" spans="1:10" ht="17.25" customHeight="1">
      <c r="A27" s="71">
        <v>21</v>
      </c>
      <c r="B27" s="134" t="s">
        <v>672</v>
      </c>
      <c r="C27" s="135" t="s">
        <v>733</v>
      </c>
      <c r="D27" s="136" t="s">
        <v>734</v>
      </c>
      <c r="E27" s="137" t="s">
        <v>465</v>
      </c>
      <c r="F27" s="137" t="s">
        <v>466</v>
      </c>
      <c r="G27" s="15"/>
      <c r="H27" s="106">
        <v>35.1</v>
      </c>
      <c r="I27" s="12" t="str">
        <f t="shared" si="0"/>
        <v>II JA</v>
      </c>
      <c r="J27" s="138" t="s">
        <v>735</v>
      </c>
    </row>
    <row r="28" spans="1:10" ht="17.25" customHeight="1">
      <c r="A28" s="71">
        <v>22</v>
      </c>
      <c r="B28" s="13" t="s">
        <v>32</v>
      </c>
      <c r="C28" s="11" t="s">
        <v>690</v>
      </c>
      <c r="D28" s="14" t="s">
        <v>691</v>
      </c>
      <c r="E28" s="15" t="s">
        <v>399</v>
      </c>
      <c r="F28" s="15" t="s">
        <v>400</v>
      </c>
      <c r="G28" s="79"/>
      <c r="H28" s="106">
        <v>35.41</v>
      </c>
      <c r="I28" s="12" t="str">
        <f t="shared" si="0"/>
        <v>II JA</v>
      </c>
      <c r="J28" s="17" t="s">
        <v>401</v>
      </c>
    </row>
    <row r="29" spans="1:10" ht="17.25" customHeight="1">
      <c r="A29" s="71">
        <v>23</v>
      </c>
      <c r="B29" s="13" t="s">
        <v>49</v>
      </c>
      <c r="C29" s="11" t="s">
        <v>902</v>
      </c>
      <c r="D29" s="14" t="s">
        <v>903</v>
      </c>
      <c r="E29" s="15" t="s">
        <v>118</v>
      </c>
      <c r="F29" s="15" t="s">
        <v>119</v>
      </c>
      <c r="G29" s="15"/>
      <c r="H29" s="106">
        <v>36.34</v>
      </c>
      <c r="I29" s="12" t="str">
        <f t="shared" si="0"/>
        <v>III JA</v>
      </c>
      <c r="J29" s="17" t="s">
        <v>901</v>
      </c>
    </row>
    <row r="30" spans="1:10" ht="17.25" customHeight="1">
      <c r="A30" s="71">
        <v>24</v>
      </c>
      <c r="B30" s="13" t="s">
        <v>415</v>
      </c>
      <c r="C30" s="11" t="s">
        <v>639</v>
      </c>
      <c r="D30" s="14" t="s">
        <v>640</v>
      </c>
      <c r="E30" s="15" t="s">
        <v>140</v>
      </c>
      <c r="F30" s="15" t="s">
        <v>141</v>
      </c>
      <c r="G30" s="15"/>
      <c r="H30" s="106">
        <v>37.18</v>
      </c>
      <c r="I30" s="12"/>
      <c r="J30" s="17" t="s">
        <v>142</v>
      </c>
    </row>
    <row r="31" spans="1:10" ht="17.25" customHeight="1">
      <c r="A31" s="71">
        <v>25</v>
      </c>
      <c r="B31" s="134" t="s">
        <v>406</v>
      </c>
      <c r="C31" s="135" t="s">
        <v>729</v>
      </c>
      <c r="D31" s="136" t="s">
        <v>730</v>
      </c>
      <c r="E31" s="137" t="s">
        <v>465</v>
      </c>
      <c r="F31" s="137" t="s">
        <v>466</v>
      </c>
      <c r="G31" s="15"/>
      <c r="H31" s="106">
        <v>37.19</v>
      </c>
      <c r="I31" s="12"/>
      <c r="J31" s="138" t="s">
        <v>544</v>
      </c>
    </row>
    <row r="32" spans="1:10" ht="17.25" customHeight="1">
      <c r="A32" s="71">
        <v>26</v>
      </c>
      <c r="B32" s="13" t="s">
        <v>66</v>
      </c>
      <c r="C32" s="11" t="s">
        <v>681</v>
      </c>
      <c r="D32" s="14" t="s">
        <v>682</v>
      </c>
      <c r="E32" s="15" t="s">
        <v>155</v>
      </c>
      <c r="F32" s="15" t="s">
        <v>156</v>
      </c>
      <c r="G32" s="15"/>
      <c r="H32" s="106">
        <v>37.43</v>
      </c>
      <c r="I32" s="12"/>
      <c r="J32" s="17" t="s">
        <v>157</v>
      </c>
    </row>
    <row r="33" spans="1:10" ht="17.25" customHeight="1">
      <c r="A33" s="71">
        <v>27</v>
      </c>
      <c r="B33" s="13" t="s">
        <v>636</v>
      </c>
      <c r="C33" s="11" t="s">
        <v>637</v>
      </c>
      <c r="D33" s="14" t="s">
        <v>638</v>
      </c>
      <c r="E33" s="15" t="s">
        <v>140</v>
      </c>
      <c r="F33" s="15" t="s">
        <v>141</v>
      </c>
      <c r="G33" s="15"/>
      <c r="H33" s="106">
        <v>38.05</v>
      </c>
      <c r="I33" s="12"/>
      <c r="J33" s="17" t="s">
        <v>142</v>
      </c>
    </row>
    <row r="34" spans="1:10" ht="17.25" customHeight="1">
      <c r="A34" s="71">
        <v>28</v>
      </c>
      <c r="B34" s="134" t="s">
        <v>292</v>
      </c>
      <c r="C34" s="135" t="s">
        <v>727</v>
      </c>
      <c r="D34" s="136" t="s">
        <v>728</v>
      </c>
      <c r="E34" s="137" t="s">
        <v>465</v>
      </c>
      <c r="F34" s="137" t="s">
        <v>466</v>
      </c>
      <c r="G34" s="15"/>
      <c r="H34" s="106">
        <v>38.21</v>
      </c>
      <c r="I34" s="12"/>
      <c r="J34" s="138" t="s">
        <v>544</v>
      </c>
    </row>
    <row r="35" spans="1:10" ht="17.25" customHeight="1">
      <c r="A35" s="71">
        <v>29</v>
      </c>
      <c r="B35" s="13" t="s">
        <v>576</v>
      </c>
      <c r="C35" s="11" t="s">
        <v>890</v>
      </c>
      <c r="D35" s="14" t="s">
        <v>891</v>
      </c>
      <c r="E35" s="15" t="s">
        <v>285</v>
      </c>
      <c r="F35" s="15" t="s">
        <v>286</v>
      </c>
      <c r="G35" s="15"/>
      <c r="H35" s="106">
        <v>39.02</v>
      </c>
      <c r="I35" s="12"/>
      <c r="J35" s="17" t="s">
        <v>291</v>
      </c>
    </row>
    <row r="36" spans="1:10" ht="17.25" customHeight="1">
      <c r="A36" s="71">
        <v>30</v>
      </c>
      <c r="B36" s="13" t="s">
        <v>672</v>
      </c>
      <c r="C36" s="11" t="s">
        <v>673</v>
      </c>
      <c r="D36" s="14">
        <v>38755</v>
      </c>
      <c r="E36" s="15" t="s">
        <v>155</v>
      </c>
      <c r="F36" s="15" t="s">
        <v>156</v>
      </c>
      <c r="G36" s="15"/>
      <c r="H36" s="106">
        <v>39.32</v>
      </c>
      <c r="I36" s="12"/>
      <c r="J36" s="17" t="s">
        <v>157</v>
      </c>
    </row>
    <row r="37" spans="1:10" ht="17.25" customHeight="1">
      <c r="A37" s="71"/>
      <c r="B37" s="13" t="s">
        <v>750</v>
      </c>
      <c r="C37" s="11" t="s">
        <v>751</v>
      </c>
      <c r="D37" s="14">
        <v>37336</v>
      </c>
      <c r="E37" s="15" t="s">
        <v>403</v>
      </c>
      <c r="F37" s="15" t="s">
        <v>404</v>
      </c>
      <c r="G37" s="15"/>
      <c r="H37" s="106" t="s">
        <v>979</v>
      </c>
      <c r="I37" s="12"/>
      <c r="J37" s="17" t="s">
        <v>746</v>
      </c>
    </row>
  </sheetData>
  <sheetProtection/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2.00390625" style="27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9.140625" style="32" customWidth="1"/>
    <col min="9" max="9" width="28.28125" style="115" bestFit="1" customWidth="1"/>
    <col min="10" max="10" width="10.421875" style="27" customWidth="1"/>
    <col min="11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9" s="1" customFormat="1" ht="15.75">
      <c r="A2" s="1" t="s">
        <v>10</v>
      </c>
      <c r="C2" s="6"/>
      <c r="D2" s="7"/>
      <c r="E2" s="7"/>
      <c r="F2" s="8"/>
      <c r="G2" s="8"/>
      <c r="H2" s="9"/>
      <c r="I2" s="9"/>
    </row>
    <row r="3" ht="12.75">
      <c r="B3" s="35"/>
    </row>
    <row r="4" spans="2:9" s="24" customFormat="1" ht="15.75">
      <c r="B4" s="1" t="s">
        <v>26</v>
      </c>
      <c r="C4" s="1"/>
      <c r="D4" s="6"/>
      <c r="E4" s="6"/>
      <c r="F4" s="6"/>
      <c r="G4" s="40"/>
      <c r="H4" s="52"/>
      <c r="I4" s="9"/>
    </row>
    <row r="5" spans="2:8" s="24" customFormat="1" ht="16.5" thickBot="1">
      <c r="B5" s="1">
        <v>1</v>
      </c>
      <c r="C5" s="1" t="s">
        <v>945</v>
      </c>
      <c r="D5" s="6"/>
      <c r="E5" s="6"/>
      <c r="F5" s="6"/>
      <c r="G5" s="40"/>
      <c r="H5" s="52"/>
    </row>
    <row r="6" spans="1:9" s="65" customFormat="1" ht="18" customHeight="1" thickBot="1">
      <c r="A6" s="104" t="s">
        <v>12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116" t="s">
        <v>25</v>
      </c>
      <c r="I6" s="78" t="s">
        <v>22</v>
      </c>
    </row>
    <row r="7" spans="1:10" ht="16.5" customHeight="1">
      <c r="A7" s="71">
        <v>1</v>
      </c>
      <c r="B7" s="13" t="s">
        <v>722</v>
      </c>
      <c r="C7" s="11" t="s">
        <v>756</v>
      </c>
      <c r="D7" s="14">
        <v>37312</v>
      </c>
      <c r="E7" s="15" t="s">
        <v>403</v>
      </c>
      <c r="F7" s="15" t="s">
        <v>404</v>
      </c>
      <c r="G7" s="15"/>
      <c r="H7" s="117">
        <v>30.3</v>
      </c>
      <c r="I7" s="17" t="s">
        <v>757</v>
      </c>
      <c r="J7" s="118"/>
    </row>
    <row r="8" spans="1:10" ht="16.5" customHeight="1">
      <c r="A8" s="71">
        <v>2</v>
      </c>
      <c r="B8" s="134" t="s">
        <v>186</v>
      </c>
      <c r="C8" s="135" t="s">
        <v>739</v>
      </c>
      <c r="D8" s="136" t="s">
        <v>740</v>
      </c>
      <c r="E8" s="137" t="s">
        <v>465</v>
      </c>
      <c r="F8" s="137" t="s">
        <v>466</v>
      </c>
      <c r="G8" s="137"/>
      <c r="H8" s="117">
        <v>29.27</v>
      </c>
      <c r="I8" s="138" t="s">
        <v>735</v>
      </c>
      <c r="J8" s="118"/>
    </row>
    <row r="9" spans="1:10" ht="16.5" customHeight="1">
      <c r="A9" s="71">
        <v>3</v>
      </c>
      <c r="B9" s="13" t="s">
        <v>300</v>
      </c>
      <c r="C9" s="11" t="s">
        <v>754</v>
      </c>
      <c r="D9" s="14">
        <v>37342</v>
      </c>
      <c r="E9" s="15" t="s">
        <v>403</v>
      </c>
      <c r="F9" s="15" t="s">
        <v>404</v>
      </c>
      <c r="G9" s="15"/>
      <c r="H9" s="117">
        <v>30.09</v>
      </c>
      <c r="I9" s="17" t="s">
        <v>548</v>
      </c>
      <c r="J9" s="118"/>
    </row>
    <row r="10" spans="1:10" ht="16.5" customHeight="1">
      <c r="A10" s="71">
        <v>4</v>
      </c>
      <c r="B10" s="13" t="s">
        <v>927</v>
      </c>
      <c r="C10" s="11" t="s">
        <v>928</v>
      </c>
      <c r="D10" s="14" t="s">
        <v>929</v>
      </c>
      <c r="E10" s="15" t="s">
        <v>127</v>
      </c>
      <c r="F10" s="15" t="s">
        <v>128</v>
      </c>
      <c r="G10" s="15"/>
      <c r="H10" s="117">
        <v>28.35</v>
      </c>
      <c r="I10" s="17" t="s">
        <v>635</v>
      </c>
      <c r="J10" s="118"/>
    </row>
    <row r="11" spans="2:9" s="24" customFormat="1" ht="15.75">
      <c r="B11" s="1"/>
      <c r="C11" s="1"/>
      <c r="D11" s="6"/>
      <c r="E11" s="6"/>
      <c r="F11" s="6"/>
      <c r="G11" s="40"/>
      <c r="H11" s="52"/>
      <c r="I11" s="9"/>
    </row>
    <row r="12" spans="2:8" s="24" customFormat="1" ht="16.5" thickBot="1">
      <c r="B12" s="1">
        <v>2</v>
      </c>
      <c r="C12" s="1" t="s">
        <v>945</v>
      </c>
      <c r="D12" s="6"/>
      <c r="E12" s="6"/>
      <c r="F12" s="6"/>
      <c r="G12" s="40"/>
      <c r="H12" s="52"/>
    </row>
    <row r="13" spans="1:9" s="65" customFormat="1" ht="18" customHeight="1" thickBot="1">
      <c r="A13" s="104" t="s">
        <v>12</v>
      </c>
      <c r="B13" s="66" t="s">
        <v>13</v>
      </c>
      <c r="C13" s="67" t="s">
        <v>14</v>
      </c>
      <c r="D13" s="68" t="s">
        <v>15</v>
      </c>
      <c r="E13" s="69" t="s">
        <v>16</v>
      </c>
      <c r="F13" s="69" t="s">
        <v>17</v>
      </c>
      <c r="G13" s="69" t="s">
        <v>18</v>
      </c>
      <c r="H13" s="116" t="s">
        <v>25</v>
      </c>
      <c r="I13" s="78" t="s">
        <v>22</v>
      </c>
    </row>
    <row r="14" spans="1:10" ht="16.5" customHeight="1">
      <c r="A14" s="71">
        <v>1</v>
      </c>
      <c r="B14" s="13" t="s">
        <v>744</v>
      </c>
      <c r="C14" s="11" t="s">
        <v>745</v>
      </c>
      <c r="D14" s="14">
        <v>37280</v>
      </c>
      <c r="E14" s="15" t="s">
        <v>403</v>
      </c>
      <c r="F14" s="15" t="s">
        <v>404</v>
      </c>
      <c r="G14" s="15"/>
      <c r="H14" s="117">
        <v>28.85</v>
      </c>
      <c r="I14" s="17" t="s">
        <v>746</v>
      </c>
      <c r="J14" s="118"/>
    </row>
    <row r="15" spans="1:10" ht="16.5" customHeight="1">
      <c r="A15" s="71">
        <v>2</v>
      </c>
      <c r="B15" s="13" t="s">
        <v>915</v>
      </c>
      <c r="C15" s="11" t="s">
        <v>916</v>
      </c>
      <c r="D15" s="14" t="s">
        <v>531</v>
      </c>
      <c r="E15" s="15" t="s">
        <v>118</v>
      </c>
      <c r="F15" s="15" t="s">
        <v>119</v>
      </c>
      <c r="G15" s="15"/>
      <c r="H15" s="117">
        <v>26.1</v>
      </c>
      <c r="I15" s="17" t="s">
        <v>261</v>
      </c>
      <c r="J15" s="118"/>
    </row>
    <row r="16" spans="1:10" ht="16.5" customHeight="1">
      <c r="A16" s="71">
        <v>3</v>
      </c>
      <c r="B16" s="13" t="s">
        <v>687</v>
      </c>
      <c r="C16" s="11" t="s">
        <v>688</v>
      </c>
      <c r="D16" s="14" t="s">
        <v>689</v>
      </c>
      <c r="E16" s="15" t="s">
        <v>399</v>
      </c>
      <c r="F16" s="15" t="s">
        <v>400</v>
      </c>
      <c r="G16" s="15"/>
      <c r="H16" s="117">
        <v>30.2</v>
      </c>
      <c r="I16" s="17" t="s">
        <v>401</v>
      </c>
      <c r="J16" s="118"/>
    </row>
    <row r="17" spans="1:10" ht="16.5" customHeight="1">
      <c r="A17" s="71">
        <v>4</v>
      </c>
      <c r="B17" s="13" t="s">
        <v>223</v>
      </c>
      <c r="C17" s="11" t="s">
        <v>760</v>
      </c>
      <c r="D17" s="14">
        <v>37464</v>
      </c>
      <c r="E17" s="15" t="s">
        <v>403</v>
      </c>
      <c r="F17" s="15" t="s">
        <v>404</v>
      </c>
      <c r="G17" s="15"/>
      <c r="H17" s="117">
        <v>32.94</v>
      </c>
      <c r="I17" s="17" t="s">
        <v>757</v>
      </c>
      <c r="J17" s="118"/>
    </row>
    <row r="18" spans="2:9" s="24" customFormat="1" ht="15.75">
      <c r="B18" s="1"/>
      <c r="C18" s="1"/>
      <c r="D18" s="6"/>
      <c r="E18" s="6"/>
      <c r="F18" s="6"/>
      <c r="G18" s="40"/>
      <c r="H18" s="52"/>
      <c r="I18" s="9"/>
    </row>
    <row r="19" spans="2:8" s="24" customFormat="1" ht="16.5" thickBot="1">
      <c r="B19" s="1">
        <v>3</v>
      </c>
      <c r="C19" s="1" t="s">
        <v>945</v>
      </c>
      <c r="D19" s="6"/>
      <c r="E19" s="6"/>
      <c r="F19" s="6"/>
      <c r="G19" s="40"/>
      <c r="H19" s="52"/>
    </row>
    <row r="20" spans="1:9" s="65" customFormat="1" ht="18" customHeight="1" thickBot="1">
      <c r="A20" s="104" t="s">
        <v>12</v>
      </c>
      <c r="B20" s="66" t="s">
        <v>13</v>
      </c>
      <c r="C20" s="67" t="s">
        <v>14</v>
      </c>
      <c r="D20" s="68" t="s">
        <v>15</v>
      </c>
      <c r="E20" s="69" t="s">
        <v>16</v>
      </c>
      <c r="F20" s="69" t="s">
        <v>17</v>
      </c>
      <c r="G20" s="69" t="s">
        <v>18</v>
      </c>
      <c r="H20" s="116" t="s">
        <v>25</v>
      </c>
      <c r="I20" s="78" t="s">
        <v>22</v>
      </c>
    </row>
    <row r="21" spans="1:10" ht="16.5" customHeight="1">
      <c r="A21" s="71">
        <v>1</v>
      </c>
      <c r="B21" s="13" t="s">
        <v>385</v>
      </c>
      <c r="C21" s="11" t="s">
        <v>848</v>
      </c>
      <c r="D21" s="14" t="s">
        <v>148</v>
      </c>
      <c r="E21" s="15" t="s">
        <v>86</v>
      </c>
      <c r="F21" s="15" t="s">
        <v>87</v>
      </c>
      <c r="G21" s="15"/>
      <c r="H21" s="117">
        <v>30.59</v>
      </c>
      <c r="I21" s="17" t="s">
        <v>91</v>
      </c>
      <c r="J21" s="118"/>
    </row>
    <row r="22" spans="1:10" ht="16.5" customHeight="1">
      <c r="A22" s="71">
        <v>2</v>
      </c>
      <c r="B22" s="134" t="s">
        <v>736</v>
      </c>
      <c r="C22" s="135" t="s">
        <v>737</v>
      </c>
      <c r="D22" s="136" t="s">
        <v>738</v>
      </c>
      <c r="E22" s="137" t="s">
        <v>465</v>
      </c>
      <c r="F22" s="137" t="s">
        <v>466</v>
      </c>
      <c r="G22" s="137"/>
      <c r="H22" s="117">
        <v>32.66</v>
      </c>
      <c r="I22" s="138" t="s">
        <v>735</v>
      </c>
      <c r="J22" s="118"/>
    </row>
    <row r="23" spans="1:10" ht="16.5" customHeight="1">
      <c r="A23" s="71">
        <v>3</v>
      </c>
      <c r="B23" s="13" t="s">
        <v>201</v>
      </c>
      <c r="C23" s="11" t="s">
        <v>720</v>
      </c>
      <c r="D23" s="14">
        <v>37675</v>
      </c>
      <c r="E23" s="15" t="s">
        <v>51</v>
      </c>
      <c r="F23" s="15" t="s">
        <v>52</v>
      </c>
      <c r="G23" s="15"/>
      <c r="H23" s="117">
        <v>31.19</v>
      </c>
      <c r="I23" s="17" t="s">
        <v>721</v>
      </c>
      <c r="J23" s="118"/>
    </row>
    <row r="24" spans="1:10" ht="16.5" customHeight="1">
      <c r="A24" s="71">
        <v>4</v>
      </c>
      <c r="B24" s="19" t="s">
        <v>865</v>
      </c>
      <c r="C24" s="20" t="s">
        <v>866</v>
      </c>
      <c r="D24" s="21" t="s">
        <v>867</v>
      </c>
      <c r="E24" s="22" t="s">
        <v>102</v>
      </c>
      <c r="F24" s="22" t="s">
        <v>103</v>
      </c>
      <c r="G24" s="22"/>
      <c r="H24" s="117">
        <v>31.5</v>
      </c>
      <c r="I24" s="23" t="s">
        <v>104</v>
      </c>
      <c r="J24" s="118"/>
    </row>
    <row r="25" spans="2:9" s="24" customFormat="1" ht="15.75">
      <c r="B25" s="1"/>
      <c r="C25" s="1"/>
      <c r="D25" s="6"/>
      <c r="E25" s="6"/>
      <c r="F25" s="6"/>
      <c r="G25" s="40"/>
      <c r="H25" s="52"/>
      <c r="I25" s="9"/>
    </row>
    <row r="26" spans="2:8" s="24" customFormat="1" ht="16.5" thickBot="1">
      <c r="B26" s="1">
        <v>4</v>
      </c>
      <c r="C26" s="1" t="s">
        <v>945</v>
      </c>
      <c r="D26" s="6"/>
      <c r="E26" s="6"/>
      <c r="F26" s="6"/>
      <c r="G26" s="40"/>
      <c r="H26" s="52"/>
    </row>
    <row r="27" spans="1:9" s="65" customFormat="1" ht="18" customHeight="1" thickBot="1">
      <c r="A27" s="104" t="s">
        <v>12</v>
      </c>
      <c r="B27" s="66" t="s">
        <v>13</v>
      </c>
      <c r="C27" s="67" t="s">
        <v>14</v>
      </c>
      <c r="D27" s="68" t="s">
        <v>15</v>
      </c>
      <c r="E27" s="69" t="s">
        <v>16</v>
      </c>
      <c r="F27" s="69" t="s">
        <v>17</v>
      </c>
      <c r="G27" s="69" t="s">
        <v>18</v>
      </c>
      <c r="H27" s="116" t="s">
        <v>25</v>
      </c>
      <c r="I27" s="78" t="s">
        <v>22</v>
      </c>
    </row>
    <row r="28" spans="1:10" ht="16.5" customHeight="1">
      <c r="A28" s="71">
        <v>1</v>
      </c>
      <c r="B28" s="13" t="s">
        <v>325</v>
      </c>
      <c r="C28" s="11" t="s">
        <v>909</v>
      </c>
      <c r="D28" s="14" t="s">
        <v>910</v>
      </c>
      <c r="E28" s="15" t="s">
        <v>118</v>
      </c>
      <c r="F28" s="15" t="s">
        <v>119</v>
      </c>
      <c r="G28" s="15"/>
      <c r="H28" s="117">
        <v>33.17</v>
      </c>
      <c r="I28" s="17" t="s">
        <v>120</v>
      </c>
      <c r="J28" s="118"/>
    </row>
    <row r="29" spans="1:10" ht="16.5" customHeight="1">
      <c r="A29" s="71">
        <v>2</v>
      </c>
      <c r="B29" s="13" t="s">
        <v>220</v>
      </c>
      <c r="C29" s="11" t="s">
        <v>199</v>
      </c>
      <c r="D29" s="14" t="s">
        <v>332</v>
      </c>
      <c r="E29" s="15" t="s">
        <v>285</v>
      </c>
      <c r="F29" s="15" t="s">
        <v>286</v>
      </c>
      <c r="G29" s="15"/>
      <c r="H29" s="117">
        <v>35.05</v>
      </c>
      <c r="I29" s="17" t="s">
        <v>287</v>
      </c>
      <c r="J29" s="118"/>
    </row>
    <row r="30" spans="1:10" ht="16.5" customHeight="1">
      <c r="A30" s="71">
        <v>3</v>
      </c>
      <c r="B30" s="13" t="s">
        <v>237</v>
      </c>
      <c r="C30" s="11" t="s">
        <v>238</v>
      </c>
      <c r="D30" s="14" t="s">
        <v>239</v>
      </c>
      <c r="E30" s="15" t="s">
        <v>108</v>
      </c>
      <c r="F30" s="15" t="s">
        <v>109</v>
      </c>
      <c r="G30" s="15"/>
      <c r="H30" s="117" t="s">
        <v>963</v>
      </c>
      <c r="I30" s="17" t="s">
        <v>114</v>
      </c>
      <c r="J30" s="118"/>
    </row>
    <row r="31" spans="1:10" ht="16.5" customHeight="1">
      <c r="A31" s="71">
        <v>4</v>
      </c>
      <c r="B31" s="13" t="s">
        <v>605</v>
      </c>
      <c r="C31" s="11" t="s">
        <v>833</v>
      </c>
      <c r="D31" s="14">
        <v>37921</v>
      </c>
      <c r="E31" s="15" t="s">
        <v>206</v>
      </c>
      <c r="F31" s="15" t="s">
        <v>207</v>
      </c>
      <c r="G31" s="15" t="s">
        <v>208</v>
      </c>
      <c r="H31" s="117" t="s">
        <v>963</v>
      </c>
      <c r="I31" s="17" t="s">
        <v>209</v>
      </c>
      <c r="J31" s="118"/>
    </row>
    <row r="32" spans="1:10" ht="16.5" customHeight="1">
      <c r="A32" s="140"/>
      <c r="B32" s="141"/>
      <c r="C32" s="142"/>
      <c r="D32" s="143"/>
      <c r="E32" s="144"/>
      <c r="F32" s="144"/>
      <c r="G32" s="144"/>
      <c r="H32" s="153"/>
      <c r="I32" s="146"/>
      <c r="J32" s="118"/>
    </row>
    <row r="33" spans="1:10" ht="16.5" customHeight="1">
      <c r="A33" s="140"/>
      <c r="B33" s="141"/>
      <c r="C33" s="142"/>
      <c r="D33" s="143"/>
      <c r="E33" s="144"/>
      <c r="F33" s="144"/>
      <c r="G33" s="144"/>
      <c r="H33" s="153"/>
      <c r="I33" s="146"/>
      <c r="J33" s="118"/>
    </row>
    <row r="34" spans="1:10" ht="16.5" customHeight="1">
      <c r="A34" s="140"/>
      <c r="B34" s="141"/>
      <c r="C34" s="142"/>
      <c r="D34" s="143"/>
      <c r="E34" s="144"/>
      <c r="F34" s="144"/>
      <c r="G34" s="144"/>
      <c r="H34" s="153"/>
      <c r="I34" s="146"/>
      <c r="J34" s="118"/>
    </row>
    <row r="35" spans="1:10" ht="16.5" customHeight="1">
      <c r="A35" s="140"/>
      <c r="B35" s="141"/>
      <c r="C35" s="142"/>
      <c r="D35" s="143"/>
      <c r="E35" s="144"/>
      <c r="F35" s="144"/>
      <c r="G35" s="144"/>
      <c r="H35" s="153"/>
      <c r="I35" s="146"/>
      <c r="J35" s="118"/>
    </row>
    <row r="36" spans="1:10" ht="16.5" customHeight="1">
      <c r="A36" s="140"/>
      <c r="B36" s="141"/>
      <c r="C36" s="142"/>
      <c r="D36" s="143"/>
      <c r="E36" s="144"/>
      <c r="F36" s="144"/>
      <c r="G36" s="144"/>
      <c r="H36" s="153"/>
      <c r="I36" s="146"/>
      <c r="J36" s="118"/>
    </row>
    <row r="37" spans="2:9" s="24" customFormat="1" ht="15.75">
      <c r="B37" s="1"/>
      <c r="C37" s="1"/>
      <c r="D37" s="6"/>
      <c r="E37" s="6"/>
      <c r="F37" s="6"/>
      <c r="G37" s="40"/>
      <c r="H37" s="52"/>
      <c r="I37" s="9"/>
    </row>
    <row r="38" spans="2:8" s="24" customFormat="1" ht="16.5" thickBot="1">
      <c r="B38" s="1">
        <v>5</v>
      </c>
      <c r="C38" s="1" t="s">
        <v>945</v>
      </c>
      <c r="D38" s="6"/>
      <c r="E38" s="6"/>
      <c r="F38" s="6"/>
      <c r="G38" s="40"/>
      <c r="H38" s="52"/>
    </row>
    <row r="39" spans="1:9" s="65" customFormat="1" ht="18" customHeight="1" thickBot="1">
      <c r="A39" s="104" t="s">
        <v>12</v>
      </c>
      <c r="B39" s="66" t="s">
        <v>13</v>
      </c>
      <c r="C39" s="67" t="s">
        <v>14</v>
      </c>
      <c r="D39" s="68" t="s">
        <v>15</v>
      </c>
      <c r="E39" s="69" t="s">
        <v>16</v>
      </c>
      <c r="F39" s="69" t="s">
        <v>17</v>
      </c>
      <c r="G39" s="69" t="s">
        <v>18</v>
      </c>
      <c r="H39" s="116" t="s">
        <v>25</v>
      </c>
      <c r="I39" s="78" t="s">
        <v>22</v>
      </c>
    </row>
    <row r="40" spans="1:10" ht="16.5" customHeight="1">
      <c r="A40" s="71">
        <v>1</v>
      </c>
      <c r="B40" s="13" t="s">
        <v>723</v>
      </c>
      <c r="C40" s="11" t="s">
        <v>724</v>
      </c>
      <c r="D40" s="14">
        <v>38067</v>
      </c>
      <c r="E40" s="15" t="s">
        <v>51</v>
      </c>
      <c r="F40" s="15" t="s">
        <v>52</v>
      </c>
      <c r="G40" s="15"/>
      <c r="H40" s="117">
        <v>33.6</v>
      </c>
      <c r="I40" s="17" t="s">
        <v>721</v>
      </c>
      <c r="J40" s="118"/>
    </row>
    <row r="41" spans="1:10" ht="16.5" customHeight="1">
      <c r="A41" s="71">
        <v>2</v>
      </c>
      <c r="B41" s="13" t="s">
        <v>930</v>
      </c>
      <c r="C41" s="11" t="s">
        <v>931</v>
      </c>
      <c r="D41" s="14" t="s">
        <v>345</v>
      </c>
      <c r="E41" s="15" t="s">
        <v>127</v>
      </c>
      <c r="F41" s="15" t="s">
        <v>128</v>
      </c>
      <c r="G41" s="15"/>
      <c r="H41" s="117">
        <v>33.03</v>
      </c>
      <c r="I41" s="17" t="s">
        <v>635</v>
      </c>
      <c r="J41" s="118"/>
    </row>
    <row r="42" spans="1:10" ht="16.5" customHeight="1">
      <c r="A42" s="71">
        <v>3</v>
      </c>
      <c r="B42" s="13" t="s">
        <v>561</v>
      </c>
      <c r="C42" s="11" t="s">
        <v>198</v>
      </c>
      <c r="D42" s="14">
        <v>38610</v>
      </c>
      <c r="E42" s="15" t="s">
        <v>51</v>
      </c>
      <c r="F42" s="15" t="s">
        <v>52</v>
      </c>
      <c r="G42" s="15"/>
      <c r="H42" s="117">
        <v>33.81</v>
      </c>
      <c r="I42" s="17" t="s">
        <v>721</v>
      </c>
      <c r="J42" s="118"/>
    </row>
    <row r="43" spans="1:10" ht="16.5" customHeight="1">
      <c r="A43" s="71">
        <v>4</v>
      </c>
      <c r="B43" s="13" t="s">
        <v>932</v>
      </c>
      <c r="C43" s="11" t="s">
        <v>933</v>
      </c>
      <c r="D43" s="14" t="s">
        <v>934</v>
      </c>
      <c r="E43" s="15" t="s">
        <v>127</v>
      </c>
      <c r="F43" s="15" t="s">
        <v>128</v>
      </c>
      <c r="G43" s="15"/>
      <c r="H43" s="117">
        <v>32.69</v>
      </c>
      <c r="I43" s="17" t="s">
        <v>635</v>
      </c>
      <c r="J43" s="118"/>
    </row>
    <row r="44" spans="2:9" s="24" customFormat="1" ht="15.75">
      <c r="B44" s="1"/>
      <c r="C44" s="1"/>
      <c r="D44" s="6"/>
      <c r="E44" s="6"/>
      <c r="F44" s="6"/>
      <c r="G44" s="40"/>
      <c r="H44" s="52"/>
      <c r="I44" s="9"/>
    </row>
    <row r="45" spans="2:8" s="24" customFormat="1" ht="16.5" thickBot="1">
      <c r="B45" s="1">
        <v>6</v>
      </c>
      <c r="C45" s="1" t="s">
        <v>945</v>
      </c>
      <c r="D45" s="6"/>
      <c r="E45" s="6"/>
      <c r="F45" s="6"/>
      <c r="G45" s="40"/>
      <c r="H45" s="52"/>
    </row>
    <row r="46" spans="1:9" s="65" customFormat="1" ht="18" customHeight="1" thickBot="1">
      <c r="A46" s="104" t="s">
        <v>12</v>
      </c>
      <c r="B46" s="66" t="s">
        <v>13</v>
      </c>
      <c r="C46" s="67" t="s">
        <v>14</v>
      </c>
      <c r="D46" s="68" t="s">
        <v>15</v>
      </c>
      <c r="E46" s="69" t="s">
        <v>16</v>
      </c>
      <c r="F46" s="69" t="s">
        <v>17</v>
      </c>
      <c r="G46" s="69" t="s">
        <v>18</v>
      </c>
      <c r="H46" s="116" t="s">
        <v>25</v>
      </c>
      <c r="I46" s="78" t="s">
        <v>22</v>
      </c>
    </row>
    <row r="47" spans="1:10" ht="16.5" customHeight="1">
      <c r="A47" s="71">
        <v>2</v>
      </c>
      <c r="B47" s="19" t="s">
        <v>252</v>
      </c>
      <c r="C47" s="20" t="s">
        <v>870</v>
      </c>
      <c r="D47" s="21" t="s">
        <v>871</v>
      </c>
      <c r="E47" s="22" t="s">
        <v>102</v>
      </c>
      <c r="F47" s="22" t="s">
        <v>103</v>
      </c>
      <c r="G47" s="22"/>
      <c r="H47" s="117">
        <v>32.9</v>
      </c>
      <c r="I47" s="23" t="s">
        <v>232</v>
      </c>
      <c r="J47" s="118"/>
    </row>
    <row r="48" spans="1:10" ht="16.5" customHeight="1">
      <c r="A48" s="71">
        <v>3</v>
      </c>
      <c r="B48" s="19" t="s">
        <v>613</v>
      </c>
      <c r="C48" s="20" t="s">
        <v>836</v>
      </c>
      <c r="D48" s="21">
        <v>38674</v>
      </c>
      <c r="E48" s="22" t="s">
        <v>206</v>
      </c>
      <c r="F48" s="22" t="s">
        <v>207</v>
      </c>
      <c r="G48" s="22" t="s">
        <v>201</v>
      </c>
      <c r="H48" s="117">
        <v>35.01</v>
      </c>
      <c r="I48" s="23" t="s">
        <v>211</v>
      </c>
      <c r="J48" s="118"/>
    </row>
    <row r="49" spans="1:10" ht="16.5" customHeight="1">
      <c r="A49" s="71">
        <v>4</v>
      </c>
      <c r="B49" s="13" t="s">
        <v>669</v>
      </c>
      <c r="C49" s="11" t="s">
        <v>670</v>
      </c>
      <c r="D49" s="14">
        <v>39029</v>
      </c>
      <c r="E49" s="15" t="s">
        <v>155</v>
      </c>
      <c r="F49" s="15" t="s">
        <v>156</v>
      </c>
      <c r="G49" s="15"/>
      <c r="H49" s="117">
        <v>34.6</v>
      </c>
      <c r="I49" s="17" t="s">
        <v>157</v>
      </c>
      <c r="J49" s="118"/>
    </row>
  </sheetData>
  <sheetProtection/>
  <printOptions horizontalCentered="1"/>
  <pageMargins left="0.15694444444444444" right="0.15694444444444444" top="0.15694444444444444" bottom="0.19652777777777777" header="0.15694444444444444" footer="0.1965277777777777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12.00390625" style="27" customWidth="1"/>
    <col min="4" max="4" width="10.7109375" style="28" customWidth="1"/>
    <col min="5" max="5" width="15.00390625" style="29" customWidth="1"/>
    <col min="6" max="6" width="17.57421875" style="29" bestFit="1" customWidth="1"/>
    <col min="7" max="7" width="16.8515625" style="29" bestFit="1" customWidth="1"/>
    <col min="8" max="8" width="9.140625" style="32" customWidth="1"/>
    <col min="9" max="9" width="6.421875" style="83" bestFit="1" customWidth="1"/>
    <col min="10" max="10" width="28.28125" style="115" bestFit="1" customWidth="1"/>
    <col min="11" max="11" width="10.421875" style="27" customWidth="1"/>
    <col min="12" max="16384" width="9.140625" style="27" customWidth="1"/>
  </cols>
  <sheetData>
    <row r="1" spans="1:8" s="1" customFormat="1" ht="15.75">
      <c r="A1" s="1" t="s">
        <v>9</v>
      </c>
      <c r="C1" s="6"/>
      <c r="D1" s="7"/>
      <c r="E1" s="7"/>
      <c r="F1" s="7"/>
      <c r="G1" s="8"/>
      <c r="H1" s="9"/>
    </row>
    <row r="2" spans="1:10" s="1" customFormat="1" ht="15.75">
      <c r="A2" s="1" t="s">
        <v>10</v>
      </c>
      <c r="C2" s="6"/>
      <c r="D2" s="7"/>
      <c r="E2" s="7"/>
      <c r="F2" s="8"/>
      <c r="G2" s="8"/>
      <c r="H2" s="9"/>
      <c r="I2" s="9"/>
      <c r="J2" s="9"/>
    </row>
    <row r="3" ht="12.75">
      <c r="B3" s="35"/>
    </row>
    <row r="4" spans="2:10" s="24" customFormat="1" ht="15.75">
      <c r="B4" s="1" t="s">
        <v>26</v>
      </c>
      <c r="C4" s="1"/>
      <c r="D4" s="6"/>
      <c r="E4" s="6"/>
      <c r="F4" s="6"/>
      <c r="G4" s="40"/>
      <c r="H4" s="52"/>
      <c r="I4" s="84"/>
      <c r="J4" s="9"/>
    </row>
    <row r="5" spans="2:9" s="24" customFormat="1" ht="16.5" thickBot="1">
      <c r="B5" s="1"/>
      <c r="C5" s="1"/>
      <c r="D5" s="6"/>
      <c r="E5" s="6"/>
      <c r="F5" s="6"/>
      <c r="G5" s="40"/>
      <c r="H5" s="52"/>
      <c r="I5" s="84"/>
    </row>
    <row r="6" spans="1:10" s="65" customFormat="1" ht="18" customHeight="1" thickBot="1">
      <c r="A6" s="104" t="s">
        <v>946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69" t="s">
        <v>18</v>
      </c>
      <c r="H6" s="116" t="s">
        <v>25</v>
      </c>
      <c r="I6" s="81" t="s">
        <v>21</v>
      </c>
      <c r="J6" s="78" t="s">
        <v>22</v>
      </c>
    </row>
    <row r="7" spans="1:11" ht="16.5" customHeight="1">
      <c r="A7" s="71">
        <v>1</v>
      </c>
      <c r="B7" s="13" t="s">
        <v>915</v>
      </c>
      <c r="C7" s="11" t="s">
        <v>916</v>
      </c>
      <c r="D7" s="14" t="s">
        <v>531</v>
      </c>
      <c r="E7" s="15" t="s">
        <v>118</v>
      </c>
      <c r="F7" s="15" t="s">
        <v>119</v>
      </c>
      <c r="G7" s="15"/>
      <c r="H7" s="117">
        <v>26.1</v>
      </c>
      <c r="I7" s="12" t="str">
        <f aca="true" t="shared" si="0" ref="I7:I15">IF(ISBLANK(H7),"",IF(H7&lt;=22.74,"KSM",IF(H7&lt;=23.64,"I A",IF(H7&lt;=24.84,"II A",IF(H7&lt;=26.64,"III A",IF(H7&lt;=28.34,"I JA",IF(H7&lt;=29.84,"II JA",IF(H7&lt;=31.24,"III JA"))))))))</f>
        <v>III A</v>
      </c>
      <c r="J7" s="17" t="s">
        <v>261</v>
      </c>
      <c r="K7" s="118"/>
    </row>
    <row r="8" spans="1:11" ht="16.5" customHeight="1">
      <c r="A8" s="71">
        <v>2</v>
      </c>
      <c r="B8" s="13" t="s">
        <v>927</v>
      </c>
      <c r="C8" s="11" t="s">
        <v>928</v>
      </c>
      <c r="D8" s="14" t="s">
        <v>929</v>
      </c>
      <c r="E8" s="15" t="s">
        <v>127</v>
      </c>
      <c r="F8" s="15" t="s">
        <v>128</v>
      </c>
      <c r="G8" s="15"/>
      <c r="H8" s="117">
        <v>28.35</v>
      </c>
      <c r="I8" s="12" t="str">
        <f t="shared" si="0"/>
        <v>II JA</v>
      </c>
      <c r="J8" s="17" t="s">
        <v>635</v>
      </c>
      <c r="K8" s="118"/>
    </row>
    <row r="9" spans="1:11" ht="16.5" customHeight="1">
      <c r="A9" s="71">
        <v>3</v>
      </c>
      <c r="B9" s="13" t="s">
        <v>744</v>
      </c>
      <c r="C9" s="11" t="s">
        <v>745</v>
      </c>
      <c r="D9" s="14">
        <v>37280</v>
      </c>
      <c r="E9" s="15" t="s">
        <v>403</v>
      </c>
      <c r="F9" s="15" t="s">
        <v>404</v>
      </c>
      <c r="G9" s="15"/>
      <c r="H9" s="117">
        <v>28.85</v>
      </c>
      <c r="I9" s="12" t="str">
        <f t="shared" si="0"/>
        <v>II JA</v>
      </c>
      <c r="J9" s="17" t="s">
        <v>746</v>
      </c>
      <c r="K9" s="118"/>
    </row>
    <row r="10" spans="1:11" ht="16.5" customHeight="1">
      <c r="A10" s="71">
        <v>4</v>
      </c>
      <c r="B10" s="134" t="s">
        <v>186</v>
      </c>
      <c r="C10" s="135" t="s">
        <v>739</v>
      </c>
      <c r="D10" s="136" t="s">
        <v>740</v>
      </c>
      <c r="E10" s="137" t="s">
        <v>465</v>
      </c>
      <c r="F10" s="137" t="s">
        <v>466</v>
      </c>
      <c r="G10" s="137"/>
      <c r="H10" s="117">
        <v>29.27</v>
      </c>
      <c r="I10" s="12" t="str">
        <f t="shared" si="0"/>
        <v>II JA</v>
      </c>
      <c r="J10" s="138" t="s">
        <v>735</v>
      </c>
      <c r="K10" s="118"/>
    </row>
    <row r="11" spans="1:11" ht="16.5" customHeight="1">
      <c r="A11" s="71">
        <v>5</v>
      </c>
      <c r="B11" s="13" t="s">
        <v>300</v>
      </c>
      <c r="C11" s="11" t="s">
        <v>754</v>
      </c>
      <c r="D11" s="14">
        <v>37342</v>
      </c>
      <c r="E11" s="15" t="s">
        <v>403</v>
      </c>
      <c r="F11" s="15" t="s">
        <v>404</v>
      </c>
      <c r="G11" s="15"/>
      <c r="H11" s="117">
        <v>30.09</v>
      </c>
      <c r="I11" s="12" t="str">
        <f t="shared" si="0"/>
        <v>III JA</v>
      </c>
      <c r="J11" s="17" t="s">
        <v>548</v>
      </c>
      <c r="K11" s="118"/>
    </row>
    <row r="12" spans="1:11" ht="16.5" customHeight="1">
      <c r="A12" s="71">
        <v>6</v>
      </c>
      <c r="B12" s="13" t="s">
        <v>687</v>
      </c>
      <c r="C12" s="11" t="s">
        <v>688</v>
      </c>
      <c r="D12" s="14" t="s">
        <v>689</v>
      </c>
      <c r="E12" s="15" t="s">
        <v>399</v>
      </c>
      <c r="F12" s="15" t="s">
        <v>400</v>
      </c>
      <c r="G12" s="15"/>
      <c r="H12" s="117">
        <v>30.2</v>
      </c>
      <c r="I12" s="12" t="str">
        <f t="shared" si="0"/>
        <v>III JA</v>
      </c>
      <c r="J12" s="17" t="s">
        <v>401</v>
      </c>
      <c r="K12" s="118"/>
    </row>
    <row r="13" spans="1:11" ht="16.5" customHeight="1">
      <c r="A13" s="71">
        <v>7</v>
      </c>
      <c r="B13" s="13" t="s">
        <v>722</v>
      </c>
      <c r="C13" s="11" t="s">
        <v>756</v>
      </c>
      <c r="D13" s="14">
        <v>37312</v>
      </c>
      <c r="E13" s="15" t="s">
        <v>403</v>
      </c>
      <c r="F13" s="15" t="s">
        <v>404</v>
      </c>
      <c r="G13" s="15"/>
      <c r="H13" s="117">
        <v>30.3</v>
      </c>
      <c r="I13" s="12" t="str">
        <f t="shared" si="0"/>
        <v>III JA</v>
      </c>
      <c r="J13" s="17" t="s">
        <v>757</v>
      </c>
      <c r="K13" s="118"/>
    </row>
    <row r="14" spans="1:11" ht="16.5" customHeight="1">
      <c r="A14" s="71">
        <v>8</v>
      </c>
      <c r="B14" s="13" t="s">
        <v>385</v>
      </c>
      <c r="C14" s="11" t="s">
        <v>848</v>
      </c>
      <c r="D14" s="14" t="s">
        <v>148</v>
      </c>
      <c r="E14" s="15" t="s">
        <v>86</v>
      </c>
      <c r="F14" s="15" t="s">
        <v>87</v>
      </c>
      <c r="G14" s="15"/>
      <c r="H14" s="117">
        <v>30.59</v>
      </c>
      <c r="I14" s="12" t="str">
        <f t="shared" si="0"/>
        <v>III JA</v>
      </c>
      <c r="J14" s="17" t="s">
        <v>91</v>
      </c>
      <c r="K14" s="118"/>
    </row>
    <row r="15" spans="1:11" ht="16.5" customHeight="1">
      <c r="A15" s="71">
        <v>9</v>
      </c>
      <c r="B15" s="13" t="s">
        <v>201</v>
      </c>
      <c r="C15" s="11" t="s">
        <v>720</v>
      </c>
      <c r="D15" s="14">
        <v>37675</v>
      </c>
      <c r="E15" s="15" t="s">
        <v>51</v>
      </c>
      <c r="F15" s="15" t="s">
        <v>52</v>
      </c>
      <c r="G15" s="15"/>
      <c r="H15" s="117">
        <v>31.19</v>
      </c>
      <c r="I15" s="12" t="str">
        <f t="shared" si="0"/>
        <v>III JA</v>
      </c>
      <c r="J15" s="17" t="s">
        <v>721</v>
      </c>
      <c r="K15" s="118"/>
    </row>
    <row r="16" spans="1:11" ht="16.5" customHeight="1">
      <c r="A16" s="71">
        <v>10</v>
      </c>
      <c r="B16" s="19" t="s">
        <v>865</v>
      </c>
      <c r="C16" s="20" t="s">
        <v>866</v>
      </c>
      <c r="D16" s="21" t="s">
        <v>867</v>
      </c>
      <c r="E16" s="22" t="s">
        <v>102</v>
      </c>
      <c r="F16" s="22" t="s">
        <v>103</v>
      </c>
      <c r="G16" s="22"/>
      <c r="H16" s="117">
        <v>31.5</v>
      </c>
      <c r="I16" s="12"/>
      <c r="J16" s="23" t="s">
        <v>104</v>
      </c>
      <c r="K16" s="118"/>
    </row>
    <row r="17" spans="1:11" ht="16.5" customHeight="1">
      <c r="A17" s="71">
        <v>11</v>
      </c>
      <c r="B17" s="134" t="s">
        <v>736</v>
      </c>
      <c r="C17" s="135" t="s">
        <v>737</v>
      </c>
      <c r="D17" s="136" t="s">
        <v>738</v>
      </c>
      <c r="E17" s="137" t="s">
        <v>465</v>
      </c>
      <c r="F17" s="137" t="s">
        <v>466</v>
      </c>
      <c r="G17" s="137"/>
      <c r="H17" s="117">
        <v>32.66</v>
      </c>
      <c r="I17" s="12"/>
      <c r="J17" s="138" t="s">
        <v>735</v>
      </c>
      <c r="K17" s="118"/>
    </row>
    <row r="18" spans="1:11" ht="16.5" customHeight="1">
      <c r="A18" s="71">
        <v>12</v>
      </c>
      <c r="B18" s="13" t="s">
        <v>932</v>
      </c>
      <c r="C18" s="11" t="s">
        <v>933</v>
      </c>
      <c r="D18" s="14" t="s">
        <v>934</v>
      </c>
      <c r="E18" s="15" t="s">
        <v>127</v>
      </c>
      <c r="F18" s="15" t="s">
        <v>128</v>
      </c>
      <c r="G18" s="15"/>
      <c r="H18" s="117">
        <v>32.69</v>
      </c>
      <c r="I18" s="12"/>
      <c r="J18" s="17" t="s">
        <v>635</v>
      </c>
      <c r="K18" s="118"/>
    </row>
    <row r="19" spans="1:11" ht="16.5" customHeight="1">
      <c r="A19" s="71">
        <v>13</v>
      </c>
      <c r="B19" s="19" t="s">
        <v>252</v>
      </c>
      <c r="C19" s="20" t="s">
        <v>870</v>
      </c>
      <c r="D19" s="21" t="s">
        <v>871</v>
      </c>
      <c r="E19" s="22" t="s">
        <v>102</v>
      </c>
      <c r="F19" s="22" t="s">
        <v>103</v>
      </c>
      <c r="G19" s="22"/>
      <c r="H19" s="117">
        <v>32.9</v>
      </c>
      <c r="I19" s="12"/>
      <c r="J19" s="23" t="s">
        <v>232</v>
      </c>
      <c r="K19" s="118"/>
    </row>
    <row r="20" spans="1:11" ht="16.5" customHeight="1">
      <c r="A20" s="71">
        <v>14</v>
      </c>
      <c r="B20" s="13" t="s">
        <v>223</v>
      </c>
      <c r="C20" s="11" t="s">
        <v>760</v>
      </c>
      <c r="D20" s="14">
        <v>37464</v>
      </c>
      <c r="E20" s="15" t="s">
        <v>403</v>
      </c>
      <c r="F20" s="15" t="s">
        <v>404</v>
      </c>
      <c r="G20" s="15"/>
      <c r="H20" s="117">
        <v>32.94</v>
      </c>
      <c r="I20" s="12"/>
      <c r="J20" s="17" t="s">
        <v>757</v>
      </c>
      <c r="K20" s="118"/>
    </row>
    <row r="21" spans="1:11" ht="16.5" customHeight="1">
      <c r="A21" s="71">
        <v>15</v>
      </c>
      <c r="B21" s="13" t="s">
        <v>930</v>
      </c>
      <c r="C21" s="11" t="s">
        <v>931</v>
      </c>
      <c r="D21" s="14" t="s">
        <v>345</v>
      </c>
      <c r="E21" s="15" t="s">
        <v>127</v>
      </c>
      <c r="F21" s="15" t="s">
        <v>128</v>
      </c>
      <c r="G21" s="15"/>
      <c r="H21" s="117">
        <v>33.03</v>
      </c>
      <c r="I21" s="12"/>
      <c r="J21" s="17" t="s">
        <v>635</v>
      </c>
      <c r="K21" s="118"/>
    </row>
    <row r="22" spans="1:11" ht="16.5" customHeight="1">
      <c r="A22" s="71">
        <v>16</v>
      </c>
      <c r="B22" s="13" t="s">
        <v>325</v>
      </c>
      <c r="C22" s="11" t="s">
        <v>909</v>
      </c>
      <c r="D22" s="14" t="s">
        <v>910</v>
      </c>
      <c r="E22" s="15" t="s">
        <v>118</v>
      </c>
      <c r="F22" s="15" t="s">
        <v>119</v>
      </c>
      <c r="G22" s="15"/>
      <c r="H22" s="117">
        <v>33.17</v>
      </c>
      <c r="I22" s="12"/>
      <c r="J22" s="17" t="s">
        <v>120</v>
      </c>
      <c r="K22" s="118"/>
    </row>
    <row r="23" spans="1:11" ht="16.5" customHeight="1">
      <c r="A23" s="71">
        <v>17</v>
      </c>
      <c r="B23" s="13" t="s">
        <v>723</v>
      </c>
      <c r="C23" s="11" t="s">
        <v>724</v>
      </c>
      <c r="D23" s="14">
        <v>38067</v>
      </c>
      <c r="E23" s="15" t="s">
        <v>51</v>
      </c>
      <c r="F23" s="15" t="s">
        <v>52</v>
      </c>
      <c r="G23" s="15"/>
      <c r="H23" s="117">
        <v>33.6</v>
      </c>
      <c r="I23" s="12"/>
      <c r="J23" s="17" t="s">
        <v>721</v>
      </c>
      <c r="K23" s="118"/>
    </row>
    <row r="24" spans="1:11" ht="16.5" customHeight="1">
      <c r="A24" s="71">
        <v>18</v>
      </c>
      <c r="B24" s="13" t="s">
        <v>561</v>
      </c>
      <c r="C24" s="11" t="s">
        <v>198</v>
      </c>
      <c r="D24" s="14">
        <v>38610</v>
      </c>
      <c r="E24" s="15" t="s">
        <v>51</v>
      </c>
      <c r="F24" s="15" t="s">
        <v>52</v>
      </c>
      <c r="G24" s="15"/>
      <c r="H24" s="117">
        <v>33.81</v>
      </c>
      <c r="I24" s="12"/>
      <c r="J24" s="17" t="s">
        <v>721</v>
      </c>
      <c r="K24" s="118"/>
    </row>
    <row r="25" spans="1:11" ht="16.5" customHeight="1">
      <c r="A25" s="71">
        <v>19</v>
      </c>
      <c r="B25" s="13" t="s">
        <v>669</v>
      </c>
      <c r="C25" s="11" t="s">
        <v>670</v>
      </c>
      <c r="D25" s="14">
        <v>39029</v>
      </c>
      <c r="E25" s="15" t="s">
        <v>155</v>
      </c>
      <c r="F25" s="15" t="s">
        <v>156</v>
      </c>
      <c r="G25" s="15"/>
      <c r="H25" s="117">
        <v>34.6</v>
      </c>
      <c r="I25" s="12"/>
      <c r="J25" s="17" t="s">
        <v>157</v>
      </c>
      <c r="K25" s="118"/>
    </row>
    <row r="26" spans="1:11" ht="16.5" customHeight="1">
      <c r="A26" s="71">
        <v>20</v>
      </c>
      <c r="B26" s="19" t="s">
        <v>613</v>
      </c>
      <c r="C26" s="20" t="s">
        <v>836</v>
      </c>
      <c r="D26" s="21">
        <v>38674</v>
      </c>
      <c r="E26" s="22" t="s">
        <v>206</v>
      </c>
      <c r="F26" s="22" t="s">
        <v>207</v>
      </c>
      <c r="G26" s="22" t="s">
        <v>201</v>
      </c>
      <c r="H26" s="117">
        <v>35.01</v>
      </c>
      <c r="I26" s="12"/>
      <c r="J26" s="23" t="s">
        <v>211</v>
      </c>
      <c r="K26" s="118"/>
    </row>
    <row r="27" spans="1:11" ht="16.5" customHeight="1">
      <c r="A27" s="71">
        <v>21</v>
      </c>
      <c r="B27" s="13" t="s">
        <v>220</v>
      </c>
      <c r="C27" s="11" t="s">
        <v>199</v>
      </c>
      <c r="D27" s="14" t="s">
        <v>332</v>
      </c>
      <c r="E27" s="15" t="s">
        <v>285</v>
      </c>
      <c r="F27" s="15" t="s">
        <v>286</v>
      </c>
      <c r="G27" s="15"/>
      <c r="H27" s="117">
        <v>35.05</v>
      </c>
      <c r="I27" s="12"/>
      <c r="J27" s="17" t="s">
        <v>287</v>
      </c>
      <c r="K27" s="118"/>
    </row>
    <row r="28" spans="1:11" ht="16.5" customHeight="1">
      <c r="A28" s="71"/>
      <c r="B28" s="13" t="s">
        <v>237</v>
      </c>
      <c r="C28" s="11" t="s">
        <v>238</v>
      </c>
      <c r="D28" s="14" t="s">
        <v>239</v>
      </c>
      <c r="E28" s="15" t="s">
        <v>108</v>
      </c>
      <c r="F28" s="15" t="s">
        <v>109</v>
      </c>
      <c r="G28" s="15"/>
      <c r="H28" s="117" t="s">
        <v>963</v>
      </c>
      <c r="I28" s="12"/>
      <c r="J28" s="17" t="s">
        <v>114</v>
      </c>
      <c r="K28" s="118"/>
    </row>
    <row r="29" spans="1:11" ht="16.5" customHeight="1">
      <c r="A29" s="71"/>
      <c r="B29" s="13" t="s">
        <v>605</v>
      </c>
      <c r="C29" s="11" t="s">
        <v>833</v>
      </c>
      <c r="D29" s="14">
        <v>37921</v>
      </c>
      <c r="E29" s="15" t="s">
        <v>206</v>
      </c>
      <c r="F29" s="15" t="s">
        <v>207</v>
      </c>
      <c r="G29" s="15" t="s">
        <v>208</v>
      </c>
      <c r="H29" s="117" t="s">
        <v>963</v>
      </c>
      <c r="I29" s="12"/>
      <c r="J29" s="17" t="s">
        <v>209</v>
      </c>
      <c r="K29" s="118"/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</cp:lastModifiedBy>
  <cp:lastPrinted>2015-11-20T14:24:00Z</cp:lastPrinted>
  <dcterms:created xsi:type="dcterms:W3CDTF">2006-02-17T17:28:41Z</dcterms:created>
  <dcterms:modified xsi:type="dcterms:W3CDTF">2015-11-20T15:10:32Z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