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755" firstSheet="9" activeTab="19"/>
  </bookViews>
  <sheets>
    <sheet name="Viršelis" sheetId="1" r:id="rId1"/>
    <sheet name="60 M" sheetId="2" r:id="rId2"/>
    <sheet name="60 M finalas" sheetId="3" r:id="rId3"/>
    <sheet name="60 V" sheetId="4" r:id="rId4"/>
    <sheet name="60 V finalas" sheetId="5" r:id="rId5"/>
    <sheet name="200 M" sheetId="6" r:id="rId6"/>
    <sheet name="200 M galutinis" sheetId="7" r:id="rId7"/>
    <sheet name="200 V" sheetId="8" r:id="rId8"/>
    <sheet name="200 V galutinis" sheetId="9" r:id="rId9"/>
    <sheet name="600 M" sheetId="10" r:id="rId10"/>
    <sheet name="600 V" sheetId="11" r:id="rId11"/>
    <sheet name="1000 M" sheetId="12" r:id="rId12"/>
    <sheet name="1000 V " sheetId="13" r:id="rId13"/>
    <sheet name="3000 V" sheetId="14" r:id="rId14"/>
    <sheet name="Aukstis M" sheetId="15" r:id="rId15"/>
    <sheet name="Aukstis V" sheetId="16" r:id="rId16"/>
    <sheet name="Tolis M" sheetId="17" r:id="rId17"/>
    <sheet name="Tolis V" sheetId="18" r:id="rId18"/>
    <sheet name="Rutulys M" sheetId="19" r:id="rId19"/>
    <sheet name="Rutulys V" sheetId="20" r:id="rId20"/>
  </sheets>
  <definedNames>
    <definedName name="vaišis" localSheetId="5">#REF!</definedName>
    <definedName name="vaišis" localSheetId="6">#REF!</definedName>
    <definedName name="vaišis" localSheetId="7">#REF!</definedName>
    <definedName name="vaišis" localSheetId="8">#REF!</definedName>
    <definedName name="vaišis" localSheetId="1">#REF!</definedName>
    <definedName name="vaišis" localSheetId="2">#REF!</definedName>
    <definedName name="vaišis" localSheetId="3">#REF!</definedName>
    <definedName name="vaišis" localSheetId="4">#REF!</definedName>
    <definedName name="vaišis" localSheetId="14">#REF!</definedName>
    <definedName name="vaišis" localSheetId="15">#REF!</definedName>
    <definedName name="vaišis">#REF!</definedName>
  </definedNames>
  <calcPr fullCalcOnLoad="1"/>
</workbook>
</file>

<file path=xl/sharedStrings.xml><?xml version="1.0" encoding="utf-8"?>
<sst xmlns="http://schemas.openxmlformats.org/spreadsheetml/2006/main" count="4660" uniqueCount="696">
  <si>
    <t>Vardas</t>
  </si>
  <si>
    <t>Pavardė</t>
  </si>
  <si>
    <t>Komanda</t>
  </si>
  <si>
    <t>Sporto mokykla</t>
  </si>
  <si>
    <t>Rezultatas</t>
  </si>
  <si>
    <t>Treneris</t>
  </si>
  <si>
    <t>Rez.par.b.</t>
  </si>
  <si>
    <t>Rez.fin.</t>
  </si>
  <si>
    <t>Rezult.</t>
  </si>
  <si>
    <t>Bandymai</t>
  </si>
  <si>
    <t>Gimimo data</t>
  </si>
  <si>
    <t>/I kategorija/</t>
  </si>
  <si>
    <t>Šiauliai, maniežas</t>
  </si>
  <si>
    <t>Arnas LUKOŠAITIS</t>
  </si>
  <si>
    <t>Tomas</t>
  </si>
  <si>
    <t>Šiaulių rajonas</t>
  </si>
  <si>
    <t>Ieva</t>
  </si>
  <si>
    <t>Aurimas</t>
  </si>
  <si>
    <t>Gintarė</t>
  </si>
  <si>
    <t>Martynas</t>
  </si>
  <si>
    <t>Evaldas</t>
  </si>
  <si>
    <t>Mantas</t>
  </si>
  <si>
    <t>Monika</t>
  </si>
  <si>
    <t>Simonas</t>
  </si>
  <si>
    <t>Ignas</t>
  </si>
  <si>
    <t>Lukas</t>
  </si>
  <si>
    <t>Viktorija</t>
  </si>
  <si>
    <t>Karolis</t>
  </si>
  <si>
    <t>Paulius</t>
  </si>
  <si>
    <t>Tadas</t>
  </si>
  <si>
    <t>Jonas</t>
  </si>
  <si>
    <t>Donatas</t>
  </si>
  <si>
    <t>Deividas</t>
  </si>
  <si>
    <t>Gabrielė</t>
  </si>
  <si>
    <t>Šiauliai</t>
  </si>
  <si>
    <t>V.Žiedienė</t>
  </si>
  <si>
    <t>I.Michejeva</t>
  </si>
  <si>
    <t>J.Baikštienė</t>
  </si>
  <si>
    <t>Karolina</t>
  </si>
  <si>
    <t>Dovilė</t>
  </si>
  <si>
    <t>Rokas</t>
  </si>
  <si>
    <t>A.Lukošaitis</t>
  </si>
  <si>
    <t>Brigita</t>
  </si>
  <si>
    <t>P.Vaitkus</t>
  </si>
  <si>
    <t>Greta</t>
  </si>
  <si>
    <t>Varžybų vyriausiasis sekretorius</t>
  </si>
  <si>
    <t>Kuršėnų SM</t>
  </si>
  <si>
    <t>Joniškio rajonas</t>
  </si>
  <si>
    <t>J.Spudis</t>
  </si>
  <si>
    <t>D.Maceikienė</t>
  </si>
  <si>
    <t>P.Šaučikovas</t>
  </si>
  <si>
    <t>Flamingas</t>
  </si>
  <si>
    <t>A.Viduolis</t>
  </si>
  <si>
    <t>Ernestas</t>
  </si>
  <si>
    <t>V.Bagamolovas</t>
  </si>
  <si>
    <t>Kv.l.</t>
  </si>
  <si>
    <t>Petras VAITKUS</t>
  </si>
  <si>
    <t>Varžybų vyriausiasis teisėjas</t>
  </si>
  <si>
    <t>V.Žiedienė,J.Spudis</t>
  </si>
  <si>
    <t>D.Šaučikovas</t>
  </si>
  <si>
    <t>L.Maceika</t>
  </si>
  <si>
    <t>Stasiūnas</t>
  </si>
  <si>
    <t>Tautvydas</t>
  </si>
  <si>
    <t>Deimantė</t>
  </si>
  <si>
    <t>Meškuičiai</t>
  </si>
  <si>
    <t>Rytis</t>
  </si>
  <si>
    <t>Kėdainiai</t>
  </si>
  <si>
    <t>Dominykas</t>
  </si>
  <si>
    <t>Raminta</t>
  </si>
  <si>
    <t>Asoc."Dinamitas"</t>
  </si>
  <si>
    <t>Biržų rajonas</t>
  </si>
  <si>
    <t>Biržų SM</t>
  </si>
  <si>
    <t>Laurynas</t>
  </si>
  <si>
    <t>Austėja</t>
  </si>
  <si>
    <t>/Nacionalinė kategorija/</t>
  </si>
  <si>
    <t>Sporto klubas</t>
  </si>
  <si>
    <t>Jagminas</t>
  </si>
  <si>
    <t>Z.Peleckienė</t>
  </si>
  <si>
    <t>Karpavičius</t>
  </si>
  <si>
    <t>Modestas</t>
  </si>
  <si>
    <t>R.Juodis</t>
  </si>
  <si>
    <t>Vaitkutė</t>
  </si>
  <si>
    <t>Pasvalys</t>
  </si>
  <si>
    <t>Pasvalio SM</t>
  </si>
  <si>
    <t>Urtė</t>
  </si>
  <si>
    <t>Baikštytė</t>
  </si>
  <si>
    <t>Paulavičius</t>
  </si>
  <si>
    <t>Arnas</t>
  </si>
  <si>
    <t>J.Savickas</t>
  </si>
  <si>
    <t>Ragažinskas</t>
  </si>
  <si>
    <t>Henrikas</t>
  </si>
  <si>
    <t>Kulnys</t>
  </si>
  <si>
    <t>Faustas</t>
  </si>
  <si>
    <t>Kopūstas</t>
  </si>
  <si>
    <t>Klimašauskaitė</t>
  </si>
  <si>
    <t>V.Butautienė</t>
  </si>
  <si>
    <t>Lukšaitė</t>
  </si>
  <si>
    <t>Rolandas</t>
  </si>
  <si>
    <t>Petrauskaitė</t>
  </si>
  <si>
    <t>Gerda</t>
  </si>
  <si>
    <t>Akvilė</t>
  </si>
  <si>
    <t>Morkūnaitė</t>
  </si>
  <si>
    <t>Kamilė</t>
  </si>
  <si>
    <t>Kelmės rajonas</t>
  </si>
  <si>
    <t>Jurgaitis</t>
  </si>
  <si>
    <t>Ovidijus</t>
  </si>
  <si>
    <t>Gustė</t>
  </si>
  <si>
    <t>M.Norbutas</t>
  </si>
  <si>
    <t>Pikturnaitė</t>
  </si>
  <si>
    <t>L.Balsytė</t>
  </si>
  <si>
    <t>Vičas</t>
  </si>
  <si>
    <t>Šedaitytė</t>
  </si>
  <si>
    <t>Airida</t>
  </si>
  <si>
    <t>Biliūtė</t>
  </si>
  <si>
    <t>Eimantas</t>
  </si>
  <si>
    <t>Sandra</t>
  </si>
  <si>
    <t>Rasa</t>
  </si>
  <si>
    <t>Joniškio SC</t>
  </si>
  <si>
    <t>R.Prokopenko</t>
  </si>
  <si>
    <t>Matas</t>
  </si>
  <si>
    <t>Linas</t>
  </si>
  <si>
    <t>Gabija</t>
  </si>
  <si>
    <t>Inda</t>
  </si>
  <si>
    <t>Stakaitis</t>
  </si>
  <si>
    <t>Aistė</t>
  </si>
  <si>
    <t>Kazlauskaitė</t>
  </si>
  <si>
    <t>Roberta</t>
  </si>
  <si>
    <t>Veršinskaitė</t>
  </si>
  <si>
    <t>Ingrida</t>
  </si>
  <si>
    <t>Jocaitė</t>
  </si>
  <si>
    <t>Grebliauskas</t>
  </si>
  <si>
    <t>Urbonas</t>
  </si>
  <si>
    <t>Armandas</t>
  </si>
  <si>
    <t>Zubarevas</t>
  </si>
  <si>
    <t>Justas</t>
  </si>
  <si>
    <t>Augustinas</t>
  </si>
  <si>
    <t>Z.Balčiauskas</t>
  </si>
  <si>
    <t>Gytis</t>
  </si>
  <si>
    <t>Takas</t>
  </si>
  <si>
    <t>Jonaitis</t>
  </si>
  <si>
    <t>Skudra</t>
  </si>
  <si>
    <t>Justina</t>
  </si>
  <si>
    <t>Diana</t>
  </si>
  <si>
    <t>Edvinas</t>
  </si>
  <si>
    <t>Nr.</t>
  </si>
  <si>
    <t>Erika</t>
  </si>
  <si>
    <t>SK Svalė</t>
  </si>
  <si>
    <t>E.Žilys</t>
  </si>
  <si>
    <t>K.Mačėnas</t>
  </si>
  <si>
    <t>Kelmės VJSM</t>
  </si>
  <si>
    <t>Akmenės raj. SC</t>
  </si>
  <si>
    <t>Akmenės rajonas</t>
  </si>
  <si>
    <t>S.Rinkūnas</t>
  </si>
  <si>
    <t>Gudonis</t>
  </si>
  <si>
    <t>Bajorūnaitė</t>
  </si>
  <si>
    <t>Domantas</t>
  </si>
  <si>
    <t>Vilma</t>
  </si>
  <si>
    <t>R.Mačiuvienė</t>
  </si>
  <si>
    <t>Naubartas</t>
  </si>
  <si>
    <t>Stripeikis</t>
  </si>
  <si>
    <t>ŠLASC</t>
  </si>
  <si>
    <t>Augustas</t>
  </si>
  <si>
    <t>Izidorius</t>
  </si>
  <si>
    <t>Klevečka</t>
  </si>
  <si>
    <t>Papaurėlytė</t>
  </si>
  <si>
    <t>Čepukas</t>
  </si>
  <si>
    <t>Ugnius</t>
  </si>
  <si>
    <t>Jaunius</t>
  </si>
  <si>
    <t>Juknytė</t>
  </si>
  <si>
    <t>Balčiūnaitė</t>
  </si>
  <si>
    <t>Dovydas</t>
  </si>
  <si>
    <t>Gofencas</t>
  </si>
  <si>
    <t>Denas</t>
  </si>
  <si>
    <t>Juozaitis</t>
  </si>
  <si>
    <t>Zubytė</t>
  </si>
  <si>
    <t>Spulginas</t>
  </si>
  <si>
    <t>Sutkus</t>
  </si>
  <si>
    <t>Simona</t>
  </si>
  <si>
    <t>Jazdauskaitė</t>
  </si>
  <si>
    <t>Kazlauskas</t>
  </si>
  <si>
    <t>Ugnė</t>
  </si>
  <si>
    <t>Kanapeckaitė</t>
  </si>
  <si>
    <t>Pakruojo SC</t>
  </si>
  <si>
    <t>A.Macevičius</t>
  </si>
  <si>
    <t>Pakruojo rajonas</t>
  </si>
  <si>
    <t>Viktoras</t>
  </si>
  <si>
    <t>Vėtra</t>
  </si>
  <si>
    <t>Algirdas</t>
  </si>
  <si>
    <t>Strelčiūnas</t>
  </si>
  <si>
    <t>Grigaliūnas</t>
  </si>
  <si>
    <t>Radviliškis</t>
  </si>
  <si>
    <t>V.Novikovas</t>
  </si>
  <si>
    <t>Radviliškis ŠSPC</t>
  </si>
  <si>
    <t>Lukošaitytė</t>
  </si>
  <si>
    <t>Stašauskaitė</t>
  </si>
  <si>
    <t>Gretė</t>
  </si>
  <si>
    <t>Vilmantė</t>
  </si>
  <si>
    <t>Navickas</t>
  </si>
  <si>
    <t>Saulius</t>
  </si>
  <si>
    <t>Gedminas</t>
  </si>
  <si>
    <t>Kaveckas</t>
  </si>
  <si>
    <t>Liakas</t>
  </si>
  <si>
    <t>Emilija</t>
  </si>
  <si>
    <t>Deimantas</t>
  </si>
  <si>
    <t>Damkus</t>
  </si>
  <si>
    <t>Grigaliūnaitė</t>
  </si>
  <si>
    <t>Jakubaitis</t>
  </si>
  <si>
    <t>Jovita</t>
  </si>
  <si>
    <t>Povilaitytė</t>
  </si>
  <si>
    <t>Vaišvila</t>
  </si>
  <si>
    <t>"Beržyno žiogelis"</t>
  </si>
  <si>
    <t>Kristupas</t>
  </si>
  <si>
    <t>Belko</t>
  </si>
  <si>
    <t>J.Tribienė</t>
  </si>
  <si>
    <t>Juozas</t>
  </si>
  <si>
    <t>Vėjūnė</t>
  </si>
  <si>
    <t>Maceikaitė</t>
  </si>
  <si>
    <t>Taraškevičiūtė</t>
  </si>
  <si>
    <t>Miglė</t>
  </si>
  <si>
    <t>Saprončikas</t>
  </si>
  <si>
    <t>Česnauskytė</t>
  </si>
  <si>
    <t>Inga</t>
  </si>
  <si>
    <t>Vaičaitė</t>
  </si>
  <si>
    <t>Nedas</t>
  </si>
  <si>
    <t>ŠIAULIŲ RAJONO LENGVOSIOS ATLETIKOS TAURĖS VARŽYBOS</t>
  </si>
  <si>
    <t>Algimantas</t>
  </si>
  <si>
    <t>Darius</t>
  </si>
  <si>
    <t>Arnoldas</t>
  </si>
  <si>
    <t>Gustas</t>
  </si>
  <si>
    <t>Taparauskas</t>
  </si>
  <si>
    <t>Samušytė</t>
  </si>
  <si>
    <t>Mikalauskis</t>
  </si>
  <si>
    <t>Mockus</t>
  </si>
  <si>
    <t>Stonys</t>
  </si>
  <si>
    <t>Bagamolovas</t>
  </si>
  <si>
    <t>Džiūvaitė</t>
  </si>
  <si>
    <t>Toma</t>
  </si>
  <si>
    <t>Petrusevičius</t>
  </si>
  <si>
    <t>Kulbytė</t>
  </si>
  <si>
    <t>Baronaitė</t>
  </si>
  <si>
    <t>Martyna</t>
  </si>
  <si>
    <t>Gražinytė</t>
  </si>
  <si>
    <t>Vilius</t>
  </si>
  <si>
    <t>Mantvydas</t>
  </si>
  <si>
    <t>Kotryna</t>
  </si>
  <si>
    <t>Kornelija</t>
  </si>
  <si>
    <t>Gilaitytė</t>
  </si>
  <si>
    <t>Beatričė</t>
  </si>
  <si>
    <t>Deldinaitė</t>
  </si>
  <si>
    <t>Aleknavičiūtė</t>
  </si>
  <si>
    <t>Evelina</t>
  </si>
  <si>
    <t>Golubovas</t>
  </si>
  <si>
    <t>Pavolis</t>
  </si>
  <si>
    <t>Kėdainių SC</t>
  </si>
  <si>
    <t>Karina</t>
  </si>
  <si>
    <t>Vlasovaitė</t>
  </si>
  <si>
    <t>Osmondas</t>
  </si>
  <si>
    <t>Ulkštinas</t>
  </si>
  <si>
    <t>Ambrulaitytė</t>
  </si>
  <si>
    <t>Žalpytė</t>
  </si>
  <si>
    <t>Jankauskas</t>
  </si>
  <si>
    <t>Egita</t>
  </si>
  <si>
    <t>Banevičiūtė</t>
  </si>
  <si>
    <t>Valantinavičiūtė</t>
  </si>
  <si>
    <t>Janiškevičiūtė</t>
  </si>
  <si>
    <t>D.Maceikienė,V.Novikovas</t>
  </si>
  <si>
    <t>Peleckis</t>
  </si>
  <si>
    <t>Ervina</t>
  </si>
  <si>
    <t>Ladukaitė</t>
  </si>
  <si>
    <t>Kančiauskas</t>
  </si>
  <si>
    <t>Petkevičius</t>
  </si>
  <si>
    <t>Plungė</t>
  </si>
  <si>
    <t>Tamošauskaitė</t>
  </si>
  <si>
    <t>Benas</t>
  </si>
  <si>
    <t>Mačiulis</t>
  </si>
  <si>
    <t>Erikas</t>
  </si>
  <si>
    <t>Povilionis</t>
  </si>
  <si>
    <t>Jankauskis</t>
  </si>
  <si>
    <t>Martinaitis</t>
  </si>
  <si>
    <t>Stuogytė</t>
  </si>
  <si>
    <t>Gegieckas</t>
  </si>
  <si>
    <t>Stankevičius</t>
  </si>
  <si>
    <t>Obukevičius</t>
  </si>
  <si>
    <t>Šakinis</t>
  </si>
  <si>
    <t>E.Žilys,Z.Balčiauskas</t>
  </si>
  <si>
    <t>G.Poška</t>
  </si>
  <si>
    <t>Titas</t>
  </si>
  <si>
    <t>Mužas</t>
  </si>
  <si>
    <t>Karenauskaitė</t>
  </si>
  <si>
    <t>Žeglytė</t>
  </si>
  <si>
    <t>Baliutavičius</t>
  </si>
  <si>
    <t>Vincas</t>
  </si>
  <si>
    <t>Jatulis</t>
  </si>
  <si>
    <t>Žygimantas</t>
  </si>
  <si>
    <t>Robertas</t>
  </si>
  <si>
    <t>E.Reinotas</t>
  </si>
  <si>
    <t>Kazbaras</t>
  </si>
  <si>
    <t>Alejūnaitė</t>
  </si>
  <si>
    <t>Ickys</t>
  </si>
  <si>
    <t>J.Baikštienė,T.Skalikas</t>
  </si>
  <si>
    <t>Dominyka</t>
  </si>
  <si>
    <t>Balsytė</t>
  </si>
  <si>
    <t>Egidijus</t>
  </si>
  <si>
    <t>Balsys</t>
  </si>
  <si>
    <t>Balčius</t>
  </si>
  <si>
    <t>P.Šaučikovas,R.Prokopenko</t>
  </si>
  <si>
    <t>Šimkus</t>
  </si>
  <si>
    <t>Žičkutė</t>
  </si>
  <si>
    <t>Butkus</t>
  </si>
  <si>
    <t>J.Beržanskis</t>
  </si>
  <si>
    <t>Karinauskaitė</t>
  </si>
  <si>
    <t>Kozlovas</t>
  </si>
  <si>
    <t>Saldukas</t>
  </si>
  <si>
    <t>Norkus</t>
  </si>
  <si>
    <t>Lisinskaitė</t>
  </si>
  <si>
    <t>Laureckas</t>
  </si>
  <si>
    <t>2015 m. gruodžio 9 d.</t>
  </si>
  <si>
    <t>Eilė</t>
  </si>
  <si>
    <t>Šuolis į aukštį merginos (gim. 2000-2002 m.)</t>
  </si>
  <si>
    <t>Šuolis į aukštį merginos (gim. 1997-1999 m.)</t>
  </si>
  <si>
    <t>Šuolis į aukštį vaikinai (gim. 2000-2002 m.)</t>
  </si>
  <si>
    <t>Šiauliai, 2015 m. gruodžio 9 d.</t>
  </si>
  <si>
    <t>Šuolis į tolį merginos (gim. 2000-2002 m.)</t>
  </si>
  <si>
    <t>Šuolis į tolį vaikinai (gim. 2000-2002 m.)</t>
  </si>
  <si>
    <t>Rutulio stūmimas merginos (gim. 2000-2002 m.) (3 kg)</t>
  </si>
  <si>
    <t>Rutulio stūmimas vaikinai (gim. 2000-2002 m.) (4 kg)</t>
  </si>
  <si>
    <t>3000 m bėgimas vaikinai (gim. 2000-2002 m.)</t>
  </si>
  <si>
    <t>1000 m bėgimas vaikinai (gim. 2000-2002 m.)</t>
  </si>
  <si>
    <t>1000 m bėgimas merginos (gim. 2000-2002 m.)</t>
  </si>
  <si>
    <t>600 m bėgimas vaikinai (gim. 2000-2002 m.)</t>
  </si>
  <si>
    <t>600 m bėgimas merginos (gim. 2000-2002 m.)</t>
  </si>
  <si>
    <t>200 m bėgimas vaikinai (gim. 2000-2002 m.)</t>
  </si>
  <si>
    <t>200 m bėgimas merginos (gim. 2000-2002 m.)</t>
  </si>
  <si>
    <t>60 m bėgimas vaikinai (gim. 2000-2002 m.)</t>
  </si>
  <si>
    <t>60 m bėgimas merginos (gim. 2000-2002 m.)</t>
  </si>
  <si>
    <t>Šuolis į aukštį vaikinai (gim. 1997-1999 m.)</t>
  </si>
  <si>
    <t>Rutulio stūmimas vaikinai (gim. 1997-1999 m.) (5 kg)</t>
  </si>
  <si>
    <t>Rutulio stūmimas merginos (gim. 1997-1999 m.) (3 kg)</t>
  </si>
  <si>
    <t>Šuolis į tolį vaikinai (gim. 1997-1999 m.)</t>
  </si>
  <si>
    <t>Šuolis į tolį merginos (gim. 1997-1999 m.)</t>
  </si>
  <si>
    <t>3000 m bėgimas vaikinai (gim. 1997-1999 m.)</t>
  </si>
  <si>
    <t>1000 m bėgimas merginos (gim. 1997-1999 m.)</t>
  </si>
  <si>
    <t>600 m bėgimas vaikinai (gim. 1997-1999 m.)</t>
  </si>
  <si>
    <t>600 m bėgimas merginos (gim. 1997-1999 m.)</t>
  </si>
  <si>
    <t>200 m bėgimas vaikinai (gim. 1997-1999 m.)</t>
  </si>
  <si>
    <t>200 m bėgimas merginos (gim. 1997-1999 m.)</t>
  </si>
  <si>
    <t>60 m bėgimas vaikinai (gim. 1997-1999 m.)</t>
  </si>
  <si>
    <t>60 m bėgimas merginos (gim. 1997-1999 m.)</t>
  </si>
  <si>
    <t>Norkeliūnas</t>
  </si>
  <si>
    <t>Vilkaviškio</t>
  </si>
  <si>
    <t>Vilkaviškio SM</t>
  </si>
  <si>
    <t>M.Saldukaitis</t>
  </si>
  <si>
    <t>Gajauskas</t>
  </si>
  <si>
    <t>Klaudijus</t>
  </si>
  <si>
    <t>Jonutis</t>
  </si>
  <si>
    <t>Sinkevičius</t>
  </si>
  <si>
    <t>Tamutytė</t>
  </si>
  <si>
    <t>Stadija</t>
  </si>
  <si>
    <t>Eimantė</t>
  </si>
  <si>
    <t>Rikliūtė</t>
  </si>
  <si>
    <t>Pranskutė</t>
  </si>
  <si>
    <t>Narbutas</t>
  </si>
  <si>
    <t>Strupaitė</t>
  </si>
  <si>
    <t>Misevičiūtė</t>
  </si>
  <si>
    <t>Meda</t>
  </si>
  <si>
    <t>Alminautė</t>
  </si>
  <si>
    <t>Smolskis</t>
  </si>
  <si>
    <t>Odeta</t>
  </si>
  <si>
    <t>Ostrauskytė</t>
  </si>
  <si>
    <t>Modesta</t>
  </si>
  <si>
    <t>Kruglekova</t>
  </si>
  <si>
    <t>Gytė</t>
  </si>
  <si>
    <t>Marcinkutė</t>
  </si>
  <si>
    <t xml:space="preserve">Augustas </t>
  </si>
  <si>
    <t>Andriušis</t>
  </si>
  <si>
    <t>Palanga</t>
  </si>
  <si>
    <t>Palangos SC</t>
  </si>
  <si>
    <t>A.Bajoras</t>
  </si>
  <si>
    <t>Gvidas</t>
  </si>
  <si>
    <t>Ridikas</t>
  </si>
  <si>
    <t>Joniškis</t>
  </si>
  <si>
    <t>SK ''Lėvuo''</t>
  </si>
  <si>
    <t>Gabrielė Justina</t>
  </si>
  <si>
    <t>Kaniušaitė</t>
  </si>
  <si>
    <t>Vika</t>
  </si>
  <si>
    <t>Vaitiekūnaitė</t>
  </si>
  <si>
    <t>Šiauliai-Pakruojis</t>
  </si>
  <si>
    <t>Šiaulių sporto gimn.</t>
  </si>
  <si>
    <t>Vėjas</t>
  </si>
  <si>
    <t>P.Šaučikovas,A.Macevičius</t>
  </si>
  <si>
    <t>Eligijus</t>
  </si>
  <si>
    <t>Eidukas</t>
  </si>
  <si>
    <t>G.Kasputis</t>
  </si>
  <si>
    <t>Amelita</t>
  </si>
  <si>
    <t>Taujanskaitė</t>
  </si>
  <si>
    <t>Marijus</t>
  </si>
  <si>
    <t>Povilaitis</t>
  </si>
  <si>
    <t>Juana</t>
  </si>
  <si>
    <t>Montvilaitė</t>
  </si>
  <si>
    <t>Kostas</t>
  </si>
  <si>
    <t>Dagys</t>
  </si>
  <si>
    <t>Linkus</t>
  </si>
  <si>
    <t>Vėjūnė Gražvilė</t>
  </si>
  <si>
    <t>Šitkauskas</t>
  </si>
  <si>
    <t>R.Akucevičiūtė</t>
  </si>
  <si>
    <t>Židonis</t>
  </si>
  <si>
    <t>Rugilė</t>
  </si>
  <si>
    <t>Striokaitė</t>
  </si>
  <si>
    <t>Saprončikaitė</t>
  </si>
  <si>
    <t>Martinkus</t>
  </si>
  <si>
    <t>Telšiai</t>
  </si>
  <si>
    <t>Telšių SRC</t>
  </si>
  <si>
    <t>"Žemaitija"</t>
  </si>
  <si>
    <t>L.Kaveckienė</t>
  </si>
  <si>
    <t>Laucius</t>
  </si>
  <si>
    <t>D.Vrublaiskas</t>
  </si>
  <si>
    <t>Jakutytė</t>
  </si>
  <si>
    <t>Ivonaitytė</t>
  </si>
  <si>
    <t>Ramančionytė</t>
  </si>
  <si>
    <t>Svilainis</t>
  </si>
  <si>
    <t>Agnė</t>
  </si>
  <si>
    <t>Kuplastaitė</t>
  </si>
  <si>
    <t>Rimvidas</t>
  </si>
  <si>
    <t>Živelis</t>
  </si>
  <si>
    <t>Sabaitė</t>
  </si>
  <si>
    <t>Gurjanova</t>
  </si>
  <si>
    <t>Aušrinė</t>
  </si>
  <si>
    <t>Misiūtė</t>
  </si>
  <si>
    <t>Miknius</t>
  </si>
  <si>
    <t>Denisas</t>
  </si>
  <si>
    <t>Belčenkov</t>
  </si>
  <si>
    <t>Balsevičiūtė</t>
  </si>
  <si>
    <t>Redas</t>
  </si>
  <si>
    <t>Šimoliūnas</t>
  </si>
  <si>
    <t>Jančiūraitė</t>
  </si>
  <si>
    <t>Rokiškio rajonas</t>
  </si>
  <si>
    <t>Rokiškio KSSC</t>
  </si>
  <si>
    <t>V.Čereška</t>
  </si>
  <si>
    <t>Severina</t>
  </si>
  <si>
    <t>Rudaitytė</t>
  </si>
  <si>
    <t>Maksimovaitė</t>
  </si>
  <si>
    <t>Emilė</t>
  </si>
  <si>
    <t>Lidija</t>
  </si>
  <si>
    <t>Turilinaitė</t>
  </si>
  <si>
    <t>D.Pranckuvienė</t>
  </si>
  <si>
    <t>Galvosaitė</t>
  </si>
  <si>
    <t>Samanta</t>
  </si>
  <si>
    <t>Gvozdaitė</t>
  </si>
  <si>
    <t>Arcimavičiūtė</t>
  </si>
  <si>
    <t>Neda</t>
  </si>
  <si>
    <t>Dovidaitytė</t>
  </si>
  <si>
    <t>Anilionytė</t>
  </si>
  <si>
    <t>Patricija</t>
  </si>
  <si>
    <t>Jūrevičiutė</t>
  </si>
  <si>
    <t>Degutytė</t>
  </si>
  <si>
    <t>Jasiūnaitė</t>
  </si>
  <si>
    <t xml:space="preserve">Semas </t>
  </si>
  <si>
    <t>Kizlaitytė</t>
  </si>
  <si>
    <t>Gilvickytė</t>
  </si>
  <si>
    <t>Šiauliai-Joniškis</t>
  </si>
  <si>
    <t>R.Kondratienė,M.Poškus</t>
  </si>
  <si>
    <t>Švereika</t>
  </si>
  <si>
    <t>Šiauliai-Panevėžys</t>
  </si>
  <si>
    <t>P.Šaučikovas, Sabalytė</t>
  </si>
  <si>
    <t>Vilkaviškis</t>
  </si>
  <si>
    <t>I.Dubickienė</t>
  </si>
  <si>
    <t>Gricius</t>
  </si>
  <si>
    <t>Miselis</t>
  </si>
  <si>
    <t>Aurelija</t>
  </si>
  <si>
    <t>Šiauliai-Šilalė</t>
  </si>
  <si>
    <t>P.Šaučikovas,S.Čėsna</t>
  </si>
  <si>
    <t>Trumpickas</t>
  </si>
  <si>
    <t>Šornelis</t>
  </si>
  <si>
    <t>Airidas</t>
  </si>
  <si>
    <t>Valančius</t>
  </si>
  <si>
    <t>Fausta</t>
  </si>
  <si>
    <t>Čepys</t>
  </si>
  <si>
    <t>Vaitiekus</t>
  </si>
  <si>
    <t>Rosita</t>
  </si>
  <si>
    <t>Jasaitytė</t>
  </si>
  <si>
    <t>Vaišvilaitė</t>
  </si>
  <si>
    <t>Judita</t>
  </si>
  <si>
    <t>Eidukaitytė</t>
  </si>
  <si>
    <t>Garlauskaitė</t>
  </si>
  <si>
    <t>Apulskis</t>
  </si>
  <si>
    <t>Butavičius</t>
  </si>
  <si>
    <t>Sadauskas</t>
  </si>
  <si>
    <t>Riškevičiūtė</t>
  </si>
  <si>
    <t>Liveta</t>
  </si>
  <si>
    <t>Gaižiūnaitė</t>
  </si>
  <si>
    <t>Deivydas</t>
  </si>
  <si>
    <t>Repšys</t>
  </si>
  <si>
    <t>Pučka</t>
  </si>
  <si>
    <t>Vaičiulytė</t>
  </si>
  <si>
    <t>Irmantas</t>
  </si>
  <si>
    <t>Kaulavičius</t>
  </si>
  <si>
    <t>Klinauskaitė</t>
  </si>
  <si>
    <t>Sonata</t>
  </si>
  <si>
    <t>Rudytė</t>
  </si>
  <si>
    <t>R.Šinkūnas</t>
  </si>
  <si>
    <t>Smetonis</t>
  </si>
  <si>
    <t>Drąsius Jonas</t>
  </si>
  <si>
    <t>Girgždytė</t>
  </si>
  <si>
    <t>Erlanda</t>
  </si>
  <si>
    <t>Matulėnaitė</t>
  </si>
  <si>
    <t>Skirka</t>
  </si>
  <si>
    <t>Dankis</t>
  </si>
  <si>
    <t>"Savi''</t>
  </si>
  <si>
    <t>Ranonytė</t>
  </si>
  <si>
    <t>Mituzas</t>
  </si>
  <si>
    <t>Čivinskaitė</t>
  </si>
  <si>
    <t>Streikus</t>
  </si>
  <si>
    <t>Tauroza</t>
  </si>
  <si>
    <t>Ruzgutė</t>
  </si>
  <si>
    <t>Zviedris</t>
  </si>
  <si>
    <t>Lebedevaitė</t>
  </si>
  <si>
    <t xml:space="preserve">Simona </t>
  </si>
  <si>
    <t>Sendrevičiūtė</t>
  </si>
  <si>
    <t>R.Razmaitė,A.Kitanov</t>
  </si>
  <si>
    <t>Šeikutė</t>
  </si>
  <si>
    <t>Dagytė</t>
  </si>
  <si>
    <t>Šonka</t>
  </si>
  <si>
    <t>Daknys</t>
  </si>
  <si>
    <t>Žakys</t>
  </si>
  <si>
    <t>Kursenų SM</t>
  </si>
  <si>
    <t>Klimaitė</t>
  </si>
  <si>
    <t>Nacickas</t>
  </si>
  <si>
    <t>Eimutis</t>
  </si>
  <si>
    <t>Zaicevas</t>
  </si>
  <si>
    <t>Kulevičius</t>
  </si>
  <si>
    <t>Šiauliai-Kelmės raj.</t>
  </si>
  <si>
    <t>Malinauskas</t>
  </si>
  <si>
    <t>Juknevičius</t>
  </si>
  <si>
    <t>Šiauliai-Elektrėnai</t>
  </si>
  <si>
    <t>P.Šaučikovas,I.Ivaškienė</t>
  </si>
  <si>
    <t>Šelmakovas</t>
  </si>
  <si>
    <t>Januškonytė</t>
  </si>
  <si>
    <t>Traškelis</t>
  </si>
  <si>
    <t>Vytautė</t>
  </si>
  <si>
    <t>Abukevičiūtė</t>
  </si>
  <si>
    <t>Lukaševičūtė</t>
  </si>
  <si>
    <t>I.Janulevičienė</t>
  </si>
  <si>
    <t>Murauskaitė</t>
  </si>
  <si>
    <t>I.Steponavičienė</t>
  </si>
  <si>
    <t>Bobulis</t>
  </si>
  <si>
    <t>Remigijus</t>
  </si>
  <si>
    <t>Jocas</t>
  </si>
  <si>
    <t>ŠSG, ŠLASC</t>
  </si>
  <si>
    <t>Straukaitė</t>
  </si>
  <si>
    <t>Katinas</t>
  </si>
  <si>
    <t>Aivaras</t>
  </si>
  <si>
    <t>Rugenis</t>
  </si>
  <si>
    <t>Vidmantė</t>
  </si>
  <si>
    <t>Burbaitė</t>
  </si>
  <si>
    <t>R.Razmaitė,A.Kitanov,A.Macevičius</t>
  </si>
  <si>
    <t>Leviška</t>
  </si>
  <si>
    <t>Mintautė</t>
  </si>
  <si>
    <t>Rutkauskaitė</t>
  </si>
  <si>
    <t>R.Kergytė-Dauskurdienė</t>
  </si>
  <si>
    <t>Santa</t>
  </si>
  <si>
    <t>Misiulytė</t>
  </si>
  <si>
    <t>Prociukas</t>
  </si>
  <si>
    <t>Lapkauskaitė</t>
  </si>
  <si>
    <t>Šiauliai-Raseiniai</t>
  </si>
  <si>
    <t>P.Šaučikovas,E.Petrokas</t>
  </si>
  <si>
    <t>J.Baikštienė,R.Veikalas</t>
  </si>
  <si>
    <t>Olimpija</t>
  </si>
  <si>
    <t>Zabulytė</t>
  </si>
  <si>
    <t>J.Baikštienė,T.Skalikas,I.Zabulienė</t>
  </si>
  <si>
    <t>Auksė</t>
  </si>
  <si>
    <t>Linkutė</t>
  </si>
  <si>
    <t>Andželika</t>
  </si>
  <si>
    <t>Mažvydas</t>
  </si>
  <si>
    <t>Paurys</t>
  </si>
  <si>
    <t>Šiaučiūnaitė</t>
  </si>
  <si>
    <t>Algima</t>
  </si>
  <si>
    <t>Žymančiūtė</t>
  </si>
  <si>
    <t>Skilčiūtė</t>
  </si>
  <si>
    <t>Rosvaldas</t>
  </si>
  <si>
    <t>Petkus</t>
  </si>
  <si>
    <t>Ema</t>
  </si>
  <si>
    <t>Kuliešytė</t>
  </si>
  <si>
    <t>Edita</t>
  </si>
  <si>
    <t>Domkus</t>
  </si>
  <si>
    <t>Atkocevičioūtė</t>
  </si>
  <si>
    <t>Jansonas</t>
  </si>
  <si>
    <t xml:space="preserve">G.Poška   </t>
  </si>
  <si>
    <t>Sipavičiutė</t>
  </si>
  <si>
    <t>Augustė</t>
  </si>
  <si>
    <t>Pūraitė</t>
  </si>
  <si>
    <t>Gališanskaitė</t>
  </si>
  <si>
    <t>G.Poška,V.Novikovas</t>
  </si>
  <si>
    <t>Skripstūnas</t>
  </si>
  <si>
    <t>Petrašiūnaitė</t>
  </si>
  <si>
    <t>Latišas</t>
  </si>
  <si>
    <t>Masiliūnaitė</t>
  </si>
  <si>
    <t>Ana</t>
  </si>
  <si>
    <t>Anisimovaitė</t>
  </si>
  <si>
    <t>Feldmanas</t>
  </si>
  <si>
    <t>Vaidinauksiatė</t>
  </si>
  <si>
    <t>Rainytė</t>
  </si>
  <si>
    <t>Domas</t>
  </si>
  <si>
    <t>Puidokas</t>
  </si>
  <si>
    <t>Silvija</t>
  </si>
  <si>
    <t>Uldinskaitė</t>
  </si>
  <si>
    <t>Pivnickaitė</t>
  </si>
  <si>
    <t>Ailandas</t>
  </si>
  <si>
    <t>Andriūnas</t>
  </si>
  <si>
    <t>Goda</t>
  </si>
  <si>
    <t>Buziliauskaitė</t>
  </si>
  <si>
    <t>Noraitė</t>
  </si>
  <si>
    <t>Vykinė</t>
  </si>
  <si>
    <t>Gajauskaitė</t>
  </si>
  <si>
    <t>Zajančkauskas</t>
  </si>
  <si>
    <t>Gorytė</t>
  </si>
  <si>
    <t>Gargasaitė</t>
  </si>
  <si>
    <t>Danilovas</t>
  </si>
  <si>
    <t>Pitrėnas</t>
  </si>
  <si>
    <t>Eitvidas</t>
  </si>
  <si>
    <t>Rita</t>
  </si>
  <si>
    <t>Monstvilaitė</t>
  </si>
  <si>
    <t>Baltmiškis</t>
  </si>
  <si>
    <t>P.Šaučikovas,J.Beržanskis</t>
  </si>
  <si>
    <t>Merkevičius</t>
  </si>
  <si>
    <t>Šiauliai-Radviliškis</t>
  </si>
  <si>
    <t>Regina</t>
  </si>
  <si>
    <t>Tunkulaitė</t>
  </si>
  <si>
    <t>Salvijus</t>
  </si>
  <si>
    <t>Varnas</t>
  </si>
  <si>
    <t>Gabrielius</t>
  </si>
  <si>
    <t>Gaubša</t>
  </si>
  <si>
    <t>Kaminskytė</t>
  </si>
  <si>
    <t>Zenonas</t>
  </si>
  <si>
    <t>Švenčionytė</t>
  </si>
  <si>
    <t>Šarūnė</t>
  </si>
  <si>
    <t>Gustaitytė</t>
  </si>
  <si>
    <t>Venckus</t>
  </si>
  <si>
    <t>Vališauskas</t>
  </si>
  <si>
    <t>Kiršinas</t>
  </si>
  <si>
    <t>Dovidas</t>
  </si>
  <si>
    <t>Zubrus</t>
  </si>
  <si>
    <t>V.Kiaulakis</t>
  </si>
  <si>
    <t>Vašvila</t>
  </si>
  <si>
    <t>Stanyslovas</t>
  </si>
  <si>
    <t>Pranciulis</t>
  </si>
  <si>
    <t>Burkovskis</t>
  </si>
  <si>
    <t>Šalkauskas</t>
  </si>
  <si>
    <t>Dulinskaitė</t>
  </si>
  <si>
    <t>Kulys</t>
  </si>
  <si>
    <t>Pakalnytė</t>
  </si>
  <si>
    <t>Norvaiša</t>
  </si>
  <si>
    <t>Kasparas</t>
  </si>
  <si>
    <t>Kaciucevičius</t>
  </si>
  <si>
    <t>Čekanauskas</t>
  </si>
  <si>
    <t>Jomantė</t>
  </si>
  <si>
    <t>Eržikevičiūtė</t>
  </si>
  <si>
    <t xml:space="preserve"> 1997-08-06</t>
  </si>
  <si>
    <t>Vilija</t>
  </si>
  <si>
    <t>Parimskytė</t>
  </si>
  <si>
    <t>1997-07-09</t>
  </si>
  <si>
    <t>Z. Balčiauskas</t>
  </si>
  <si>
    <t>Germantas</t>
  </si>
  <si>
    <t>Joneliūnas</t>
  </si>
  <si>
    <t>Čirvinskaitė</t>
  </si>
  <si>
    <t>1998-05-19</t>
  </si>
  <si>
    <t>SK'' Lėvuo''</t>
  </si>
  <si>
    <t>Pinas</t>
  </si>
  <si>
    <t>1999-01-15</t>
  </si>
  <si>
    <t>Mindaugas</t>
  </si>
  <si>
    <t>Masilionis</t>
  </si>
  <si>
    <t>1998-05-16</t>
  </si>
  <si>
    <t>Žukauskaitė</t>
  </si>
  <si>
    <t>Antončikaitė</t>
  </si>
  <si>
    <t>1999-05-09</t>
  </si>
  <si>
    <t>Balnionis</t>
  </si>
  <si>
    <t>1999-09-22</t>
  </si>
  <si>
    <t>Garlauskas</t>
  </si>
  <si>
    <t>Giedraitis</t>
  </si>
  <si>
    <t>1999-03-22</t>
  </si>
  <si>
    <t>bėgimas</t>
  </si>
  <si>
    <t>Mačiulytė</t>
  </si>
  <si>
    <t>DQ</t>
  </si>
  <si>
    <t>DNS</t>
  </si>
  <si>
    <t>Vieta</t>
  </si>
  <si>
    <t>DNF</t>
  </si>
  <si>
    <t>1000 m bėgimas vaikinai (gim. 1997-1999 m.)</t>
  </si>
  <si>
    <t>O</t>
  </si>
  <si>
    <t>XXX</t>
  </si>
  <si>
    <t>x</t>
  </si>
  <si>
    <t>o</t>
  </si>
  <si>
    <t>XXO</t>
  </si>
  <si>
    <t>XO</t>
  </si>
  <si>
    <t>Šaučiūnaitė</t>
  </si>
  <si>
    <t>X</t>
  </si>
  <si>
    <t>-</t>
  </si>
  <si>
    <t>NM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</si>
</sst>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m:ss.00"/>
    <numFmt numFmtId="174" formatCode="#,##0.00&quot; &quot;[$Lt-427];[Red]&quot;-&quot;#,##0.00&quot; &quot;[$Lt-427]"/>
    <numFmt numFmtId="175" formatCode="mmm/yyyy"/>
    <numFmt numFmtId="176" formatCode="yyyy/mm/dd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174" fontId="47" fillId="0" borderId="0" applyNumberFormat="0" applyBorder="0" applyProtection="0">
      <alignment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26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1" fontId="4" fillId="0" borderId="2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5" fillId="0" borderId="13" xfId="61" applyFont="1" applyBorder="1" applyAlignment="1">
      <alignment horizontal="center" vertical="center"/>
      <protection/>
    </xf>
    <xf numFmtId="2" fontId="13" fillId="0" borderId="17" xfId="61" applyNumberFormat="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173" fontId="2" fillId="0" borderId="17" xfId="67" applyNumberFormat="1" applyFont="1" applyFill="1" applyBorder="1" applyAlignment="1">
      <alignment horizontal="center" vertical="center"/>
      <protection/>
    </xf>
    <xf numFmtId="173" fontId="2" fillId="0" borderId="17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4" fillId="0" borderId="23" xfId="61" applyNumberFormat="1" applyFont="1" applyBorder="1" applyAlignment="1">
      <alignment horizontal="center" vertical="center"/>
      <protection/>
    </xf>
    <xf numFmtId="2" fontId="16" fillId="0" borderId="17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2" fontId="2" fillId="0" borderId="22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0" xfId="67" applyFont="1" applyAlignment="1">
      <alignment vertical="center"/>
      <protection/>
    </xf>
    <xf numFmtId="49" fontId="6" fillId="0" borderId="0" xfId="67" applyNumberFormat="1" applyFont="1" applyAlignment="1">
      <alignment horizontal="left" vertical="center"/>
      <protection/>
    </xf>
    <xf numFmtId="0" fontId="6" fillId="0" borderId="0" xfId="67" applyFont="1" applyAlignment="1">
      <alignment horizontal="left" vertical="center"/>
      <protection/>
    </xf>
    <xf numFmtId="0" fontId="5" fillId="0" borderId="0" xfId="67" applyFont="1" applyAlignment="1">
      <alignment horizontal="center" vertical="center"/>
      <protection/>
    </xf>
    <xf numFmtId="0" fontId="5" fillId="0" borderId="0" xfId="67" applyFont="1" applyAlignment="1">
      <alignment vertical="center"/>
      <protection/>
    </xf>
    <xf numFmtId="0" fontId="2" fillId="0" borderId="0" xfId="67" applyFont="1" applyAlignment="1">
      <alignment vertical="center"/>
      <protection/>
    </xf>
    <xf numFmtId="49" fontId="4" fillId="0" borderId="0" xfId="67" applyNumberFormat="1" applyFont="1" applyAlignment="1">
      <alignment horizontal="left" vertical="center"/>
      <protection/>
    </xf>
    <xf numFmtId="0" fontId="10" fillId="0" borderId="0" xfId="67" applyFont="1" applyAlignment="1">
      <alignment horizontal="left" vertical="center"/>
      <protection/>
    </xf>
    <xf numFmtId="0" fontId="7" fillId="0" borderId="0" xfId="67" applyFont="1" applyAlignment="1">
      <alignment horizontal="center" vertical="center"/>
      <protection/>
    </xf>
    <xf numFmtId="0" fontId="3" fillId="0" borderId="0" xfId="67" applyFont="1" applyAlignment="1">
      <alignment vertical="center"/>
      <protection/>
    </xf>
    <xf numFmtId="0" fontId="11" fillId="0" borderId="0" xfId="67" applyFont="1" applyAlignment="1">
      <alignment horizontal="center" vertical="center"/>
      <protection/>
    </xf>
    <xf numFmtId="0" fontId="11" fillId="0" borderId="0" xfId="67" applyFont="1" applyAlignment="1">
      <alignment horizontal="left" vertical="center"/>
      <protection/>
    </xf>
    <xf numFmtId="0" fontId="11" fillId="0" borderId="0" xfId="67" applyFont="1" applyAlignment="1">
      <alignment vertical="center"/>
      <protection/>
    </xf>
    <xf numFmtId="49" fontId="10" fillId="0" borderId="0" xfId="67" applyNumberFormat="1" applyFont="1" applyAlignment="1">
      <alignment horizontal="left" vertical="center"/>
      <protection/>
    </xf>
    <xf numFmtId="0" fontId="7" fillId="0" borderId="0" xfId="67" applyFont="1" applyAlignment="1">
      <alignment horizontal="left" vertical="center"/>
      <protection/>
    </xf>
    <xf numFmtId="1" fontId="4" fillId="0" borderId="21" xfId="62" applyNumberFormat="1" applyFont="1" applyBorder="1" applyAlignment="1">
      <alignment horizontal="center" vertical="center"/>
      <protection/>
    </xf>
    <xf numFmtId="0" fontId="4" fillId="0" borderId="14" xfId="67" applyFont="1" applyBorder="1" applyAlignment="1">
      <alignment horizontal="right" vertical="center"/>
      <protection/>
    </xf>
    <xf numFmtId="0" fontId="4" fillId="0" borderId="15" xfId="67" applyFont="1" applyBorder="1" applyAlignment="1">
      <alignment horizontal="left" vertical="center"/>
      <protection/>
    </xf>
    <xf numFmtId="49" fontId="4" fillId="0" borderId="16" xfId="67" applyNumberFormat="1" applyFont="1" applyBorder="1" applyAlignment="1">
      <alignment horizontal="center" vertical="center"/>
      <protection/>
    </xf>
    <xf numFmtId="0" fontId="4" fillId="0" borderId="16" xfId="67" applyFont="1" applyBorder="1" applyAlignment="1">
      <alignment horizontal="center" vertical="center"/>
      <protection/>
    </xf>
    <xf numFmtId="0" fontId="4" fillId="0" borderId="14" xfId="67" applyFont="1" applyBorder="1" applyAlignment="1">
      <alignment horizontal="center" vertical="center"/>
      <protection/>
    </xf>
    <xf numFmtId="49" fontId="4" fillId="0" borderId="15" xfId="67" applyNumberFormat="1" applyFont="1" applyBorder="1" applyAlignment="1">
      <alignment horizontal="center" vertical="center"/>
      <protection/>
    </xf>
    <xf numFmtId="49" fontId="4" fillId="0" borderId="14" xfId="67" applyNumberFormat="1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left" vertical="center"/>
      <protection/>
    </xf>
    <xf numFmtId="0" fontId="4" fillId="0" borderId="0" xfId="67" applyFont="1" applyAlignment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2" fontId="2" fillId="33" borderId="19" xfId="67" applyNumberFormat="1" applyFont="1" applyFill="1" applyBorder="1" applyAlignment="1">
      <alignment horizontal="center" vertical="center"/>
      <protection/>
    </xf>
    <xf numFmtId="0" fontId="5" fillId="33" borderId="17" xfId="67" applyFont="1" applyFill="1" applyBorder="1" applyAlignment="1">
      <alignment horizontal="center" vertical="center"/>
      <protection/>
    </xf>
    <xf numFmtId="0" fontId="3" fillId="0" borderId="17" xfId="67" applyFont="1" applyBorder="1" applyAlignment="1">
      <alignment horizontal="left" vertical="center"/>
      <protection/>
    </xf>
    <xf numFmtId="0" fontId="5" fillId="0" borderId="0" xfId="62" applyFont="1" applyAlignment="1">
      <alignment vertical="center"/>
      <protection/>
    </xf>
    <xf numFmtId="49" fontId="3" fillId="0" borderId="0" xfId="67" applyNumberFormat="1" applyFont="1" applyAlignment="1">
      <alignment horizontal="left" vertical="center"/>
      <protection/>
    </xf>
    <xf numFmtId="0" fontId="0" fillId="0" borderId="0" xfId="67">
      <alignment/>
      <protection/>
    </xf>
    <xf numFmtId="0" fontId="3" fillId="0" borderId="24" xfId="62" applyNumberFormat="1" applyFont="1" applyBorder="1" applyAlignment="1">
      <alignment horizontal="center" vertical="center"/>
      <protection/>
    </xf>
    <xf numFmtId="2" fontId="4" fillId="0" borderId="25" xfId="67" applyNumberFormat="1" applyFont="1" applyBorder="1" applyAlignment="1">
      <alignment horizontal="center" vertical="center"/>
      <protection/>
    </xf>
    <xf numFmtId="2" fontId="4" fillId="0" borderId="26" xfId="67" applyNumberFormat="1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left" vertical="center"/>
      <protection/>
    </xf>
    <xf numFmtId="0" fontId="5" fillId="0" borderId="17" xfId="55" applyFont="1" applyBorder="1" applyAlignment="1">
      <alignment horizontal="center" vertical="center"/>
      <protection/>
    </xf>
    <xf numFmtId="0" fontId="5" fillId="0" borderId="18" xfId="55" applyFont="1" applyBorder="1" applyAlignment="1">
      <alignment horizontal="right" vertical="center"/>
      <protection/>
    </xf>
    <xf numFmtId="172" fontId="5" fillId="0" borderId="17" xfId="55" applyNumberFormat="1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left" vertical="center"/>
      <protection/>
    </xf>
    <xf numFmtId="1" fontId="4" fillId="0" borderId="21" xfId="61" applyNumberFormat="1" applyFont="1" applyBorder="1" applyAlignment="1">
      <alignment horizontal="center" vertical="center"/>
      <protection/>
    </xf>
    <xf numFmtId="0" fontId="17" fillId="0" borderId="17" xfId="55" applyFont="1" applyBorder="1" applyAlignment="1">
      <alignment horizontal="left"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horizontal="left" vertical="center"/>
      <protection/>
    </xf>
    <xf numFmtId="172" fontId="5" fillId="0" borderId="0" xfId="55" applyNumberFormat="1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2" fillId="0" borderId="0" xfId="67" applyFont="1" applyBorder="1" applyAlignment="1">
      <alignment horizontal="left" vertical="center"/>
      <protection/>
    </xf>
    <xf numFmtId="172" fontId="5" fillId="0" borderId="0" xfId="67" applyNumberFormat="1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 vertical="center"/>
      <protection/>
    </xf>
    <xf numFmtId="0" fontId="3" fillId="0" borderId="0" xfId="62" applyNumberFormat="1" applyFont="1" applyBorder="1" applyAlignment="1">
      <alignment horizontal="center" vertical="center"/>
      <protection/>
    </xf>
    <xf numFmtId="2" fontId="2" fillId="33" borderId="0" xfId="67" applyNumberFormat="1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0" fontId="3" fillId="0" borderId="0" xfId="67" applyFont="1" applyBorder="1" applyAlignment="1">
      <alignment horizontal="left" vertical="center"/>
      <protection/>
    </xf>
    <xf numFmtId="0" fontId="5" fillId="33" borderId="0" xfId="67" applyFont="1" applyFill="1" applyBorder="1" applyAlignment="1">
      <alignment horizontal="center" vertical="center"/>
      <protection/>
    </xf>
    <xf numFmtId="0" fontId="17" fillId="0" borderId="0" xfId="55" applyFont="1" applyBorder="1" applyAlignment="1">
      <alignment horizontal="left" vertical="center"/>
      <protection/>
    </xf>
    <xf numFmtId="1" fontId="4" fillId="0" borderId="21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61" applyNumberFormat="1" applyFont="1" applyBorder="1" applyAlignment="1">
      <alignment horizontal="center" vertical="center"/>
      <protection/>
    </xf>
    <xf numFmtId="1" fontId="4" fillId="0" borderId="2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2" fontId="2" fillId="0" borderId="17" xfId="56" applyNumberFormat="1" applyFont="1" applyBorder="1" applyAlignment="1">
      <alignment horizontal="center" vertical="center"/>
      <protection/>
    </xf>
    <xf numFmtId="0" fontId="5" fillId="0" borderId="17" xfId="56" applyFont="1" applyBorder="1" applyAlignment="1">
      <alignment horizontal="center" vertical="center"/>
      <protection/>
    </xf>
    <xf numFmtId="49" fontId="6" fillId="0" borderId="0" xfId="56" applyNumberFormat="1" applyFont="1" applyAlignment="1">
      <alignment horizontal="center" vertical="center"/>
      <protection/>
    </xf>
    <xf numFmtId="49" fontId="2" fillId="0" borderId="0" xfId="56" applyNumberFormat="1" applyFont="1" applyAlignment="1">
      <alignment horizontal="center" vertical="center"/>
      <protection/>
    </xf>
    <xf numFmtId="49" fontId="5" fillId="0" borderId="0" xfId="56" applyNumberFormat="1" applyFont="1" applyAlignment="1">
      <alignment horizontal="center" vertical="center"/>
      <protection/>
    </xf>
    <xf numFmtId="2" fontId="4" fillId="0" borderId="16" xfId="56" applyNumberFormat="1" applyFont="1" applyBorder="1" applyAlignment="1">
      <alignment horizontal="center" vertical="center"/>
      <protection/>
    </xf>
    <xf numFmtId="2" fontId="2" fillId="0" borderId="0" xfId="56" applyNumberFormat="1" applyFont="1" applyBorder="1" applyAlignment="1">
      <alignment horizontal="center" vertical="center"/>
      <protection/>
    </xf>
    <xf numFmtId="2" fontId="5" fillId="0" borderId="0" xfId="56" applyNumberFormat="1" applyFont="1" applyAlignment="1">
      <alignment horizontal="center" vertical="center"/>
      <protection/>
    </xf>
    <xf numFmtId="2" fontId="16" fillId="34" borderId="17" xfId="56" applyNumberFormat="1" applyFont="1" applyFill="1" applyBorder="1" applyAlignment="1">
      <alignment horizontal="center" vertical="center"/>
      <protection/>
    </xf>
    <xf numFmtId="2" fontId="16" fillId="34" borderId="0" xfId="56" applyNumberFormat="1" applyFont="1" applyFill="1" applyBorder="1" applyAlignment="1">
      <alignment horizontal="center" vertical="center"/>
      <protection/>
    </xf>
    <xf numFmtId="49" fontId="11" fillId="0" borderId="0" xfId="56" applyNumberFormat="1" applyFont="1" applyAlignment="1">
      <alignment horizontal="center" vertical="center"/>
      <protection/>
    </xf>
    <xf numFmtId="2" fontId="2" fillId="0" borderId="17" xfId="56" applyNumberFormat="1" applyFont="1" applyFill="1" applyBorder="1" applyAlignment="1">
      <alignment horizontal="center" vertical="center"/>
      <protection/>
    </xf>
    <xf numFmtId="2" fontId="2" fillId="0" borderId="0" xfId="56" applyNumberFormat="1" applyFont="1" applyFill="1" applyBorder="1" applyAlignment="1">
      <alignment horizontal="center" vertical="center"/>
      <protection/>
    </xf>
    <xf numFmtId="0" fontId="16" fillId="34" borderId="17" xfId="56" applyFont="1" applyFill="1" applyBorder="1" applyAlignment="1">
      <alignment horizontal="center" vertical="center"/>
      <protection/>
    </xf>
    <xf numFmtId="0" fontId="5" fillId="33" borderId="18" xfId="55" applyFont="1" applyFill="1" applyBorder="1" applyAlignment="1">
      <alignment horizontal="right" vertical="center"/>
      <protection/>
    </xf>
    <xf numFmtId="0" fontId="2" fillId="33" borderId="19" xfId="55" applyFont="1" applyFill="1" applyBorder="1" applyAlignment="1">
      <alignment horizontal="left" vertical="center"/>
      <protection/>
    </xf>
    <xf numFmtId="172" fontId="5" fillId="33" borderId="17" xfId="55" applyNumberFormat="1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24" xfId="62" applyNumberFormat="1" applyFont="1" applyFill="1" applyBorder="1" applyAlignment="1">
      <alignment horizontal="center" vertical="center"/>
      <protection/>
    </xf>
    <xf numFmtId="0" fontId="17" fillId="33" borderId="17" xfId="55" applyFont="1" applyFill="1" applyBorder="1" applyAlignment="1">
      <alignment horizontal="left" vertical="center"/>
      <protection/>
    </xf>
    <xf numFmtId="0" fontId="5" fillId="33" borderId="0" xfId="62" applyFont="1" applyFill="1" applyAlignment="1">
      <alignment vertical="center"/>
      <protection/>
    </xf>
    <xf numFmtId="2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0" borderId="17" xfId="55" applyFont="1" applyBorder="1" applyAlignment="1">
      <alignment horizontal="left" vertical="center"/>
      <protection/>
    </xf>
    <xf numFmtId="0" fontId="18" fillId="0" borderId="17" xfId="55" applyFont="1" applyBorder="1" applyAlignment="1">
      <alignment horizontal="left" vertical="center"/>
      <protection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7" fillId="0" borderId="17" xfId="55" applyFont="1" applyBorder="1" applyAlignment="1">
      <alignment horizontal="left" vertical="center"/>
      <protection/>
    </xf>
    <xf numFmtId="2" fontId="13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 vertical="center"/>
    </xf>
    <xf numFmtId="1" fontId="4" fillId="0" borderId="21" xfId="61" applyNumberFormat="1" applyFont="1" applyBorder="1" applyAlignment="1">
      <alignment horizontal="center" vertical="center"/>
      <protection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61" applyNumberFormat="1" applyFont="1" applyBorder="1" applyAlignment="1">
      <alignment horizontal="center" vertical="center"/>
      <protection/>
    </xf>
    <xf numFmtId="1" fontId="4" fillId="0" borderId="15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2" fontId="3" fillId="0" borderId="25" xfId="67" applyNumberFormat="1" applyFont="1" applyBorder="1" applyAlignment="1">
      <alignment horizontal="center" vertical="center"/>
      <protection/>
    </xf>
    <xf numFmtId="2" fontId="3" fillId="0" borderId="23" xfId="67" applyNumberFormat="1" applyFont="1" applyBorder="1" applyAlignment="1">
      <alignment horizontal="center" vertical="center"/>
      <protection/>
    </xf>
    <xf numFmtId="2" fontId="3" fillId="0" borderId="27" xfId="67" applyNumberFormat="1" applyFont="1" applyBorder="1" applyAlignment="1">
      <alignment horizontal="center" vertical="center"/>
      <protection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Įprastas 4" xfId="55"/>
    <cellStyle name="Įprastas 5" xfId="56"/>
    <cellStyle name="Linked Cell" xfId="57"/>
    <cellStyle name="Neutral" xfId="58"/>
    <cellStyle name="Normal 2" xfId="59"/>
    <cellStyle name="Normal 2 2" xfId="60"/>
    <cellStyle name="Normal 2 2 10_aukstis" xfId="61"/>
    <cellStyle name="Normal 2 2 10_aukstis 2" xfId="62"/>
    <cellStyle name="Normal 4 2" xfId="63"/>
    <cellStyle name="Normal 5" xfId="64"/>
    <cellStyle name="Note" xfId="65"/>
    <cellStyle name="Output" xfId="66"/>
    <cellStyle name="Paprastas 2" xfId="67"/>
    <cellStyle name="Paprastas 3" xfId="68"/>
    <cellStyle name="Percent" xfId="69"/>
    <cellStyle name="Title" xfId="70"/>
    <cellStyle name="Total" xfId="71"/>
    <cellStyle name="Warning Text" xfId="72"/>
    <cellStyle name="Обычный_Лист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152400</xdr:colOff>
      <xdr:row>4</xdr:row>
      <xdr:rowOff>47625</xdr:rowOff>
    </xdr:from>
    <xdr:to>
      <xdr:col>25</xdr:col>
      <xdr:colOff>457200</xdr:colOff>
      <xdr:row>18</xdr:row>
      <xdr:rowOff>171450</xdr:rowOff>
    </xdr:to>
    <xdr:pic>
      <xdr:nvPicPr>
        <xdr:cNvPr id="1" name="Picture 1" descr="http://upload.wikimedia.org/wikipedia/commons/8/8f/Siauliai_district_CO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695325"/>
          <a:ext cx="22098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4.421875" style="2" customWidth="1"/>
    <col min="2" max="2" width="0.5625" style="2" customWidth="1"/>
    <col min="3" max="3" width="3.7109375" style="2" customWidth="1"/>
    <col min="4" max="25" width="5.7109375" style="2" customWidth="1"/>
    <col min="26" max="26" width="9.00390625" style="2" customWidth="1"/>
    <col min="27" max="41" width="5.7109375" style="2" customWidth="1"/>
    <col min="42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spans="2:16" ht="12.75">
      <c r="B9" s="6"/>
      <c r="P9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 t="s">
        <v>224</v>
      </c>
    </row>
    <row r="17" spans="2:4" ht="20.25">
      <c r="B17" s="6"/>
      <c r="D17" s="94"/>
    </row>
    <row r="18" spans="2:4" ht="20.25">
      <c r="B18" s="6"/>
      <c r="D18" s="9"/>
    </row>
    <row r="19" spans="2:4" ht="17.25" customHeight="1">
      <c r="B19" s="6"/>
      <c r="D19" s="7"/>
    </row>
    <row r="20" ht="4.5" customHeight="1">
      <c r="B20" s="6"/>
    </row>
    <row r="21" spans="1:26" ht="3" customHeight="1">
      <c r="A21" s="8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4.5" customHeight="1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spans="2:4" ht="15.75">
      <c r="B31" s="6"/>
      <c r="D31" s="5" t="s">
        <v>316</v>
      </c>
    </row>
    <row r="32" spans="1:9" ht="6.75" customHeight="1">
      <c r="A32" s="10"/>
      <c r="B32" s="11"/>
      <c r="C32" s="10"/>
      <c r="D32" s="10"/>
      <c r="E32" s="10"/>
      <c r="F32" s="10"/>
      <c r="G32" s="10"/>
      <c r="H32" s="10"/>
      <c r="I32" s="10"/>
    </row>
    <row r="33" ht="6.75" customHeight="1">
      <c r="B33" s="6"/>
    </row>
    <row r="34" spans="2:4" ht="15.75">
      <c r="B34" s="6"/>
      <c r="D34" s="3" t="s">
        <v>12</v>
      </c>
    </row>
    <row r="35" ht="12.75">
      <c r="B35" s="6"/>
    </row>
    <row r="36" ht="12.75">
      <c r="B36" s="6"/>
    </row>
    <row r="37" ht="12.75">
      <c r="B37" s="6"/>
    </row>
    <row r="38" spans="2:12" ht="12.75">
      <c r="B38" s="6"/>
      <c r="E38" s="2" t="s">
        <v>57</v>
      </c>
      <c r="L38" s="2" t="s">
        <v>56</v>
      </c>
    </row>
    <row r="39" spans="2:14" ht="12.75">
      <c r="B39" s="6"/>
      <c r="N39" s="1" t="s">
        <v>11</v>
      </c>
    </row>
    <row r="40" ht="12.75">
      <c r="B40" s="6"/>
    </row>
    <row r="41" spans="2:12" ht="12.75">
      <c r="B41" s="6"/>
      <c r="E41" s="2" t="s">
        <v>45</v>
      </c>
      <c r="L41" s="2" t="s">
        <v>13</v>
      </c>
    </row>
    <row r="42" spans="2:14" ht="12.75">
      <c r="B42" s="6"/>
      <c r="N42" s="1" t="s">
        <v>74</v>
      </c>
    </row>
    <row r="43" ht="12.75">
      <c r="N43" s="1"/>
    </row>
  </sheetData>
  <sheetProtection/>
  <printOptions/>
  <pageMargins left="0.2362204724409449" right="0.15748031496062992" top="0.52" bottom="0.43" header="0.5118110236220472" footer="0.5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A5" sqref="A5"/>
    </sheetView>
  </sheetViews>
  <sheetFormatPr defaultColWidth="9.140625" defaultRowHeight="12.75"/>
  <cols>
    <col min="1" max="2" width="5.7109375" style="44" customWidth="1"/>
    <col min="3" max="3" width="11.140625" style="44" customWidth="1"/>
    <col min="4" max="4" width="15.421875" style="44" bestFit="1" customWidth="1"/>
    <col min="5" max="5" width="10.7109375" style="57" customWidth="1"/>
    <col min="6" max="7" width="15.00390625" style="58" customWidth="1"/>
    <col min="8" max="8" width="15.7109375" style="58" bestFit="1" customWidth="1"/>
    <col min="9" max="9" width="9.140625" style="53" customWidth="1"/>
    <col min="10" max="10" width="5.28125" style="53" bestFit="1" customWidth="1"/>
    <col min="11" max="11" width="24.28125" style="36" bestFit="1" customWidth="1"/>
    <col min="12" max="16384" width="9.140625" style="44" customWidth="1"/>
  </cols>
  <sheetData>
    <row r="1" spans="1:10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11" s="36" customFormat="1" ht="12" customHeight="1">
      <c r="A3" s="44"/>
      <c r="B3" s="44"/>
      <c r="C3" s="44"/>
      <c r="D3" s="49"/>
      <c r="E3" s="55"/>
      <c r="F3" s="50"/>
      <c r="G3" s="50"/>
      <c r="H3" s="50"/>
      <c r="I3" s="51"/>
      <c r="J3" s="51"/>
      <c r="K3" s="56"/>
    </row>
    <row r="4" spans="3:10" s="60" customFormat="1" ht="15.75">
      <c r="C4" s="61" t="s">
        <v>330</v>
      </c>
      <c r="D4" s="61"/>
      <c r="E4" s="62"/>
      <c r="F4" s="62"/>
      <c r="G4" s="62"/>
      <c r="H4" s="63"/>
      <c r="I4" s="64"/>
      <c r="J4" s="64"/>
    </row>
    <row r="5" spans="3:12" s="60" customFormat="1" ht="12" customHeight="1" thickBot="1">
      <c r="C5" s="61"/>
      <c r="D5" s="61"/>
      <c r="E5" s="55"/>
      <c r="F5" s="84"/>
      <c r="G5" s="84"/>
      <c r="H5" s="58"/>
      <c r="I5" s="53"/>
      <c r="J5" s="51"/>
      <c r="K5" s="51"/>
      <c r="L5" s="36"/>
    </row>
    <row r="6" spans="1:11" s="52" customFormat="1" ht="18" customHeight="1" thickBot="1">
      <c r="A6" s="95" t="s">
        <v>683</v>
      </c>
      <c r="B6" s="109" t="s">
        <v>144</v>
      </c>
      <c r="C6" s="67" t="s">
        <v>0</v>
      </c>
      <c r="D6" s="68" t="s">
        <v>1</v>
      </c>
      <c r="E6" s="70" t="s">
        <v>10</v>
      </c>
      <c r="F6" s="69" t="s">
        <v>2</v>
      </c>
      <c r="G6" s="69" t="s">
        <v>3</v>
      </c>
      <c r="H6" s="69" t="s">
        <v>75</v>
      </c>
      <c r="I6" s="70" t="s">
        <v>4</v>
      </c>
      <c r="J6" s="76" t="s">
        <v>55</v>
      </c>
      <c r="K6" s="71" t="s">
        <v>5</v>
      </c>
    </row>
    <row r="7" spans="1:11" ht="18" customHeight="1">
      <c r="A7" s="31">
        <v>1</v>
      </c>
      <c r="B7" s="160">
        <v>55</v>
      </c>
      <c r="C7" s="161" t="s">
        <v>538</v>
      </c>
      <c r="D7" s="159" t="s">
        <v>539</v>
      </c>
      <c r="E7" s="162">
        <v>36642</v>
      </c>
      <c r="F7" s="163" t="s">
        <v>34</v>
      </c>
      <c r="G7" s="163" t="s">
        <v>387</v>
      </c>
      <c r="H7" s="163"/>
      <c r="I7" s="101">
        <v>0.001246412037037037</v>
      </c>
      <c r="J7" s="25" t="str">
        <f aca="true" t="shared" si="0" ref="J7:J20">IF(ISBLANK(I7),"",IF(I7&lt;=0.00109375,"KSM",IF(I7&lt;=0.00115162037037037,"I A",IF(I7&lt;=0.00124421296296296,"II A",IF(I7&lt;=0.0013599537037037,"III A",IF(I7&lt;=0.00148726851851852,"I JA",IF(I7&lt;=0.00160300925925926,"II JA",IF(I7&lt;=0.00169560185185185,"III JA"))))))))</f>
        <v>III A</v>
      </c>
      <c r="K7" s="164" t="s">
        <v>518</v>
      </c>
    </row>
    <row r="8" spans="1:11" ht="18" customHeight="1">
      <c r="A8" s="31">
        <v>2</v>
      </c>
      <c r="B8" s="160">
        <v>54</v>
      </c>
      <c r="C8" s="161" t="s">
        <v>44</v>
      </c>
      <c r="D8" s="159" t="s">
        <v>310</v>
      </c>
      <c r="E8" s="162">
        <v>36931</v>
      </c>
      <c r="F8" s="163" t="s">
        <v>34</v>
      </c>
      <c r="G8" s="163" t="s">
        <v>160</v>
      </c>
      <c r="H8" s="163" t="s">
        <v>357</v>
      </c>
      <c r="I8" s="101">
        <v>0.0012471064814814816</v>
      </c>
      <c r="J8" s="25" t="str">
        <f t="shared" si="0"/>
        <v>III A</v>
      </c>
      <c r="K8" s="164" t="s">
        <v>309</v>
      </c>
    </row>
    <row r="9" spans="1:11" ht="18" customHeight="1">
      <c r="A9" s="31">
        <v>3</v>
      </c>
      <c r="B9" s="160">
        <v>56</v>
      </c>
      <c r="C9" s="161" t="s">
        <v>106</v>
      </c>
      <c r="D9" s="159" t="s">
        <v>263</v>
      </c>
      <c r="E9" s="162">
        <v>36540</v>
      </c>
      <c r="F9" s="163" t="s">
        <v>34</v>
      </c>
      <c r="G9" s="163" t="s">
        <v>160</v>
      </c>
      <c r="H9" s="163"/>
      <c r="I9" s="101">
        <v>0.0012875</v>
      </c>
      <c r="J9" s="25" t="str">
        <f t="shared" si="0"/>
        <v>III A</v>
      </c>
      <c r="K9" s="164" t="s">
        <v>558</v>
      </c>
    </row>
    <row r="10" spans="1:11" ht="18" customHeight="1">
      <c r="A10" s="31">
        <v>4</v>
      </c>
      <c r="B10" s="160">
        <v>25</v>
      </c>
      <c r="C10" s="161" t="s">
        <v>99</v>
      </c>
      <c r="D10" s="159" t="s">
        <v>542</v>
      </c>
      <c r="E10" s="162">
        <v>36625</v>
      </c>
      <c r="F10" s="163" t="s">
        <v>66</v>
      </c>
      <c r="G10" s="163" t="s">
        <v>253</v>
      </c>
      <c r="H10" s="163"/>
      <c r="I10" s="101">
        <v>0.0013109953703703704</v>
      </c>
      <c r="J10" s="25" t="str">
        <f t="shared" si="0"/>
        <v>III A</v>
      </c>
      <c r="K10" s="164" t="s">
        <v>543</v>
      </c>
    </row>
    <row r="11" spans="1:11" ht="18" customHeight="1">
      <c r="A11" s="31">
        <v>5</v>
      </c>
      <c r="B11" s="160">
        <v>15</v>
      </c>
      <c r="C11" s="161" t="s">
        <v>367</v>
      </c>
      <c r="D11" s="159" t="s">
        <v>368</v>
      </c>
      <c r="E11" s="162">
        <v>37517</v>
      </c>
      <c r="F11" s="163" t="s">
        <v>151</v>
      </c>
      <c r="G11" s="163" t="s">
        <v>150</v>
      </c>
      <c r="H11" s="163"/>
      <c r="I11" s="101">
        <v>0.0013181712962962962</v>
      </c>
      <c r="J11" s="25" t="str">
        <f t="shared" si="0"/>
        <v>III A</v>
      </c>
      <c r="K11" s="164" t="s">
        <v>152</v>
      </c>
    </row>
    <row r="12" spans="1:11" ht="18" customHeight="1">
      <c r="A12" s="31">
        <v>6</v>
      </c>
      <c r="B12" s="160">
        <v>140</v>
      </c>
      <c r="C12" s="161" t="s">
        <v>142</v>
      </c>
      <c r="D12" s="159" t="s">
        <v>457</v>
      </c>
      <c r="E12" s="162">
        <v>37137</v>
      </c>
      <c r="F12" s="163" t="s">
        <v>349</v>
      </c>
      <c r="G12" s="163" t="s">
        <v>350</v>
      </c>
      <c r="H12" s="163"/>
      <c r="I12" s="101">
        <v>0.0013288194444444443</v>
      </c>
      <c r="J12" s="25" t="str">
        <f t="shared" si="0"/>
        <v>III A</v>
      </c>
      <c r="K12" s="164" t="s">
        <v>351</v>
      </c>
    </row>
    <row r="13" spans="1:11" ht="18" customHeight="1">
      <c r="A13" s="31">
        <v>7</v>
      </c>
      <c r="B13" s="160">
        <v>99</v>
      </c>
      <c r="C13" s="161" t="s">
        <v>145</v>
      </c>
      <c r="D13" s="159" t="s">
        <v>548</v>
      </c>
      <c r="E13" s="162">
        <v>36577</v>
      </c>
      <c r="F13" s="163" t="s">
        <v>15</v>
      </c>
      <c r="G13" s="163"/>
      <c r="H13" s="163" t="s">
        <v>507</v>
      </c>
      <c r="I13" s="101">
        <v>0.0013390046296296294</v>
      </c>
      <c r="J13" s="25" t="str">
        <f t="shared" si="0"/>
        <v>III A</v>
      </c>
      <c r="K13" s="164" t="s">
        <v>88</v>
      </c>
    </row>
    <row r="14" spans="1:11" ht="18" customHeight="1">
      <c r="A14" s="31">
        <v>8</v>
      </c>
      <c r="B14" s="160">
        <v>83</v>
      </c>
      <c r="C14" s="161" t="s">
        <v>449</v>
      </c>
      <c r="D14" s="159" t="s">
        <v>450</v>
      </c>
      <c r="E14" s="162">
        <v>37179</v>
      </c>
      <c r="F14" s="163" t="s">
        <v>15</v>
      </c>
      <c r="G14" s="163" t="s">
        <v>46</v>
      </c>
      <c r="H14" s="163" t="s">
        <v>64</v>
      </c>
      <c r="I14" s="101">
        <v>0.0013653935185185184</v>
      </c>
      <c r="J14" s="25" t="str">
        <f t="shared" si="0"/>
        <v>I JA</v>
      </c>
      <c r="K14" s="164" t="s">
        <v>43</v>
      </c>
    </row>
    <row r="15" spans="1:11" ht="18" customHeight="1">
      <c r="A15" s="31">
        <v>9</v>
      </c>
      <c r="B15" s="160">
        <v>52</v>
      </c>
      <c r="C15" s="161" t="s">
        <v>106</v>
      </c>
      <c r="D15" s="159" t="s">
        <v>493</v>
      </c>
      <c r="E15" s="162">
        <v>36977</v>
      </c>
      <c r="F15" s="163" t="s">
        <v>34</v>
      </c>
      <c r="G15" s="163" t="s">
        <v>160</v>
      </c>
      <c r="H15" s="163" t="s">
        <v>357</v>
      </c>
      <c r="I15" s="101">
        <v>0.0014233796296296295</v>
      </c>
      <c r="J15" s="25" t="str">
        <f t="shared" si="0"/>
        <v>I JA</v>
      </c>
      <c r="K15" s="164" t="s">
        <v>59</v>
      </c>
    </row>
    <row r="16" spans="1:11" ht="18" customHeight="1">
      <c r="A16" s="31">
        <v>10</v>
      </c>
      <c r="B16" s="160">
        <v>53</v>
      </c>
      <c r="C16" s="161" t="s">
        <v>124</v>
      </c>
      <c r="D16" s="159" t="s">
        <v>496</v>
      </c>
      <c r="E16" s="162">
        <v>36960</v>
      </c>
      <c r="F16" s="163" t="s">
        <v>34</v>
      </c>
      <c r="G16" s="163" t="s">
        <v>160</v>
      </c>
      <c r="H16" s="163" t="s">
        <v>69</v>
      </c>
      <c r="I16" s="101">
        <v>0.001429513888888889</v>
      </c>
      <c r="J16" s="25" t="str">
        <f t="shared" si="0"/>
        <v>I JA</v>
      </c>
      <c r="K16" s="164" t="s">
        <v>48</v>
      </c>
    </row>
    <row r="17" spans="1:11" ht="18" customHeight="1">
      <c r="A17" s="31">
        <v>11</v>
      </c>
      <c r="B17" s="160">
        <v>137</v>
      </c>
      <c r="C17" s="161" t="s">
        <v>442</v>
      </c>
      <c r="D17" s="159" t="s">
        <v>443</v>
      </c>
      <c r="E17" s="162">
        <v>37221</v>
      </c>
      <c r="F17" s="163" t="s">
        <v>410</v>
      </c>
      <c r="G17" s="163" t="s">
        <v>411</v>
      </c>
      <c r="H17" s="163" t="s">
        <v>412</v>
      </c>
      <c r="I17" s="101">
        <v>0.0014460648148148147</v>
      </c>
      <c r="J17" s="25" t="str">
        <f t="shared" si="0"/>
        <v>I JA</v>
      </c>
      <c r="K17" s="164" t="s">
        <v>444</v>
      </c>
    </row>
    <row r="18" spans="1:11" ht="18" customHeight="1">
      <c r="A18" s="31">
        <v>12</v>
      </c>
      <c r="B18" s="160">
        <v>143</v>
      </c>
      <c r="C18" s="161" t="s">
        <v>102</v>
      </c>
      <c r="D18" s="159" t="s">
        <v>487</v>
      </c>
      <c r="E18" s="162">
        <v>37013</v>
      </c>
      <c r="F18" s="163" t="s">
        <v>349</v>
      </c>
      <c r="G18" s="163" t="s">
        <v>350</v>
      </c>
      <c r="H18" s="163"/>
      <c r="I18" s="101">
        <v>0.0014582175925925926</v>
      </c>
      <c r="J18" s="25" t="str">
        <f t="shared" si="0"/>
        <v>I JA</v>
      </c>
      <c r="K18" s="164" t="s">
        <v>404</v>
      </c>
    </row>
    <row r="19" spans="1:11" ht="18" customHeight="1">
      <c r="A19" s="31">
        <v>13</v>
      </c>
      <c r="B19" s="160">
        <v>16</v>
      </c>
      <c r="C19" s="161" t="s">
        <v>244</v>
      </c>
      <c r="D19" s="159" t="s">
        <v>425</v>
      </c>
      <c r="E19" s="162">
        <v>37312</v>
      </c>
      <c r="F19" s="163" t="s">
        <v>151</v>
      </c>
      <c r="G19" s="163" t="s">
        <v>150</v>
      </c>
      <c r="H19" s="163"/>
      <c r="I19" s="101">
        <v>0.0015541666666666666</v>
      </c>
      <c r="J19" s="25" t="str">
        <f t="shared" si="0"/>
        <v>II JA</v>
      </c>
      <c r="K19" s="164" t="s">
        <v>157</v>
      </c>
    </row>
    <row r="20" spans="1:11" ht="18" customHeight="1">
      <c r="A20" s="31">
        <v>14</v>
      </c>
      <c r="B20" s="160">
        <v>79</v>
      </c>
      <c r="C20" s="161" t="s">
        <v>116</v>
      </c>
      <c r="D20" s="159" t="s">
        <v>451</v>
      </c>
      <c r="E20" s="162">
        <v>37179</v>
      </c>
      <c r="F20" s="163" t="s">
        <v>15</v>
      </c>
      <c r="G20" s="163" t="s">
        <v>46</v>
      </c>
      <c r="H20" s="163" t="s">
        <v>51</v>
      </c>
      <c r="I20" s="101">
        <v>0.0015722222222222223</v>
      </c>
      <c r="J20" s="25" t="str">
        <f t="shared" si="0"/>
        <v>II JA</v>
      </c>
      <c r="K20" s="164" t="s">
        <v>80</v>
      </c>
    </row>
    <row r="21" spans="1:11" ht="18" customHeight="1">
      <c r="A21" s="31"/>
      <c r="B21" s="160">
        <v>49</v>
      </c>
      <c r="C21" s="161" t="s">
        <v>452</v>
      </c>
      <c r="D21" s="159" t="s">
        <v>453</v>
      </c>
      <c r="E21" s="162">
        <v>37177</v>
      </c>
      <c r="F21" s="163" t="s">
        <v>34</v>
      </c>
      <c r="G21" s="163" t="s">
        <v>160</v>
      </c>
      <c r="H21" s="163" t="s">
        <v>357</v>
      </c>
      <c r="I21" s="101" t="s">
        <v>682</v>
      </c>
      <c r="J21" s="25"/>
      <c r="K21" s="164" t="s">
        <v>59</v>
      </c>
    </row>
    <row r="22" spans="1:11" ht="18" customHeight="1">
      <c r="A22" s="31"/>
      <c r="B22" s="160">
        <v>57</v>
      </c>
      <c r="C22" s="161" t="s">
        <v>566</v>
      </c>
      <c r="D22" s="159" t="s">
        <v>567</v>
      </c>
      <c r="E22" s="162">
        <v>36526</v>
      </c>
      <c r="F22" s="163" t="s">
        <v>34</v>
      </c>
      <c r="G22" s="163" t="s">
        <v>547</v>
      </c>
      <c r="H22" s="163"/>
      <c r="I22" s="101" t="s">
        <v>682</v>
      </c>
      <c r="J22" s="25"/>
      <c r="K22" s="164" t="s">
        <v>568</v>
      </c>
    </row>
    <row r="23" spans="1:11" ht="12" customHeight="1">
      <c r="A23" s="73"/>
      <c r="B23" s="27"/>
      <c r="C23" s="28"/>
      <c r="D23" s="29"/>
      <c r="E23" s="102"/>
      <c r="F23" s="26"/>
      <c r="G23" s="26"/>
      <c r="H23" s="26"/>
      <c r="I23" s="120"/>
      <c r="J23" s="73"/>
      <c r="K23" s="30"/>
    </row>
    <row r="24" spans="3:10" s="60" customFormat="1" ht="15.75">
      <c r="C24" s="61" t="s">
        <v>343</v>
      </c>
      <c r="D24" s="61"/>
      <c r="E24" s="62"/>
      <c r="F24" s="62"/>
      <c r="G24" s="62"/>
      <c r="H24" s="63"/>
      <c r="I24" s="64"/>
      <c r="J24" s="64"/>
    </row>
    <row r="25" spans="3:12" s="60" customFormat="1" ht="12.75" customHeight="1" thickBot="1">
      <c r="C25" s="61"/>
      <c r="D25" s="61"/>
      <c r="E25" s="55"/>
      <c r="F25" s="84"/>
      <c r="G25" s="84"/>
      <c r="H25" s="58"/>
      <c r="I25" s="53"/>
      <c r="J25" s="51"/>
      <c r="K25" s="51"/>
      <c r="L25" s="36"/>
    </row>
    <row r="26" spans="1:11" s="52" customFormat="1" ht="18" customHeight="1" thickBot="1">
      <c r="A26" s="95" t="s">
        <v>683</v>
      </c>
      <c r="B26" s="109" t="s">
        <v>144</v>
      </c>
      <c r="C26" s="67" t="s">
        <v>0</v>
      </c>
      <c r="D26" s="68" t="s">
        <v>1</v>
      </c>
      <c r="E26" s="70" t="s">
        <v>10</v>
      </c>
      <c r="F26" s="69" t="s">
        <v>2</v>
      </c>
      <c r="G26" s="69" t="s">
        <v>3</v>
      </c>
      <c r="H26" s="69" t="s">
        <v>75</v>
      </c>
      <c r="I26" s="70" t="s">
        <v>4</v>
      </c>
      <c r="J26" s="76" t="s">
        <v>55</v>
      </c>
      <c r="K26" s="71" t="s">
        <v>5</v>
      </c>
    </row>
    <row r="27" spans="1:11" ht="17.25" customHeight="1">
      <c r="A27" s="31">
        <v>1</v>
      </c>
      <c r="B27" s="160">
        <v>35</v>
      </c>
      <c r="C27" s="161" t="s">
        <v>26</v>
      </c>
      <c r="D27" s="159" t="s">
        <v>259</v>
      </c>
      <c r="E27" s="162">
        <v>36259</v>
      </c>
      <c r="F27" s="163" t="s">
        <v>103</v>
      </c>
      <c r="G27" s="163" t="s">
        <v>149</v>
      </c>
      <c r="H27" s="163"/>
      <c r="I27" s="101">
        <v>0.0011840277777777778</v>
      </c>
      <c r="J27" s="25" t="str">
        <f aca="true" t="shared" si="1" ref="J27:J35">IF(ISBLANK(I27),"",IF(I27&lt;=0.00109375,"KSM",IF(I27&lt;=0.00115162037037037,"I A",IF(I27&lt;=0.00124421296296296,"II A",IF(I27&lt;=0.0013599537037037,"III A",IF(I27&lt;=0.00148726851851852,"I JA",IF(I27&lt;=0.00160300925925926,"II JA",IF(I27&lt;=0.00169560185185185,"III JA"))))))))</f>
        <v>II A</v>
      </c>
      <c r="K27" s="164" t="s">
        <v>107</v>
      </c>
    </row>
    <row r="28" spans="1:11" ht="17.25" customHeight="1">
      <c r="A28" s="31">
        <v>2</v>
      </c>
      <c r="B28" s="160">
        <v>58</v>
      </c>
      <c r="C28" s="161" t="s">
        <v>569</v>
      </c>
      <c r="D28" s="159" t="s">
        <v>570</v>
      </c>
      <c r="E28" s="162">
        <v>36518</v>
      </c>
      <c r="F28" s="163" t="s">
        <v>34</v>
      </c>
      <c r="G28" s="163" t="s">
        <v>387</v>
      </c>
      <c r="H28" s="163" t="s">
        <v>357</v>
      </c>
      <c r="I28" s="101">
        <v>0.0012314814814814816</v>
      </c>
      <c r="J28" s="25" t="str">
        <f t="shared" si="1"/>
        <v>II A</v>
      </c>
      <c r="K28" s="164" t="s">
        <v>50</v>
      </c>
    </row>
    <row r="29" spans="1:11" ht="17.25" customHeight="1">
      <c r="A29" s="31">
        <v>3</v>
      </c>
      <c r="B29" s="160">
        <v>34</v>
      </c>
      <c r="C29" s="161" t="s">
        <v>44</v>
      </c>
      <c r="D29" s="159" t="s">
        <v>258</v>
      </c>
      <c r="E29" s="162">
        <v>36334</v>
      </c>
      <c r="F29" s="163" t="s">
        <v>103</v>
      </c>
      <c r="G29" s="163" t="s">
        <v>149</v>
      </c>
      <c r="H29" s="163"/>
      <c r="I29" s="101">
        <v>0.0012405092592592591</v>
      </c>
      <c r="J29" s="25" t="str">
        <f t="shared" si="1"/>
        <v>II A</v>
      </c>
      <c r="K29" s="164" t="s">
        <v>107</v>
      </c>
    </row>
    <row r="30" spans="1:11" ht="17.25" customHeight="1">
      <c r="A30" s="31">
        <v>4</v>
      </c>
      <c r="B30" s="160">
        <v>116</v>
      </c>
      <c r="C30" s="161" t="s">
        <v>254</v>
      </c>
      <c r="D30" s="159" t="s">
        <v>255</v>
      </c>
      <c r="E30" s="162">
        <v>36270</v>
      </c>
      <c r="F30" s="163" t="s">
        <v>15</v>
      </c>
      <c r="G30" s="163" t="s">
        <v>524</v>
      </c>
      <c r="H30" s="163" t="s">
        <v>507</v>
      </c>
      <c r="I30" s="101">
        <v>0.0013380787037037035</v>
      </c>
      <c r="J30" s="25" t="str">
        <f t="shared" si="1"/>
        <v>III A</v>
      </c>
      <c r="K30" s="164" t="s">
        <v>88</v>
      </c>
    </row>
    <row r="31" spans="1:11" ht="17.25" customHeight="1">
      <c r="A31" s="31">
        <v>5</v>
      </c>
      <c r="B31" s="160">
        <v>26</v>
      </c>
      <c r="C31" s="161" t="s">
        <v>588</v>
      </c>
      <c r="D31" s="159" t="s">
        <v>589</v>
      </c>
      <c r="E31" s="162">
        <v>36331</v>
      </c>
      <c r="F31" s="163" t="s">
        <v>66</v>
      </c>
      <c r="G31" s="163" t="s">
        <v>253</v>
      </c>
      <c r="H31" s="163"/>
      <c r="I31" s="101">
        <v>0.0013811342592592593</v>
      </c>
      <c r="J31" s="25" t="str">
        <f t="shared" si="1"/>
        <v>I JA</v>
      </c>
      <c r="K31" s="164" t="s">
        <v>77</v>
      </c>
    </row>
    <row r="32" spans="1:11" ht="17.25" customHeight="1">
      <c r="A32" s="31">
        <v>6</v>
      </c>
      <c r="B32" s="160">
        <v>145</v>
      </c>
      <c r="C32" s="161" t="s">
        <v>221</v>
      </c>
      <c r="D32" s="159" t="s">
        <v>577</v>
      </c>
      <c r="E32" s="162">
        <v>36418</v>
      </c>
      <c r="F32" s="163" t="s">
        <v>349</v>
      </c>
      <c r="G32" s="163" t="s">
        <v>350</v>
      </c>
      <c r="H32" s="163"/>
      <c r="I32" s="101">
        <v>0.0014417824074074072</v>
      </c>
      <c r="J32" s="25" t="str">
        <f t="shared" si="1"/>
        <v>I JA</v>
      </c>
      <c r="K32" s="164" t="s">
        <v>404</v>
      </c>
    </row>
    <row r="33" spans="1:11" ht="17.25" customHeight="1">
      <c r="A33" s="31">
        <v>7</v>
      </c>
      <c r="B33" s="160">
        <v>19</v>
      </c>
      <c r="C33" s="161" t="s">
        <v>124</v>
      </c>
      <c r="D33" s="159" t="s">
        <v>230</v>
      </c>
      <c r="E33" s="162">
        <v>35814</v>
      </c>
      <c r="F33" s="163" t="s">
        <v>151</v>
      </c>
      <c r="G33" s="163" t="s">
        <v>150</v>
      </c>
      <c r="H33" s="163"/>
      <c r="I33" s="101">
        <v>0.0014623842592592594</v>
      </c>
      <c r="J33" s="25" t="str">
        <f t="shared" si="1"/>
        <v>I JA</v>
      </c>
      <c r="K33" s="164" t="s">
        <v>157</v>
      </c>
    </row>
    <row r="34" spans="1:11" ht="17.25" customHeight="1">
      <c r="A34" s="31">
        <v>8</v>
      </c>
      <c r="B34" s="160">
        <v>87</v>
      </c>
      <c r="C34" s="161" t="s">
        <v>128</v>
      </c>
      <c r="D34" s="159" t="s">
        <v>129</v>
      </c>
      <c r="E34" s="162">
        <v>36231</v>
      </c>
      <c r="F34" s="163" t="s">
        <v>15</v>
      </c>
      <c r="G34" s="163" t="s">
        <v>524</v>
      </c>
      <c r="H34" s="163" t="s">
        <v>507</v>
      </c>
      <c r="I34" s="101">
        <v>0.0015347222222222223</v>
      </c>
      <c r="J34" s="25" t="str">
        <f t="shared" si="1"/>
        <v>II JA</v>
      </c>
      <c r="K34" s="164" t="s">
        <v>88</v>
      </c>
    </row>
    <row r="35" spans="1:11" ht="17.25" customHeight="1">
      <c r="A35" s="31">
        <v>9</v>
      </c>
      <c r="B35" s="160">
        <v>122</v>
      </c>
      <c r="C35" s="161" t="s">
        <v>580</v>
      </c>
      <c r="D35" s="159" t="s">
        <v>581</v>
      </c>
      <c r="E35" s="162">
        <v>36381</v>
      </c>
      <c r="F35" s="163" t="s">
        <v>410</v>
      </c>
      <c r="G35" s="163" t="s">
        <v>411</v>
      </c>
      <c r="H35" s="163" t="s">
        <v>412</v>
      </c>
      <c r="I35" s="101">
        <v>0.0015481481481481483</v>
      </c>
      <c r="J35" s="25" t="str">
        <f t="shared" si="1"/>
        <v>II JA</v>
      </c>
      <c r="K35" s="164" t="s">
        <v>444</v>
      </c>
    </row>
    <row r="36" spans="1:11" ht="17.25" customHeight="1">
      <c r="A36" s="31"/>
      <c r="B36" s="160">
        <v>60</v>
      </c>
      <c r="C36" s="161" t="s">
        <v>44</v>
      </c>
      <c r="D36" s="159" t="s">
        <v>584</v>
      </c>
      <c r="E36" s="162">
        <v>36355</v>
      </c>
      <c r="F36" s="163" t="s">
        <v>34</v>
      </c>
      <c r="G36" s="163" t="s">
        <v>160</v>
      </c>
      <c r="H36" s="163"/>
      <c r="I36" s="101" t="s">
        <v>682</v>
      </c>
      <c r="J36" s="25"/>
      <c r="K36" s="164" t="s">
        <v>558</v>
      </c>
    </row>
    <row r="37" spans="1:11" ht="17.25" customHeight="1">
      <c r="A37" s="31"/>
      <c r="B37" s="160">
        <v>167</v>
      </c>
      <c r="C37" s="161" t="s">
        <v>221</v>
      </c>
      <c r="D37" s="159" t="s">
        <v>222</v>
      </c>
      <c r="E37" s="162">
        <v>36176</v>
      </c>
      <c r="F37" s="163" t="s">
        <v>15</v>
      </c>
      <c r="G37" s="163" t="s">
        <v>46</v>
      </c>
      <c r="H37" s="163" t="s">
        <v>25</v>
      </c>
      <c r="I37" s="101" t="s">
        <v>682</v>
      </c>
      <c r="J37" s="25"/>
      <c r="K37" s="164" t="s">
        <v>41</v>
      </c>
    </row>
    <row r="38" spans="1:11" ht="17.25" customHeight="1">
      <c r="A38" s="31"/>
      <c r="B38" s="160">
        <v>24</v>
      </c>
      <c r="C38" s="161" t="s">
        <v>202</v>
      </c>
      <c r="D38" s="159" t="s">
        <v>301</v>
      </c>
      <c r="E38" s="162">
        <v>36341</v>
      </c>
      <c r="F38" s="163" t="s">
        <v>47</v>
      </c>
      <c r="G38" s="163" t="s">
        <v>117</v>
      </c>
      <c r="H38" s="163"/>
      <c r="I38" s="101" t="s">
        <v>682</v>
      </c>
      <c r="J38" s="25"/>
      <c r="K38" s="164" t="s">
        <v>118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6">
      <selection activeCell="A5" sqref="A5"/>
    </sheetView>
  </sheetViews>
  <sheetFormatPr defaultColWidth="9.140625" defaultRowHeight="12.75"/>
  <cols>
    <col min="1" max="2" width="5.7109375" style="44" customWidth="1"/>
    <col min="3" max="3" width="11.140625" style="44" customWidth="1"/>
    <col min="4" max="4" width="15.421875" style="44" bestFit="1" customWidth="1"/>
    <col min="5" max="5" width="10.7109375" style="57" customWidth="1"/>
    <col min="6" max="7" width="15.00390625" style="58" customWidth="1"/>
    <col min="8" max="8" width="15.7109375" style="58" bestFit="1" customWidth="1"/>
    <col min="9" max="9" width="9.140625" style="53" customWidth="1"/>
    <col min="10" max="10" width="5.28125" style="53" bestFit="1" customWidth="1"/>
    <col min="11" max="11" width="16.140625" style="36" bestFit="1" customWidth="1"/>
    <col min="12" max="16384" width="9.140625" style="44" customWidth="1"/>
  </cols>
  <sheetData>
    <row r="1" spans="1:10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11" s="36" customFormat="1" ht="12" customHeight="1">
      <c r="A3" s="44"/>
      <c r="B3" s="44"/>
      <c r="C3" s="44"/>
      <c r="D3" s="49"/>
      <c r="E3" s="55"/>
      <c r="F3" s="50"/>
      <c r="G3" s="50"/>
      <c r="H3" s="50"/>
      <c r="I3" s="51"/>
      <c r="J3" s="51"/>
      <c r="K3" s="56"/>
    </row>
    <row r="4" spans="3:10" s="37" customFormat="1" ht="15.75">
      <c r="C4" s="38" t="s">
        <v>329</v>
      </c>
      <c r="D4" s="38"/>
      <c r="E4" s="42"/>
      <c r="F4" s="42"/>
      <c r="G4" s="42"/>
      <c r="H4" s="40"/>
      <c r="I4" s="46"/>
      <c r="J4" s="46"/>
    </row>
    <row r="5" spans="3:10" s="37" customFormat="1" ht="16.5" thickBot="1">
      <c r="C5" s="38"/>
      <c r="D5" s="38"/>
      <c r="E5" s="42"/>
      <c r="F5" s="42"/>
      <c r="G5" s="42"/>
      <c r="H5" s="40"/>
      <c r="I5" s="46"/>
      <c r="J5" s="46"/>
    </row>
    <row r="6" spans="1:11" s="52" customFormat="1" ht="18" customHeight="1" thickBot="1">
      <c r="A6" s="95" t="s">
        <v>683</v>
      </c>
      <c r="B6" s="109" t="s">
        <v>144</v>
      </c>
      <c r="C6" s="67" t="s">
        <v>0</v>
      </c>
      <c r="D6" s="68" t="s">
        <v>1</v>
      </c>
      <c r="E6" s="70" t="s">
        <v>10</v>
      </c>
      <c r="F6" s="69" t="s">
        <v>2</v>
      </c>
      <c r="G6" s="69" t="s">
        <v>3</v>
      </c>
      <c r="H6" s="69" t="s">
        <v>75</v>
      </c>
      <c r="I6" s="70" t="s">
        <v>4</v>
      </c>
      <c r="J6" s="76" t="s">
        <v>55</v>
      </c>
      <c r="K6" s="71" t="s">
        <v>5</v>
      </c>
    </row>
    <row r="7" spans="1:11" s="20" customFormat="1" ht="18" customHeight="1">
      <c r="A7" s="31">
        <v>1</v>
      </c>
      <c r="B7" s="160">
        <v>81</v>
      </c>
      <c r="C7" s="161" t="s">
        <v>14</v>
      </c>
      <c r="D7" s="159" t="s">
        <v>506</v>
      </c>
      <c r="E7" s="162">
        <v>36884</v>
      </c>
      <c r="F7" s="163" t="s">
        <v>15</v>
      </c>
      <c r="G7" s="163"/>
      <c r="H7" s="163" t="s">
        <v>507</v>
      </c>
      <c r="I7" s="101">
        <v>0.0011341435185185185</v>
      </c>
      <c r="J7" s="25" t="str">
        <f aca="true" t="shared" si="0" ref="J7:J12">IF(ISBLANK(I7),"",IF(I7&lt;=0.000943287037037037,"KSM",IF(I7&lt;=0.000989583333333333,"I A",IF(I7&lt;=0.00105902777777778,"II A",IF(I7&lt;=0.0011400462962963,"III A",IF(I7&lt;=0.00124421296296296,"I JA",IF(I7&lt;=0.00132523148148148,"II JA",IF(I7&lt;=0.00139467592592593,"III JA"))))))))</f>
        <v>III A</v>
      </c>
      <c r="K7" s="164" t="s">
        <v>88</v>
      </c>
    </row>
    <row r="8" spans="1:11" s="20" customFormat="1" ht="18" customHeight="1">
      <c r="A8" s="31">
        <v>2</v>
      </c>
      <c r="B8" s="160">
        <v>31</v>
      </c>
      <c r="C8" s="161" t="s">
        <v>527</v>
      </c>
      <c r="D8" s="159" t="s">
        <v>528</v>
      </c>
      <c r="E8" s="162">
        <v>36727</v>
      </c>
      <c r="F8" s="163" t="s">
        <v>103</v>
      </c>
      <c r="G8" s="163" t="s">
        <v>149</v>
      </c>
      <c r="H8" s="163"/>
      <c r="I8" s="101">
        <v>0.0011515046296296297</v>
      </c>
      <c r="J8" s="25" t="str">
        <f t="shared" si="0"/>
        <v>I JA</v>
      </c>
      <c r="K8" s="164" t="s">
        <v>107</v>
      </c>
    </row>
    <row r="9" spans="1:11" s="20" customFormat="1" ht="18" customHeight="1">
      <c r="A9" s="31">
        <v>3</v>
      </c>
      <c r="B9" s="160">
        <v>72</v>
      </c>
      <c r="C9" s="161" t="s">
        <v>227</v>
      </c>
      <c r="D9" s="159" t="s">
        <v>529</v>
      </c>
      <c r="E9" s="162">
        <v>36714</v>
      </c>
      <c r="F9" s="163" t="s">
        <v>530</v>
      </c>
      <c r="G9" s="163" t="s">
        <v>387</v>
      </c>
      <c r="H9" s="163"/>
      <c r="I9" s="101">
        <v>0.0011655092592592591</v>
      </c>
      <c r="J9" s="25" t="str">
        <f t="shared" si="0"/>
        <v>I JA</v>
      </c>
      <c r="K9" s="164" t="s">
        <v>518</v>
      </c>
    </row>
    <row r="10" spans="1:11" s="20" customFormat="1" ht="18" customHeight="1">
      <c r="A10" s="31">
        <v>4</v>
      </c>
      <c r="B10" s="160">
        <v>88</v>
      </c>
      <c r="C10" s="161" t="s">
        <v>114</v>
      </c>
      <c r="D10" s="159" t="s">
        <v>380</v>
      </c>
      <c r="E10" s="162">
        <v>37455</v>
      </c>
      <c r="F10" s="163" t="s">
        <v>15</v>
      </c>
      <c r="G10" s="163" t="s">
        <v>46</v>
      </c>
      <c r="H10" s="163" t="s">
        <v>51</v>
      </c>
      <c r="I10" s="101">
        <v>0.0012541666666666667</v>
      </c>
      <c r="J10" s="25" t="str">
        <f t="shared" si="0"/>
        <v>II JA</v>
      </c>
      <c r="K10" s="164" t="s">
        <v>80</v>
      </c>
    </row>
    <row r="11" spans="1:11" s="20" customFormat="1" ht="18" customHeight="1">
      <c r="A11" s="31">
        <v>5</v>
      </c>
      <c r="B11" s="160">
        <v>95</v>
      </c>
      <c r="C11" s="161" t="s">
        <v>31</v>
      </c>
      <c r="D11" s="159" t="s">
        <v>477</v>
      </c>
      <c r="E11" s="162">
        <v>37058</v>
      </c>
      <c r="F11" s="163" t="s">
        <v>15</v>
      </c>
      <c r="G11" s="163" t="s">
        <v>46</v>
      </c>
      <c r="H11" s="163" t="s">
        <v>64</v>
      </c>
      <c r="I11" s="101">
        <v>0.0012578703703703703</v>
      </c>
      <c r="J11" s="25" t="str">
        <f t="shared" si="0"/>
        <v>II JA</v>
      </c>
      <c r="K11" s="164" t="s">
        <v>43</v>
      </c>
    </row>
    <row r="12" spans="1:11" s="20" customFormat="1" ht="18" customHeight="1">
      <c r="A12" s="31">
        <v>6</v>
      </c>
      <c r="B12" s="160">
        <v>42</v>
      </c>
      <c r="C12" s="161" t="s">
        <v>456</v>
      </c>
      <c r="D12" s="159" t="s">
        <v>282</v>
      </c>
      <c r="E12" s="162">
        <v>37145</v>
      </c>
      <c r="F12" s="163" t="s">
        <v>82</v>
      </c>
      <c r="G12" s="163" t="s">
        <v>83</v>
      </c>
      <c r="H12" s="163" t="s">
        <v>186</v>
      </c>
      <c r="I12" s="101">
        <v>0.0013368055555555555</v>
      </c>
      <c r="J12" s="25" t="str">
        <f t="shared" si="0"/>
        <v>III JA</v>
      </c>
      <c r="K12" s="164" t="s">
        <v>136</v>
      </c>
    </row>
    <row r="13" spans="1:11" s="20" customFormat="1" ht="18" customHeight="1">
      <c r="A13" s="31">
        <v>7</v>
      </c>
      <c r="B13" s="160">
        <v>38</v>
      </c>
      <c r="C13" s="161" t="s">
        <v>242</v>
      </c>
      <c r="D13" s="159" t="s">
        <v>492</v>
      </c>
      <c r="E13" s="162">
        <v>36984</v>
      </c>
      <c r="F13" s="163" t="s">
        <v>375</v>
      </c>
      <c r="G13" s="163" t="s">
        <v>376</v>
      </c>
      <c r="H13" s="163"/>
      <c r="I13" s="101">
        <v>0.0015109953703703702</v>
      </c>
      <c r="J13" s="25"/>
      <c r="K13" s="164" t="s">
        <v>377</v>
      </c>
    </row>
    <row r="14" spans="1:11" s="20" customFormat="1" ht="18" customHeight="1">
      <c r="A14" s="31">
        <v>8</v>
      </c>
      <c r="B14" s="160">
        <v>71</v>
      </c>
      <c r="C14" s="161" t="s">
        <v>32</v>
      </c>
      <c r="D14" s="159" t="s">
        <v>352</v>
      </c>
      <c r="E14" s="162">
        <v>37611</v>
      </c>
      <c r="F14" s="163" t="s">
        <v>15</v>
      </c>
      <c r="G14" s="163" t="s">
        <v>46</v>
      </c>
      <c r="H14" s="163" t="s">
        <v>64</v>
      </c>
      <c r="I14" s="101">
        <v>0.001512152777777778</v>
      </c>
      <c r="J14" s="25"/>
      <c r="K14" s="164" t="s">
        <v>43</v>
      </c>
    </row>
    <row r="15" spans="1:11" s="20" customFormat="1" ht="18" customHeight="1">
      <c r="A15" s="31"/>
      <c r="B15" s="160">
        <v>17</v>
      </c>
      <c r="C15" s="161" t="s">
        <v>494</v>
      </c>
      <c r="D15" s="159" t="s">
        <v>495</v>
      </c>
      <c r="E15" s="162">
        <v>36965</v>
      </c>
      <c r="F15" s="163" t="s">
        <v>151</v>
      </c>
      <c r="G15" s="163" t="s">
        <v>150</v>
      </c>
      <c r="H15" s="163"/>
      <c r="I15" s="101" t="s">
        <v>682</v>
      </c>
      <c r="J15" s="25"/>
      <c r="K15" s="164" t="s">
        <v>152</v>
      </c>
    </row>
    <row r="16" spans="1:11" s="20" customFormat="1" ht="18" customHeight="1">
      <c r="A16" s="73"/>
      <c r="B16" s="27"/>
      <c r="C16" s="28"/>
      <c r="D16" s="29"/>
      <c r="E16" s="102"/>
      <c r="F16" s="26"/>
      <c r="G16" s="26"/>
      <c r="H16" s="26"/>
      <c r="I16" s="120"/>
      <c r="J16" s="73"/>
      <c r="K16" s="30"/>
    </row>
    <row r="17" spans="1:11" s="20" customFormat="1" ht="18" customHeight="1">
      <c r="A17" s="73"/>
      <c r="B17" s="27"/>
      <c r="C17" s="28"/>
      <c r="D17" s="29"/>
      <c r="E17" s="102"/>
      <c r="F17" s="26"/>
      <c r="G17" s="26"/>
      <c r="H17" s="26"/>
      <c r="I17" s="120"/>
      <c r="J17" s="73"/>
      <c r="K17" s="30"/>
    </row>
    <row r="18" spans="3:10" s="37" customFormat="1" ht="15.75">
      <c r="C18" s="38" t="s">
        <v>342</v>
      </c>
      <c r="D18" s="38"/>
      <c r="E18" s="42"/>
      <c r="F18" s="42"/>
      <c r="G18" s="42"/>
      <c r="H18" s="40"/>
      <c r="I18" s="46"/>
      <c r="J18" s="46"/>
    </row>
    <row r="19" spans="3:10" s="37" customFormat="1" ht="16.5" thickBot="1">
      <c r="C19" s="38"/>
      <c r="D19" s="38"/>
      <c r="E19" s="42"/>
      <c r="F19" s="42"/>
      <c r="G19" s="42"/>
      <c r="H19" s="40"/>
      <c r="I19" s="46"/>
      <c r="J19" s="46"/>
    </row>
    <row r="20" spans="1:11" s="52" customFormat="1" ht="18" customHeight="1" thickBot="1">
      <c r="A20" s="95" t="s">
        <v>683</v>
      </c>
      <c r="B20" s="109" t="s">
        <v>144</v>
      </c>
      <c r="C20" s="67" t="s">
        <v>0</v>
      </c>
      <c r="D20" s="68" t="s">
        <v>1</v>
      </c>
      <c r="E20" s="70" t="s">
        <v>10</v>
      </c>
      <c r="F20" s="69" t="s">
        <v>2</v>
      </c>
      <c r="G20" s="69" t="s">
        <v>3</v>
      </c>
      <c r="H20" s="69" t="s">
        <v>75</v>
      </c>
      <c r="I20" s="70" t="s">
        <v>4</v>
      </c>
      <c r="J20" s="76" t="s">
        <v>55</v>
      </c>
      <c r="K20" s="71" t="s">
        <v>5</v>
      </c>
    </row>
    <row r="21" spans="1:11" s="20" customFormat="1" ht="18" customHeight="1">
      <c r="A21" s="31">
        <v>1</v>
      </c>
      <c r="B21" s="160">
        <v>67</v>
      </c>
      <c r="C21" s="161" t="s">
        <v>20</v>
      </c>
      <c r="D21" s="159" t="s">
        <v>197</v>
      </c>
      <c r="E21" s="162">
        <v>35572</v>
      </c>
      <c r="F21" s="163" t="s">
        <v>34</v>
      </c>
      <c r="G21" s="163" t="s">
        <v>160</v>
      </c>
      <c r="H21" s="163"/>
      <c r="I21" s="101">
        <v>0.0010153935185185186</v>
      </c>
      <c r="J21" s="25" t="str">
        <f aca="true" t="shared" si="1" ref="J21:J27">IF(ISBLANK(I21),"",IF(I21&lt;=0.000943287037037037,"KSM",IF(I21&lt;=0.000989583333333333,"I A",IF(I21&lt;=0.00105902777777778,"II A",IF(I21&lt;=0.0011400462962963,"III A",IF(I21&lt;=0.00124421296296296,"I JA",IF(I21&lt;=0.00132523148148148,"II JA",IF(I21&lt;=0.00139467592592593,"III JA"))))))))</f>
        <v>II A</v>
      </c>
      <c r="K21" s="164" t="s">
        <v>518</v>
      </c>
    </row>
    <row r="22" spans="1:11" s="20" customFormat="1" ht="18" customHeight="1">
      <c r="A22" s="31">
        <v>2</v>
      </c>
      <c r="B22" s="160">
        <v>69</v>
      </c>
      <c r="C22" s="161" t="s">
        <v>32</v>
      </c>
      <c r="D22" s="159" t="s">
        <v>219</v>
      </c>
      <c r="E22" s="162">
        <v>35895</v>
      </c>
      <c r="F22" s="163" t="s">
        <v>34</v>
      </c>
      <c r="G22" s="163" t="s">
        <v>160</v>
      </c>
      <c r="H22" s="163" t="s">
        <v>210</v>
      </c>
      <c r="I22" s="101">
        <v>0.0010179398148148148</v>
      </c>
      <c r="J22" s="25" t="str">
        <f t="shared" si="1"/>
        <v>II A</v>
      </c>
      <c r="K22" s="164" t="s">
        <v>60</v>
      </c>
    </row>
    <row r="23" spans="1:11" s="20" customFormat="1" ht="18" customHeight="1">
      <c r="A23" s="31">
        <v>3</v>
      </c>
      <c r="B23" s="160">
        <v>59</v>
      </c>
      <c r="C23" s="161" t="s">
        <v>132</v>
      </c>
      <c r="D23" s="159" t="s">
        <v>304</v>
      </c>
      <c r="E23" s="162">
        <v>36393</v>
      </c>
      <c r="F23" s="163" t="s">
        <v>34</v>
      </c>
      <c r="G23" s="163" t="s">
        <v>387</v>
      </c>
      <c r="H23" s="163" t="s">
        <v>357</v>
      </c>
      <c r="I23" s="101">
        <v>0.0010261574074074075</v>
      </c>
      <c r="J23" s="25" t="str">
        <f t="shared" si="1"/>
        <v>II A</v>
      </c>
      <c r="K23" s="164" t="s">
        <v>50</v>
      </c>
    </row>
    <row r="24" spans="1:11" s="20" customFormat="1" ht="18" customHeight="1">
      <c r="A24" s="31">
        <v>4</v>
      </c>
      <c r="B24" s="160">
        <v>82</v>
      </c>
      <c r="C24" s="161" t="s">
        <v>17</v>
      </c>
      <c r="D24" s="159" t="s">
        <v>583</v>
      </c>
      <c r="E24" s="162">
        <v>36359</v>
      </c>
      <c r="F24" s="163" t="s">
        <v>15</v>
      </c>
      <c r="G24" s="163" t="s">
        <v>524</v>
      </c>
      <c r="H24" s="163" t="s">
        <v>507</v>
      </c>
      <c r="I24" s="101">
        <v>0.001088773148148148</v>
      </c>
      <c r="J24" s="25" t="str">
        <f t="shared" si="1"/>
        <v>III A</v>
      </c>
      <c r="K24" s="164" t="s">
        <v>88</v>
      </c>
    </row>
    <row r="25" spans="1:11" s="20" customFormat="1" ht="18" customHeight="1">
      <c r="A25" s="31">
        <v>5</v>
      </c>
      <c r="B25" s="160">
        <v>22</v>
      </c>
      <c r="C25" s="161" t="s">
        <v>23</v>
      </c>
      <c r="D25" s="159" t="s">
        <v>165</v>
      </c>
      <c r="E25" s="162">
        <v>36045</v>
      </c>
      <c r="F25" s="163" t="s">
        <v>70</v>
      </c>
      <c r="G25" s="163" t="s">
        <v>71</v>
      </c>
      <c r="H25" s="163"/>
      <c r="I25" s="101">
        <v>0.0011037037037037037</v>
      </c>
      <c r="J25" s="25" t="str">
        <f t="shared" si="1"/>
        <v>III A</v>
      </c>
      <c r="K25" s="164" t="s">
        <v>54</v>
      </c>
    </row>
    <row r="26" spans="1:11" s="20" customFormat="1" ht="18" customHeight="1">
      <c r="A26" s="31">
        <v>6</v>
      </c>
      <c r="B26" s="160">
        <v>37</v>
      </c>
      <c r="C26" s="161" t="s">
        <v>629</v>
      </c>
      <c r="D26" s="159" t="s">
        <v>630</v>
      </c>
      <c r="E26" s="162">
        <v>35842</v>
      </c>
      <c r="F26" s="163" t="s">
        <v>103</v>
      </c>
      <c r="G26" s="163" t="s">
        <v>149</v>
      </c>
      <c r="H26" s="163"/>
      <c r="I26" s="101">
        <v>0.0011143518518518518</v>
      </c>
      <c r="J26" s="25" t="str">
        <f t="shared" si="1"/>
        <v>III A</v>
      </c>
      <c r="K26" s="164" t="s">
        <v>109</v>
      </c>
    </row>
    <row r="27" spans="1:11" s="20" customFormat="1" ht="18" customHeight="1">
      <c r="A27" s="31">
        <v>7</v>
      </c>
      <c r="B27" s="160">
        <v>90</v>
      </c>
      <c r="C27" s="161" t="s">
        <v>243</v>
      </c>
      <c r="D27" s="159" t="s">
        <v>311</v>
      </c>
      <c r="E27" s="162">
        <v>36361</v>
      </c>
      <c r="F27" s="163" t="s">
        <v>15</v>
      </c>
      <c r="G27" s="163" t="s">
        <v>46</v>
      </c>
      <c r="H27" s="163" t="s">
        <v>64</v>
      </c>
      <c r="I27" s="101">
        <v>0.0012157407407407408</v>
      </c>
      <c r="J27" s="25" t="str">
        <f t="shared" si="1"/>
        <v>I JA</v>
      </c>
      <c r="K27" s="164" t="s">
        <v>43</v>
      </c>
    </row>
    <row r="28" spans="1:11" s="20" customFormat="1" ht="18" customHeight="1">
      <c r="A28" s="31"/>
      <c r="B28" s="160">
        <v>63</v>
      </c>
      <c r="C28" s="161" t="s">
        <v>17</v>
      </c>
      <c r="D28" s="159" t="s">
        <v>133</v>
      </c>
      <c r="E28" s="162">
        <v>35906</v>
      </c>
      <c r="F28" s="163" t="s">
        <v>34</v>
      </c>
      <c r="G28" s="163" t="s">
        <v>160</v>
      </c>
      <c r="H28" s="163" t="s">
        <v>210</v>
      </c>
      <c r="I28" s="101" t="s">
        <v>682</v>
      </c>
      <c r="J28" s="25"/>
      <c r="K28" s="164" t="s">
        <v>60</v>
      </c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9">
      <selection activeCell="A5" sqref="A5"/>
    </sheetView>
  </sheetViews>
  <sheetFormatPr defaultColWidth="9.140625" defaultRowHeight="12.75"/>
  <cols>
    <col min="1" max="2" width="5.7109375" style="20" customWidth="1"/>
    <col min="3" max="3" width="11.140625" style="20" customWidth="1"/>
    <col min="4" max="4" width="15.421875" style="20" bestFit="1" customWidth="1"/>
    <col min="5" max="5" width="10.7109375" style="43" customWidth="1"/>
    <col min="6" max="6" width="15.00390625" style="45" customWidth="1"/>
    <col min="7" max="7" width="17.57421875" style="45" bestFit="1" customWidth="1"/>
    <col min="8" max="8" width="14.140625" style="45" customWidth="1"/>
    <col min="9" max="9" width="9.140625" style="23" customWidth="1"/>
    <col min="10" max="10" width="4.57421875" style="23" bestFit="1" customWidth="1"/>
    <col min="11" max="11" width="19.140625" style="22" bestFit="1" customWidth="1"/>
    <col min="12" max="16384" width="9.140625" style="20" customWidth="1"/>
  </cols>
  <sheetData>
    <row r="1" spans="1:10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11" s="22" customFormat="1" ht="12" customHeight="1">
      <c r="A3" s="20"/>
      <c r="B3" s="20"/>
      <c r="C3" s="20"/>
      <c r="D3" s="21"/>
      <c r="E3" s="35"/>
      <c r="F3" s="32"/>
      <c r="G3" s="32"/>
      <c r="H3" s="32"/>
      <c r="I3" s="33"/>
      <c r="J3" s="33"/>
      <c r="K3" s="34"/>
    </row>
    <row r="4" spans="3:10" s="37" customFormat="1" ht="15.75">
      <c r="C4" s="61" t="s">
        <v>328</v>
      </c>
      <c r="D4" s="38"/>
      <c r="E4" s="42"/>
      <c r="F4" s="42"/>
      <c r="G4" s="42"/>
      <c r="H4" s="40"/>
      <c r="I4" s="46"/>
      <c r="J4" s="46"/>
    </row>
    <row r="5" spans="3:10" s="37" customFormat="1" ht="16.5" thickBot="1">
      <c r="C5" s="38"/>
      <c r="D5" s="38"/>
      <c r="E5" s="42"/>
      <c r="F5" s="42"/>
      <c r="G5" s="42"/>
      <c r="H5" s="40"/>
      <c r="I5" s="46"/>
      <c r="J5" s="46"/>
    </row>
    <row r="6" spans="1:11" s="52" customFormat="1" ht="18" customHeight="1" thickBot="1">
      <c r="A6" s="95" t="s">
        <v>683</v>
      </c>
      <c r="B6" s="109" t="s">
        <v>144</v>
      </c>
      <c r="C6" s="67" t="s">
        <v>0</v>
      </c>
      <c r="D6" s="68" t="s">
        <v>1</v>
      </c>
      <c r="E6" s="70" t="s">
        <v>10</v>
      </c>
      <c r="F6" s="69" t="s">
        <v>2</v>
      </c>
      <c r="G6" s="69" t="s">
        <v>3</v>
      </c>
      <c r="H6" s="69" t="s">
        <v>75</v>
      </c>
      <c r="I6" s="70" t="s">
        <v>4</v>
      </c>
      <c r="J6" s="76" t="s">
        <v>55</v>
      </c>
      <c r="K6" s="71" t="s">
        <v>5</v>
      </c>
    </row>
    <row r="7" spans="1:11" ht="18" customHeight="1">
      <c r="A7" s="31">
        <v>1</v>
      </c>
      <c r="B7" s="160">
        <v>93</v>
      </c>
      <c r="C7" s="161" t="s">
        <v>559</v>
      </c>
      <c r="D7" s="159" t="s">
        <v>560</v>
      </c>
      <c r="E7" s="162">
        <v>36537</v>
      </c>
      <c r="F7" s="163" t="s">
        <v>15</v>
      </c>
      <c r="G7" s="163" t="s">
        <v>524</v>
      </c>
      <c r="H7" s="163" t="s">
        <v>507</v>
      </c>
      <c r="I7" s="101">
        <v>0.002393634259259259</v>
      </c>
      <c r="J7" s="16" t="str">
        <f aca="true" t="shared" si="0" ref="J7:J18">IF(ISBLANK(I7),"",IF(I7&lt;=0.00202546296296296,"KSM",IF(I7&lt;=0.00216435185185185,"I A",IF(I7&lt;=0.00233796296296296,"II A",IF(I7&lt;=0.00256944444444444,"III A",IF(I7&lt;=0.00280092592592593,"I JA",IF(I7&lt;=0.00303240740740741,"II JA",IF(I7&lt;=0.00320601851851852,"III JA"))))))))</f>
        <v>III A</v>
      </c>
      <c r="K7" s="164" t="s">
        <v>88</v>
      </c>
    </row>
    <row r="8" spans="1:11" ht="18" customHeight="1">
      <c r="A8" s="31">
        <v>2</v>
      </c>
      <c r="B8" s="160">
        <v>86</v>
      </c>
      <c r="C8" s="161" t="s">
        <v>446</v>
      </c>
      <c r="D8" s="159" t="s">
        <v>447</v>
      </c>
      <c r="E8" s="162">
        <v>37203</v>
      </c>
      <c r="F8" s="163" t="s">
        <v>15</v>
      </c>
      <c r="G8" s="163" t="s">
        <v>46</v>
      </c>
      <c r="H8" s="163" t="s">
        <v>51</v>
      </c>
      <c r="I8" s="101">
        <v>0.002442013888888889</v>
      </c>
      <c r="J8" s="16" t="str">
        <f t="shared" si="0"/>
        <v>III A</v>
      </c>
      <c r="K8" s="164" t="s">
        <v>80</v>
      </c>
    </row>
    <row r="9" spans="1:11" ht="18" customHeight="1">
      <c r="A9" s="31">
        <v>3</v>
      </c>
      <c r="B9" s="160">
        <v>85</v>
      </c>
      <c r="C9" s="161" t="s">
        <v>33</v>
      </c>
      <c r="D9" s="159" t="s">
        <v>205</v>
      </c>
      <c r="E9" s="162">
        <v>36682</v>
      </c>
      <c r="F9" s="163" t="s">
        <v>15</v>
      </c>
      <c r="G9" s="163" t="s">
        <v>524</v>
      </c>
      <c r="H9" s="163" t="s">
        <v>507</v>
      </c>
      <c r="I9" s="101">
        <v>0.002466550925925926</v>
      </c>
      <c r="J9" s="16" t="str">
        <f t="shared" si="0"/>
        <v>III A</v>
      </c>
      <c r="K9" s="164" t="s">
        <v>88</v>
      </c>
    </row>
    <row r="10" spans="1:13" s="44" customFormat="1" ht="18" customHeight="1">
      <c r="A10" s="31">
        <v>4</v>
      </c>
      <c r="B10" s="160">
        <v>138</v>
      </c>
      <c r="C10" s="161" t="s">
        <v>18</v>
      </c>
      <c r="D10" s="159" t="s">
        <v>510</v>
      </c>
      <c r="E10" s="162">
        <v>36822</v>
      </c>
      <c r="F10" s="163" t="s">
        <v>349</v>
      </c>
      <c r="G10" s="163" t="s">
        <v>350</v>
      </c>
      <c r="H10" s="163"/>
      <c r="I10" s="101">
        <v>0.0025449074074074076</v>
      </c>
      <c r="J10" s="16" t="str">
        <f t="shared" si="0"/>
        <v>III A</v>
      </c>
      <c r="K10" s="164" t="s">
        <v>404</v>
      </c>
      <c r="L10" s="20"/>
      <c r="M10" s="20"/>
    </row>
    <row r="11" spans="1:13" s="44" customFormat="1" ht="18" customHeight="1">
      <c r="A11" s="31">
        <v>5</v>
      </c>
      <c r="B11" s="160">
        <v>149</v>
      </c>
      <c r="C11" s="161" t="s">
        <v>446</v>
      </c>
      <c r="D11" s="159" t="s">
        <v>540</v>
      </c>
      <c r="E11" s="162">
        <v>36632</v>
      </c>
      <c r="F11" s="163" t="s">
        <v>464</v>
      </c>
      <c r="G11" s="163" t="s">
        <v>350</v>
      </c>
      <c r="H11" s="163"/>
      <c r="I11" s="101">
        <v>0.002617824074074074</v>
      </c>
      <c r="J11" s="16" t="str">
        <f t="shared" si="0"/>
        <v>I JA</v>
      </c>
      <c r="K11" s="164" t="s">
        <v>541</v>
      </c>
      <c r="L11" s="20"/>
      <c r="M11" s="20"/>
    </row>
    <row r="12" spans="1:13" s="44" customFormat="1" ht="18" customHeight="1">
      <c r="A12" s="31">
        <v>6</v>
      </c>
      <c r="B12" s="160">
        <v>94</v>
      </c>
      <c r="C12" s="161" t="s">
        <v>397</v>
      </c>
      <c r="D12" s="159" t="s">
        <v>398</v>
      </c>
      <c r="E12" s="162">
        <v>37406</v>
      </c>
      <c r="F12" s="163" t="s">
        <v>15</v>
      </c>
      <c r="G12" s="163" t="s">
        <v>46</v>
      </c>
      <c r="H12" s="163" t="s">
        <v>25</v>
      </c>
      <c r="I12" s="101">
        <v>0.002696527777777778</v>
      </c>
      <c r="J12" s="16" t="str">
        <f t="shared" si="0"/>
        <v>I JA</v>
      </c>
      <c r="K12" s="164" t="s">
        <v>41</v>
      </c>
      <c r="L12" s="20"/>
      <c r="M12" s="20"/>
    </row>
    <row r="13" spans="1:13" s="44" customFormat="1" ht="18" customHeight="1">
      <c r="A13" s="31">
        <v>7</v>
      </c>
      <c r="B13" s="160">
        <v>49</v>
      </c>
      <c r="C13" s="161" t="s">
        <v>452</v>
      </c>
      <c r="D13" s="159" t="s">
        <v>453</v>
      </c>
      <c r="E13" s="162">
        <v>37177</v>
      </c>
      <c r="F13" s="163" t="s">
        <v>34</v>
      </c>
      <c r="G13" s="163" t="s">
        <v>160</v>
      </c>
      <c r="H13" s="163" t="s">
        <v>357</v>
      </c>
      <c r="I13" s="101">
        <v>0.0027395833333333335</v>
      </c>
      <c r="J13" s="16" t="str">
        <f t="shared" si="0"/>
        <v>I JA</v>
      </c>
      <c r="K13" s="164" t="s">
        <v>59</v>
      </c>
      <c r="L13" s="20"/>
      <c r="M13" s="20"/>
    </row>
    <row r="14" spans="1:11" s="44" customFormat="1" ht="18" customHeight="1">
      <c r="A14" s="31">
        <v>8</v>
      </c>
      <c r="B14" s="160">
        <v>47</v>
      </c>
      <c r="C14" s="161" t="s">
        <v>478</v>
      </c>
      <c r="D14" s="159" t="s">
        <v>479</v>
      </c>
      <c r="E14" s="162">
        <v>37054</v>
      </c>
      <c r="F14" s="163" t="s">
        <v>190</v>
      </c>
      <c r="G14" s="163" t="s">
        <v>192</v>
      </c>
      <c r="H14" s="163"/>
      <c r="I14" s="101">
        <v>0.0027494212962962962</v>
      </c>
      <c r="J14" s="16" t="str">
        <f t="shared" si="0"/>
        <v>I JA</v>
      </c>
      <c r="K14" s="164" t="s">
        <v>191</v>
      </c>
    </row>
    <row r="15" spans="1:13" s="44" customFormat="1" ht="18" customHeight="1">
      <c r="A15" s="31">
        <v>9</v>
      </c>
      <c r="B15" s="160">
        <v>148</v>
      </c>
      <c r="C15" s="161" t="s">
        <v>218</v>
      </c>
      <c r="D15" s="159" t="s">
        <v>536</v>
      </c>
      <c r="E15" s="162">
        <v>36645</v>
      </c>
      <c r="F15" s="163" t="s">
        <v>464</v>
      </c>
      <c r="G15" s="163" t="s">
        <v>350</v>
      </c>
      <c r="H15" s="163"/>
      <c r="I15" s="101">
        <v>0.0028457175925925924</v>
      </c>
      <c r="J15" s="16" t="str">
        <f t="shared" si="0"/>
        <v>II JA</v>
      </c>
      <c r="K15" s="164" t="s">
        <v>465</v>
      </c>
      <c r="L15" s="20"/>
      <c r="M15" s="20"/>
    </row>
    <row r="16" spans="1:13" s="44" customFormat="1" ht="18" customHeight="1">
      <c r="A16" s="31">
        <v>10</v>
      </c>
      <c r="B16" s="160">
        <v>91</v>
      </c>
      <c r="C16" s="161" t="s">
        <v>99</v>
      </c>
      <c r="D16" s="159" t="s">
        <v>314</v>
      </c>
      <c r="E16" s="162">
        <v>36965</v>
      </c>
      <c r="F16" s="163" t="s">
        <v>15</v>
      </c>
      <c r="G16" s="163" t="s">
        <v>46</v>
      </c>
      <c r="H16" s="163" t="s">
        <v>64</v>
      </c>
      <c r="I16" s="101">
        <v>0.002849537037037037</v>
      </c>
      <c r="J16" s="16" t="str">
        <f t="shared" si="0"/>
        <v>II JA</v>
      </c>
      <c r="K16" s="164" t="s">
        <v>43</v>
      </c>
      <c r="L16" s="20"/>
      <c r="M16" s="20"/>
    </row>
    <row r="17" spans="1:13" s="44" customFormat="1" ht="18" customHeight="1">
      <c r="A17" s="31">
        <v>11</v>
      </c>
      <c r="B17" s="160">
        <v>46</v>
      </c>
      <c r="C17" s="161" t="s">
        <v>250</v>
      </c>
      <c r="D17" s="159" t="s">
        <v>458</v>
      </c>
      <c r="E17" s="162">
        <v>37135</v>
      </c>
      <c r="F17" s="163" t="s">
        <v>190</v>
      </c>
      <c r="G17" s="163" t="s">
        <v>192</v>
      </c>
      <c r="H17" s="163"/>
      <c r="I17" s="101">
        <v>0.0029996527777777777</v>
      </c>
      <c r="J17" s="16" t="str">
        <f t="shared" si="0"/>
        <v>II JA</v>
      </c>
      <c r="K17" s="164" t="s">
        <v>191</v>
      </c>
      <c r="L17" s="20"/>
      <c r="M17" s="20"/>
    </row>
    <row r="18" spans="1:13" s="44" customFormat="1" ht="18" customHeight="1">
      <c r="A18" s="31">
        <v>12</v>
      </c>
      <c r="B18" s="160">
        <v>71</v>
      </c>
      <c r="C18" s="161" t="s">
        <v>102</v>
      </c>
      <c r="D18" s="159" t="s">
        <v>680</v>
      </c>
      <c r="E18" s="162">
        <v>36677</v>
      </c>
      <c r="F18" s="163" t="s">
        <v>34</v>
      </c>
      <c r="G18" s="163" t="s">
        <v>387</v>
      </c>
      <c r="H18" s="163" t="s">
        <v>357</v>
      </c>
      <c r="I18" s="101">
        <v>0.0030001157407407407</v>
      </c>
      <c r="J18" s="16" t="str">
        <f t="shared" si="0"/>
        <v>II JA</v>
      </c>
      <c r="K18" s="164" t="s">
        <v>50</v>
      </c>
      <c r="L18" s="20"/>
      <c r="M18" s="20"/>
    </row>
    <row r="19" spans="1:13" s="44" customFormat="1" ht="18" customHeight="1">
      <c r="A19" s="31"/>
      <c r="B19" s="160">
        <v>75</v>
      </c>
      <c r="C19" s="161" t="s">
        <v>384</v>
      </c>
      <c r="D19" s="159" t="s">
        <v>385</v>
      </c>
      <c r="E19" s="162">
        <v>37422</v>
      </c>
      <c r="F19" s="163" t="s">
        <v>386</v>
      </c>
      <c r="G19" s="163" t="s">
        <v>387</v>
      </c>
      <c r="H19" s="163" t="s">
        <v>388</v>
      </c>
      <c r="I19" s="101" t="s">
        <v>682</v>
      </c>
      <c r="J19" s="16"/>
      <c r="K19" s="164" t="s">
        <v>389</v>
      </c>
      <c r="L19" s="20"/>
      <c r="M19" s="20"/>
    </row>
    <row r="20" spans="1:11" ht="18" customHeight="1">
      <c r="A20" s="31"/>
      <c r="B20" s="160">
        <v>50</v>
      </c>
      <c r="C20" s="161" t="s">
        <v>124</v>
      </c>
      <c r="D20" s="159" t="s">
        <v>454</v>
      </c>
      <c r="E20" s="162">
        <v>37171</v>
      </c>
      <c r="F20" s="163" t="s">
        <v>34</v>
      </c>
      <c r="G20" s="163" t="s">
        <v>160</v>
      </c>
      <c r="H20" s="163" t="s">
        <v>357</v>
      </c>
      <c r="I20" s="101" t="s">
        <v>682</v>
      </c>
      <c r="J20" s="16"/>
      <c r="K20" s="164" t="s">
        <v>59</v>
      </c>
    </row>
    <row r="21" spans="1:11" ht="18" customHeight="1">
      <c r="A21" s="31"/>
      <c r="B21" s="160">
        <v>77</v>
      </c>
      <c r="C21" s="161" t="s">
        <v>468</v>
      </c>
      <c r="D21" s="159" t="s">
        <v>94</v>
      </c>
      <c r="E21" s="162">
        <v>37088</v>
      </c>
      <c r="F21" s="163" t="s">
        <v>469</v>
      </c>
      <c r="G21" s="163" t="s">
        <v>387</v>
      </c>
      <c r="H21" s="163" t="s">
        <v>388</v>
      </c>
      <c r="I21" s="101" t="s">
        <v>682</v>
      </c>
      <c r="J21" s="16"/>
      <c r="K21" s="164" t="s">
        <v>470</v>
      </c>
    </row>
    <row r="22" spans="1:11" ht="12.75">
      <c r="A22" s="73"/>
      <c r="B22" s="27"/>
      <c r="C22" s="28"/>
      <c r="D22" s="29"/>
      <c r="E22" s="102"/>
      <c r="F22" s="26"/>
      <c r="G22" s="26"/>
      <c r="H22" s="26"/>
      <c r="I22" s="120"/>
      <c r="J22" s="27"/>
      <c r="K22" s="30"/>
    </row>
    <row r="23" spans="3:10" s="37" customFormat="1" ht="15.75">
      <c r="C23" s="61" t="s">
        <v>341</v>
      </c>
      <c r="D23" s="38"/>
      <c r="E23" s="42"/>
      <c r="F23" s="42"/>
      <c r="G23" s="42"/>
      <c r="H23" s="40"/>
      <c r="I23" s="46"/>
      <c r="J23" s="46"/>
    </row>
    <row r="24" spans="3:10" s="37" customFormat="1" ht="16.5" thickBot="1">
      <c r="C24" s="38"/>
      <c r="D24" s="38"/>
      <c r="E24" s="42"/>
      <c r="F24" s="42"/>
      <c r="G24" s="42"/>
      <c r="H24" s="40"/>
      <c r="I24" s="46"/>
      <c r="J24" s="46"/>
    </row>
    <row r="25" spans="1:11" s="52" customFormat="1" ht="18" customHeight="1" thickBot="1">
      <c r="A25" s="95" t="s">
        <v>683</v>
      </c>
      <c r="B25" s="109" t="s">
        <v>144</v>
      </c>
      <c r="C25" s="67" t="s">
        <v>0</v>
      </c>
      <c r="D25" s="68" t="s">
        <v>1</v>
      </c>
      <c r="E25" s="70" t="s">
        <v>10</v>
      </c>
      <c r="F25" s="69" t="s">
        <v>2</v>
      </c>
      <c r="G25" s="69" t="s">
        <v>3</v>
      </c>
      <c r="H25" s="69" t="s">
        <v>75</v>
      </c>
      <c r="I25" s="70" t="s">
        <v>4</v>
      </c>
      <c r="J25" s="76" t="s">
        <v>55</v>
      </c>
      <c r="K25" s="71" t="s">
        <v>5</v>
      </c>
    </row>
    <row r="26" spans="1:13" s="44" customFormat="1" ht="18" customHeight="1">
      <c r="A26" s="31">
        <v>1</v>
      </c>
      <c r="B26" s="160">
        <v>65</v>
      </c>
      <c r="C26" s="161" t="s">
        <v>18</v>
      </c>
      <c r="D26" s="159" t="s">
        <v>168</v>
      </c>
      <c r="E26" s="162">
        <v>35521</v>
      </c>
      <c r="F26" s="163" t="s">
        <v>34</v>
      </c>
      <c r="G26" s="163" t="s">
        <v>160</v>
      </c>
      <c r="H26" s="163" t="s">
        <v>69</v>
      </c>
      <c r="I26" s="101">
        <v>0.002246875</v>
      </c>
      <c r="J26" s="16" t="str">
        <f aca="true" t="shared" si="1" ref="J26:J31">IF(ISBLANK(I26),"",IF(I26&lt;=0.00202546296296296,"KSM",IF(I26&lt;=0.00216435185185185,"I A",IF(I26&lt;=0.00233796296296296,"II A",IF(I26&lt;=0.00256944444444444,"III A",IF(I26&lt;=0.00280092592592593,"I JA",IF(I26&lt;=0.00303240740740741,"II JA",IF(I26&lt;=0.00320601851851852,"III JA"))))))))</f>
        <v>II A</v>
      </c>
      <c r="K26" s="164" t="s">
        <v>58</v>
      </c>
      <c r="L26" s="20"/>
      <c r="M26" s="20"/>
    </row>
    <row r="27" spans="1:13" s="44" customFormat="1" ht="18" customHeight="1">
      <c r="A27" s="31">
        <v>2</v>
      </c>
      <c r="B27" s="160">
        <v>48</v>
      </c>
      <c r="C27" s="161" t="s">
        <v>196</v>
      </c>
      <c r="D27" s="159" t="s">
        <v>194</v>
      </c>
      <c r="E27" s="162">
        <v>35963</v>
      </c>
      <c r="F27" s="163" t="s">
        <v>190</v>
      </c>
      <c r="G27" s="163" t="s">
        <v>192</v>
      </c>
      <c r="H27" s="163"/>
      <c r="I27" s="101">
        <v>0.002443865740740741</v>
      </c>
      <c r="J27" s="16" t="str">
        <f t="shared" si="1"/>
        <v>III A</v>
      </c>
      <c r="K27" s="164" t="s">
        <v>591</v>
      </c>
      <c r="L27" s="20"/>
      <c r="M27" s="20"/>
    </row>
    <row r="28" spans="1:13" s="44" customFormat="1" ht="18" customHeight="1">
      <c r="A28" s="31">
        <v>3</v>
      </c>
      <c r="B28" s="160">
        <v>139</v>
      </c>
      <c r="C28" s="161" t="s">
        <v>156</v>
      </c>
      <c r="D28" s="159" t="s">
        <v>647</v>
      </c>
      <c r="E28" s="162">
        <v>35500</v>
      </c>
      <c r="F28" s="163" t="s">
        <v>349</v>
      </c>
      <c r="G28" s="163" t="s">
        <v>350</v>
      </c>
      <c r="H28" s="163"/>
      <c r="I28" s="101">
        <v>0.002481365740740741</v>
      </c>
      <c r="J28" s="16" t="str">
        <f t="shared" si="1"/>
        <v>III A</v>
      </c>
      <c r="K28" s="164" t="s">
        <v>404</v>
      </c>
      <c r="L28" s="20"/>
      <c r="M28" s="20"/>
    </row>
    <row r="29" spans="1:13" s="44" customFormat="1" ht="18" customHeight="1">
      <c r="A29" s="31">
        <v>4</v>
      </c>
      <c r="B29" s="160">
        <v>170</v>
      </c>
      <c r="C29" s="161" t="s">
        <v>126</v>
      </c>
      <c r="D29" s="159" t="s">
        <v>127</v>
      </c>
      <c r="E29" s="162">
        <v>36185</v>
      </c>
      <c r="F29" s="163" t="s">
        <v>15</v>
      </c>
      <c r="G29" s="163" t="s">
        <v>524</v>
      </c>
      <c r="H29" s="163" t="s">
        <v>507</v>
      </c>
      <c r="I29" s="101">
        <v>0.002587962962962963</v>
      </c>
      <c r="J29" s="16" t="str">
        <f t="shared" si="1"/>
        <v>I JA</v>
      </c>
      <c r="K29" s="164" t="s">
        <v>88</v>
      </c>
      <c r="L29" s="20"/>
      <c r="M29" s="20"/>
    </row>
    <row r="30" spans="1:13" s="44" customFormat="1" ht="18" customHeight="1">
      <c r="A30" s="31">
        <v>5</v>
      </c>
      <c r="B30" s="160">
        <v>119</v>
      </c>
      <c r="C30" s="161" t="s">
        <v>657</v>
      </c>
      <c r="D30" s="159" t="s">
        <v>658</v>
      </c>
      <c r="E30" s="162" t="s">
        <v>659</v>
      </c>
      <c r="F30" s="163" t="s">
        <v>82</v>
      </c>
      <c r="G30" s="163" t="s">
        <v>83</v>
      </c>
      <c r="H30" s="163" t="s">
        <v>186</v>
      </c>
      <c r="I30" s="101">
        <v>0.0027922453703703703</v>
      </c>
      <c r="J30" s="16" t="str">
        <f t="shared" si="1"/>
        <v>I JA</v>
      </c>
      <c r="K30" s="164" t="s">
        <v>660</v>
      </c>
      <c r="L30" s="20"/>
      <c r="M30" s="20"/>
    </row>
    <row r="31" spans="1:13" s="44" customFormat="1" ht="18" customHeight="1">
      <c r="A31" s="31">
        <v>6</v>
      </c>
      <c r="B31" s="160">
        <v>23</v>
      </c>
      <c r="C31" s="161" t="s">
        <v>22</v>
      </c>
      <c r="D31" s="159" t="s">
        <v>125</v>
      </c>
      <c r="E31" s="162">
        <v>36521</v>
      </c>
      <c r="F31" s="163" t="s">
        <v>47</v>
      </c>
      <c r="G31" s="163" t="s">
        <v>117</v>
      </c>
      <c r="H31" s="163"/>
      <c r="I31" s="101">
        <v>0.0029379629629629634</v>
      </c>
      <c r="J31" s="16" t="str">
        <f t="shared" si="1"/>
        <v>II JA</v>
      </c>
      <c r="K31" s="164" t="s">
        <v>118</v>
      </c>
      <c r="L31" s="20"/>
      <c r="M31" s="20"/>
    </row>
    <row r="32" spans="1:13" s="44" customFormat="1" ht="18" customHeight="1">
      <c r="A32" s="31"/>
      <c r="B32" s="160">
        <v>146</v>
      </c>
      <c r="C32" s="161" t="s">
        <v>603</v>
      </c>
      <c r="D32" s="159" t="s">
        <v>604</v>
      </c>
      <c r="E32" s="162">
        <v>36174</v>
      </c>
      <c r="F32" s="163" t="s">
        <v>349</v>
      </c>
      <c r="G32" s="163" t="s">
        <v>350</v>
      </c>
      <c r="H32" s="163"/>
      <c r="I32" s="101" t="s">
        <v>684</v>
      </c>
      <c r="J32" s="16"/>
      <c r="K32" s="164" t="s">
        <v>404</v>
      </c>
      <c r="L32" s="20"/>
      <c r="M32" s="20"/>
    </row>
    <row r="33" spans="1:13" s="44" customFormat="1" ht="18" customHeight="1">
      <c r="A33" s="31"/>
      <c r="B33" s="160">
        <v>68</v>
      </c>
      <c r="C33" s="161" t="s">
        <v>207</v>
      </c>
      <c r="D33" s="159" t="s">
        <v>208</v>
      </c>
      <c r="E33" s="162">
        <v>35886</v>
      </c>
      <c r="F33" s="163" t="s">
        <v>34</v>
      </c>
      <c r="G33" s="163" t="s">
        <v>160</v>
      </c>
      <c r="H33" s="163" t="s">
        <v>357</v>
      </c>
      <c r="I33" s="101" t="s">
        <v>682</v>
      </c>
      <c r="J33" s="16"/>
      <c r="K33" s="164" t="s">
        <v>622</v>
      </c>
      <c r="L33" s="20"/>
      <c r="M33" s="20"/>
    </row>
    <row r="34" spans="1:13" s="44" customFormat="1" ht="18" customHeight="1">
      <c r="A34" s="31"/>
      <c r="B34" s="160">
        <v>28</v>
      </c>
      <c r="C34" s="161" t="s">
        <v>112</v>
      </c>
      <c r="D34" s="159" t="s">
        <v>113</v>
      </c>
      <c r="E34" s="162">
        <v>35829</v>
      </c>
      <c r="F34" s="163" t="s">
        <v>66</v>
      </c>
      <c r="G34" s="163" t="s">
        <v>253</v>
      </c>
      <c r="H34" s="163"/>
      <c r="I34" s="101" t="s">
        <v>682</v>
      </c>
      <c r="J34" s="16"/>
      <c r="K34" s="164" t="s">
        <v>77</v>
      </c>
      <c r="L34" s="20"/>
      <c r="M34" s="20"/>
    </row>
    <row r="35" spans="1:13" s="44" customFormat="1" ht="18" customHeight="1">
      <c r="A35" s="31"/>
      <c r="B35" s="160">
        <v>155</v>
      </c>
      <c r="C35" s="161" t="s">
        <v>221</v>
      </c>
      <c r="D35" s="159" t="s">
        <v>671</v>
      </c>
      <c r="E35" s="162">
        <v>35595</v>
      </c>
      <c r="F35" s="163" t="s">
        <v>82</v>
      </c>
      <c r="G35" s="163" t="s">
        <v>83</v>
      </c>
      <c r="H35" s="163" t="s">
        <v>186</v>
      </c>
      <c r="I35" s="101" t="s">
        <v>682</v>
      </c>
      <c r="J35" s="16"/>
      <c r="K35" s="164" t="s">
        <v>136</v>
      </c>
      <c r="L35" s="20"/>
      <c r="M35" s="20"/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6">
      <selection activeCell="A5" sqref="A5"/>
    </sheetView>
  </sheetViews>
  <sheetFormatPr defaultColWidth="9.140625" defaultRowHeight="12.75"/>
  <cols>
    <col min="1" max="2" width="5.7109375" style="20" customWidth="1"/>
    <col min="3" max="3" width="11.140625" style="20" customWidth="1"/>
    <col min="4" max="4" width="15.421875" style="20" bestFit="1" customWidth="1"/>
    <col min="5" max="5" width="10.7109375" style="43" customWidth="1"/>
    <col min="6" max="6" width="15.00390625" style="45" customWidth="1"/>
    <col min="7" max="7" width="17.57421875" style="45" bestFit="1" customWidth="1"/>
    <col min="8" max="8" width="14.140625" style="45" customWidth="1"/>
    <col min="9" max="9" width="9.140625" style="23" customWidth="1"/>
    <col min="10" max="10" width="4.57421875" style="23" bestFit="1" customWidth="1"/>
    <col min="11" max="11" width="20.00390625" style="22" bestFit="1" customWidth="1"/>
    <col min="12" max="16384" width="9.140625" style="20" customWidth="1"/>
  </cols>
  <sheetData>
    <row r="1" spans="1:10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11" s="22" customFormat="1" ht="12" customHeight="1">
      <c r="A3" s="20"/>
      <c r="B3" s="20"/>
      <c r="C3" s="20"/>
      <c r="D3" s="21"/>
      <c r="E3" s="35"/>
      <c r="F3" s="32"/>
      <c r="G3" s="32"/>
      <c r="H3" s="32"/>
      <c r="I3" s="33"/>
      <c r="J3" s="33"/>
      <c r="K3" s="34"/>
    </row>
    <row r="4" spans="3:10" s="60" customFormat="1" ht="15.75">
      <c r="C4" s="61" t="s">
        <v>327</v>
      </c>
      <c r="D4" s="61"/>
      <c r="E4" s="62"/>
      <c r="F4" s="62"/>
      <c r="G4" s="62"/>
      <c r="H4" s="63"/>
      <c r="I4" s="64"/>
      <c r="J4" s="64"/>
    </row>
    <row r="5" spans="3:12" s="60" customFormat="1" ht="16.5" thickBot="1">
      <c r="C5" s="61"/>
      <c r="D5" s="61"/>
      <c r="E5" s="55"/>
      <c r="F5" s="84"/>
      <c r="G5" s="84"/>
      <c r="H5" s="58"/>
      <c r="I5" s="53"/>
      <c r="J5" s="51"/>
      <c r="K5" s="51"/>
      <c r="L5" s="36"/>
    </row>
    <row r="6" spans="1:11" s="52" customFormat="1" ht="18" customHeight="1" thickBot="1">
      <c r="A6" s="95" t="s">
        <v>683</v>
      </c>
      <c r="B6" s="109" t="s">
        <v>144</v>
      </c>
      <c r="C6" s="67" t="s">
        <v>0</v>
      </c>
      <c r="D6" s="68" t="s">
        <v>1</v>
      </c>
      <c r="E6" s="70" t="s">
        <v>10</v>
      </c>
      <c r="F6" s="69" t="s">
        <v>2</v>
      </c>
      <c r="G6" s="69" t="s">
        <v>3</v>
      </c>
      <c r="H6" s="69" t="s">
        <v>75</v>
      </c>
      <c r="I6" s="70" t="s">
        <v>4</v>
      </c>
      <c r="J6" s="76" t="s">
        <v>55</v>
      </c>
      <c r="K6" s="71" t="s">
        <v>5</v>
      </c>
    </row>
    <row r="7" spans="1:11" s="44" customFormat="1" ht="18" customHeight="1">
      <c r="A7" s="31">
        <v>1</v>
      </c>
      <c r="B7" s="160">
        <v>76</v>
      </c>
      <c r="C7" s="161" t="s">
        <v>275</v>
      </c>
      <c r="D7" s="159" t="s">
        <v>278</v>
      </c>
      <c r="E7" s="162">
        <v>37106</v>
      </c>
      <c r="F7" s="163" t="s">
        <v>462</v>
      </c>
      <c r="G7" s="163" t="s">
        <v>387</v>
      </c>
      <c r="H7" s="163" t="s">
        <v>388</v>
      </c>
      <c r="I7" s="101">
        <v>0.0019894675925925926</v>
      </c>
      <c r="J7" s="25" t="str">
        <f aca="true" t="shared" si="0" ref="J7:J16">IF(ISBLANK(I7),"",IF(I7&lt;=0.00173032407407407,"KSM",IF(I7&lt;=0.00182291666666667,"I A",IF(I7&lt;=0.00196180555555556,"II A",IF(I7&lt;=0.00211226851851852,"III A",IF(I7&lt;=0.00228587962962963,"I JA",IF(I7&lt;=0.00245949074074074,"II JA",IF(I7&lt;=0.00259837962962963,"III JA"))))))))</f>
        <v>III A</v>
      </c>
      <c r="K7" s="164" t="s">
        <v>463</v>
      </c>
    </row>
    <row r="8" spans="1:11" s="44" customFormat="1" ht="18" customHeight="1">
      <c r="A8" s="31">
        <v>2</v>
      </c>
      <c r="B8" s="160">
        <v>78</v>
      </c>
      <c r="C8" s="161" t="s">
        <v>378</v>
      </c>
      <c r="D8" s="159" t="s">
        <v>512</v>
      </c>
      <c r="E8" s="162">
        <v>36810</v>
      </c>
      <c r="F8" s="163" t="s">
        <v>469</v>
      </c>
      <c r="G8" s="163" t="s">
        <v>387</v>
      </c>
      <c r="H8" s="163" t="s">
        <v>388</v>
      </c>
      <c r="I8" s="101">
        <v>0.0020082175925925927</v>
      </c>
      <c r="J8" s="25" t="str">
        <f t="shared" si="0"/>
        <v>III A</v>
      </c>
      <c r="K8" s="164" t="s">
        <v>470</v>
      </c>
    </row>
    <row r="9" spans="1:11" s="44" customFormat="1" ht="18" customHeight="1">
      <c r="A9" s="31">
        <v>3</v>
      </c>
      <c r="B9" s="160">
        <v>18</v>
      </c>
      <c r="C9" s="161" t="s">
        <v>155</v>
      </c>
      <c r="D9" s="159" t="s">
        <v>546</v>
      </c>
      <c r="E9" s="162">
        <v>36599</v>
      </c>
      <c r="F9" s="163" t="s">
        <v>151</v>
      </c>
      <c r="G9" s="163" t="s">
        <v>150</v>
      </c>
      <c r="H9" s="163"/>
      <c r="I9" s="101">
        <v>0.0020310185185185184</v>
      </c>
      <c r="J9" s="25" t="str">
        <f t="shared" si="0"/>
        <v>III A</v>
      </c>
      <c r="K9" s="164" t="s">
        <v>152</v>
      </c>
    </row>
    <row r="10" spans="1:11" s="44" customFormat="1" ht="18" customHeight="1">
      <c r="A10" s="31">
        <v>4</v>
      </c>
      <c r="B10" s="160">
        <v>51</v>
      </c>
      <c r="C10" s="161" t="s">
        <v>166</v>
      </c>
      <c r="D10" s="159" t="s">
        <v>486</v>
      </c>
      <c r="E10" s="162">
        <v>37015</v>
      </c>
      <c r="F10" s="163" t="s">
        <v>34</v>
      </c>
      <c r="G10" s="163" t="s">
        <v>160</v>
      </c>
      <c r="H10" s="163" t="s">
        <v>357</v>
      </c>
      <c r="I10" s="101">
        <v>0.002070486111111111</v>
      </c>
      <c r="J10" s="25" t="str">
        <f t="shared" si="0"/>
        <v>III A</v>
      </c>
      <c r="K10" s="164" t="s">
        <v>59</v>
      </c>
    </row>
    <row r="11" spans="1:11" s="44" customFormat="1" ht="18" customHeight="1">
      <c r="A11" s="31">
        <v>5</v>
      </c>
      <c r="B11" s="160">
        <v>97</v>
      </c>
      <c r="C11" s="161" t="s">
        <v>40</v>
      </c>
      <c r="D11" s="159" t="s">
        <v>175</v>
      </c>
      <c r="E11" s="162">
        <v>36559</v>
      </c>
      <c r="F11" s="163" t="s">
        <v>15</v>
      </c>
      <c r="G11" s="163"/>
      <c r="H11" s="163" t="s">
        <v>507</v>
      </c>
      <c r="I11" s="101">
        <v>0.0021298611111111115</v>
      </c>
      <c r="J11" s="25" t="str">
        <f t="shared" si="0"/>
        <v>I JA</v>
      </c>
      <c r="K11" s="164" t="s">
        <v>88</v>
      </c>
    </row>
    <row r="12" spans="1:11" s="44" customFormat="1" ht="18.75" customHeight="1">
      <c r="A12" s="31">
        <v>6</v>
      </c>
      <c r="B12" s="160">
        <v>43</v>
      </c>
      <c r="C12" s="161" t="s">
        <v>25</v>
      </c>
      <c r="D12" s="159" t="s">
        <v>281</v>
      </c>
      <c r="E12" s="162">
        <v>36805</v>
      </c>
      <c r="F12" s="163" t="s">
        <v>82</v>
      </c>
      <c r="G12" s="163" t="s">
        <v>83</v>
      </c>
      <c r="H12" s="163" t="s">
        <v>381</v>
      </c>
      <c r="I12" s="101">
        <v>0.002163425925925926</v>
      </c>
      <c r="J12" s="25" t="str">
        <f t="shared" si="0"/>
        <v>I JA</v>
      </c>
      <c r="K12" s="164" t="s">
        <v>284</v>
      </c>
    </row>
    <row r="13" spans="1:11" s="44" customFormat="1" ht="18" customHeight="1">
      <c r="A13" s="31">
        <v>7</v>
      </c>
      <c r="B13" s="160">
        <v>30</v>
      </c>
      <c r="C13" s="161" t="s">
        <v>27</v>
      </c>
      <c r="D13" s="159" t="s">
        <v>260</v>
      </c>
      <c r="E13" s="162">
        <v>36812</v>
      </c>
      <c r="F13" s="163" t="s">
        <v>103</v>
      </c>
      <c r="G13" s="163" t="s">
        <v>149</v>
      </c>
      <c r="H13" s="163"/>
      <c r="I13" s="101">
        <v>0.002177199074074074</v>
      </c>
      <c r="J13" s="25" t="str">
        <f t="shared" si="0"/>
        <v>I JA</v>
      </c>
      <c r="K13" s="164" t="s">
        <v>109</v>
      </c>
    </row>
    <row r="14" spans="1:11" s="44" customFormat="1" ht="18" customHeight="1">
      <c r="A14" s="31">
        <v>8</v>
      </c>
      <c r="B14" s="160">
        <v>32</v>
      </c>
      <c r="C14" s="161" t="s">
        <v>545</v>
      </c>
      <c r="D14" s="159" t="s">
        <v>232</v>
      </c>
      <c r="E14" s="162">
        <v>36610</v>
      </c>
      <c r="F14" s="163" t="s">
        <v>103</v>
      </c>
      <c r="G14" s="163" t="s">
        <v>149</v>
      </c>
      <c r="H14" s="163"/>
      <c r="I14" s="101">
        <v>0.0021979166666666666</v>
      </c>
      <c r="J14" s="25" t="str">
        <f t="shared" si="0"/>
        <v>I JA</v>
      </c>
      <c r="K14" s="164" t="s">
        <v>109</v>
      </c>
    </row>
    <row r="15" spans="1:11" s="44" customFormat="1" ht="18" customHeight="1">
      <c r="A15" s="31">
        <v>9</v>
      </c>
      <c r="B15" s="160">
        <v>142</v>
      </c>
      <c r="C15" s="161" t="s">
        <v>501</v>
      </c>
      <c r="D15" s="159" t="s">
        <v>89</v>
      </c>
      <c r="E15" s="162">
        <v>36929</v>
      </c>
      <c r="F15" s="163" t="s">
        <v>349</v>
      </c>
      <c r="G15" s="163" t="s">
        <v>350</v>
      </c>
      <c r="H15" s="163"/>
      <c r="I15" s="101">
        <v>0.0023480324074074076</v>
      </c>
      <c r="J15" s="25" t="str">
        <f t="shared" si="0"/>
        <v>II JA</v>
      </c>
      <c r="K15" s="164" t="s">
        <v>351</v>
      </c>
    </row>
    <row r="16" spans="1:11" s="44" customFormat="1" ht="18" customHeight="1">
      <c r="A16" s="31">
        <v>10</v>
      </c>
      <c r="B16" s="160">
        <v>41</v>
      </c>
      <c r="C16" s="161" t="s">
        <v>432</v>
      </c>
      <c r="D16" s="159" t="s">
        <v>433</v>
      </c>
      <c r="E16" s="162">
        <v>37271</v>
      </c>
      <c r="F16" s="163" t="s">
        <v>82</v>
      </c>
      <c r="G16" s="163" t="s">
        <v>83</v>
      </c>
      <c r="H16" s="163" t="s">
        <v>186</v>
      </c>
      <c r="I16" s="101">
        <v>0.0024298611111111114</v>
      </c>
      <c r="J16" s="25" t="str">
        <f t="shared" si="0"/>
        <v>II JA</v>
      </c>
      <c r="K16" s="164" t="s">
        <v>136</v>
      </c>
    </row>
    <row r="17" spans="1:11" s="44" customFormat="1" ht="18" customHeight="1">
      <c r="A17" s="31">
        <v>11</v>
      </c>
      <c r="B17" s="160">
        <v>89</v>
      </c>
      <c r="C17" s="161" t="s">
        <v>353</v>
      </c>
      <c r="D17" s="159" t="s">
        <v>354</v>
      </c>
      <c r="E17" s="162">
        <v>37610</v>
      </c>
      <c r="F17" s="163" t="s">
        <v>15</v>
      </c>
      <c r="G17" s="163" t="s">
        <v>46</v>
      </c>
      <c r="H17" s="163" t="s">
        <v>64</v>
      </c>
      <c r="I17" s="101">
        <v>0.0026971064814814813</v>
      </c>
      <c r="J17" s="25"/>
      <c r="K17" s="164" t="s">
        <v>43</v>
      </c>
    </row>
    <row r="18" spans="1:11" s="44" customFormat="1" ht="18" customHeight="1">
      <c r="A18" s="31"/>
      <c r="B18" s="160">
        <v>141</v>
      </c>
      <c r="C18" s="161" t="s">
        <v>119</v>
      </c>
      <c r="D18" s="159" t="s">
        <v>348</v>
      </c>
      <c r="E18" s="162">
        <v>37614</v>
      </c>
      <c r="F18" s="163" t="s">
        <v>349</v>
      </c>
      <c r="G18" s="163" t="s">
        <v>350</v>
      </c>
      <c r="H18" s="163"/>
      <c r="I18" s="101" t="s">
        <v>682</v>
      </c>
      <c r="J18" s="25"/>
      <c r="K18" s="164" t="s">
        <v>351</v>
      </c>
    </row>
    <row r="19" spans="1:11" s="44" customFormat="1" ht="18" customHeight="1">
      <c r="A19" s="31"/>
      <c r="B19" s="160">
        <v>71</v>
      </c>
      <c r="C19" s="161" t="s">
        <v>302</v>
      </c>
      <c r="D19" s="159" t="s">
        <v>303</v>
      </c>
      <c r="E19" s="162">
        <v>37135</v>
      </c>
      <c r="F19" s="163" t="s">
        <v>459</v>
      </c>
      <c r="G19" s="163" t="s">
        <v>387</v>
      </c>
      <c r="H19" s="163" t="s">
        <v>357</v>
      </c>
      <c r="I19" s="101" t="s">
        <v>682</v>
      </c>
      <c r="J19" s="25"/>
      <c r="K19" s="164" t="s">
        <v>305</v>
      </c>
    </row>
    <row r="20" spans="1:11" s="44" customFormat="1" ht="18" customHeight="1">
      <c r="A20" s="31"/>
      <c r="B20" s="160">
        <v>70</v>
      </c>
      <c r="C20" s="161" t="s">
        <v>143</v>
      </c>
      <c r="D20" s="159" t="s">
        <v>495</v>
      </c>
      <c r="E20" s="162">
        <v>36652</v>
      </c>
      <c r="F20" s="163" t="s">
        <v>533</v>
      </c>
      <c r="G20" s="163" t="s">
        <v>387</v>
      </c>
      <c r="H20" s="163" t="s">
        <v>388</v>
      </c>
      <c r="I20" s="101" t="s">
        <v>682</v>
      </c>
      <c r="J20" s="25"/>
      <c r="K20" s="164" t="s">
        <v>534</v>
      </c>
    </row>
    <row r="21" spans="1:11" s="44" customFormat="1" ht="18" customHeight="1">
      <c r="A21" s="31"/>
      <c r="B21" s="160">
        <v>73</v>
      </c>
      <c r="C21" s="161" t="s">
        <v>14</v>
      </c>
      <c r="D21" s="159" t="s">
        <v>277</v>
      </c>
      <c r="E21" s="162">
        <v>36588</v>
      </c>
      <c r="F21" s="163" t="s">
        <v>386</v>
      </c>
      <c r="G21" s="163" t="s">
        <v>387</v>
      </c>
      <c r="H21" s="163" t="s">
        <v>388</v>
      </c>
      <c r="I21" s="101" t="s">
        <v>682</v>
      </c>
      <c r="J21" s="25"/>
      <c r="K21" s="164" t="s">
        <v>389</v>
      </c>
    </row>
    <row r="22" spans="1:11" s="44" customFormat="1" ht="18" customHeight="1">
      <c r="A22" s="73"/>
      <c r="B22" s="27"/>
      <c r="C22" s="28"/>
      <c r="D22" s="29"/>
      <c r="E22" s="102"/>
      <c r="F22" s="26"/>
      <c r="G22" s="26"/>
      <c r="H22" s="26"/>
      <c r="I22" s="120"/>
      <c r="J22" s="73"/>
      <c r="K22" s="30"/>
    </row>
    <row r="23" spans="1:11" s="44" customFormat="1" ht="18" customHeight="1">
      <c r="A23" s="73"/>
      <c r="B23" s="27"/>
      <c r="C23" s="28"/>
      <c r="D23" s="29"/>
      <c r="E23" s="102"/>
      <c r="F23" s="26"/>
      <c r="G23" s="26"/>
      <c r="H23" s="26"/>
      <c r="I23" s="120"/>
      <c r="J23" s="73"/>
      <c r="K23" s="30"/>
    </row>
    <row r="24" spans="3:10" s="60" customFormat="1" ht="15.75">
      <c r="C24" s="61" t="s">
        <v>685</v>
      </c>
      <c r="D24" s="61"/>
      <c r="E24" s="62"/>
      <c r="F24" s="62"/>
      <c r="G24" s="62"/>
      <c r="H24" s="63"/>
      <c r="I24" s="64"/>
      <c r="J24" s="64"/>
    </row>
    <row r="25" spans="3:12" s="60" customFormat="1" ht="16.5" thickBot="1">
      <c r="C25" s="61"/>
      <c r="D25" s="61"/>
      <c r="E25" s="55"/>
      <c r="F25" s="84"/>
      <c r="G25" s="84"/>
      <c r="H25" s="58"/>
      <c r="I25" s="53"/>
      <c r="J25" s="51"/>
      <c r="K25" s="51"/>
      <c r="L25" s="36"/>
    </row>
    <row r="26" spans="1:11" s="52" customFormat="1" ht="18" customHeight="1" thickBot="1">
      <c r="A26" s="95" t="s">
        <v>683</v>
      </c>
      <c r="B26" s="109" t="s">
        <v>144</v>
      </c>
      <c r="C26" s="67" t="s">
        <v>0</v>
      </c>
      <c r="D26" s="68" t="s">
        <v>1</v>
      </c>
      <c r="E26" s="70" t="s">
        <v>10</v>
      </c>
      <c r="F26" s="69" t="s">
        <v>2</v>
      </c>
      <c r="G26" s="69" t="s">
        <v>3</v>
      </c>
      <c r="H26" s="69" t="s">
        <v>75</v>
      </c>
      <c r="I26" s="70" t="s">
        <v>4</v>
      </c>
      <c r="J26" s="76" t="s">
        <v>55</v>
      </c>
      <c r="K26" s="71" t="s">
        <v>5</v>
      </c>
    </row>
    <row r="27" spans="1:11" s="44" customFormat="1" ht="18" customHeight="1">
      <c r="A27" s="31">
        <v>1</v>
      </c>
      <c r="B27" s="160">
        <v>64</v>
      </c>
      <c r="C27" s="161" t="s">
        <v>62</v>
      </c>
      <c r="D27" s="159" t="s">
        <v>290</v>
      </c>
      <c r="E27" s="162">
        <v>35740</v>
      </c>
      <c r="F27" s="163" t="s">
        <v>34</v>
      </c>
      <c r="G27" s="163" t="s">
        <v>160</v>
      </c>
      <c r="H27" s="163"/>
      <c r="I27" s="101">
        <v>0.001864699074074074</v>
      </c>
      <c r="J27" s="25" t="str">
        <f aca="true" t="shared" si="1" ref="J27:J32">IF(ISBLANK(I27),"",IF(I27&lt;=0.00173032407407407,"KSM",IF(I27&lt;=0.00182291666666667,"I A",IF(I27&lt;=0.00196180555555556,"II A",IF(I27&lt;=0.00211226851851852,"III A",IF(I27&lt;=0.00228587962962963,"I JA",IF(I27&lt;=0.00245949074074074,"II JA",IF(I27&lt;=0.00259837962962963,"III JA"))))))))</f>
        <v>II A</v>
      </c>
      <c r="K27" s="164" t="s">
        <v>518</v>
      </c>
    </row>
    <row r="28" spans="1:11" s="44" customFormat="1" ht="18" customHeight="1">
      <c r="A28" s="31">
        <v>2</v>
      </c>
      <c r="B28" s="160">
        <v>66</v>
      </c>
      <c r="C28" s="161" t="s">
        <v>25</v>
      </c>
      <c r="D28" s="159" t="s">
        <v>638</v>
      </c>
      <c r="E28" s="162">
        <v>35639</v>
      </c>
      <c r="F28" s="163" t="s">
        <v>34</v>
      </c>
      <c r="G28" s="163" t="s">
        <v>160</v>
      </c>
      <c r="H28" s="163" t="s">
        <v>357</v>
      </c>
      <c r="I28" s="101">
        <v>0.0019347222222222222</v>
      </c>
      <c r="J28" s="25" t="str">
        <f t="shared" si="1"/>
        <v>II A</v>
      </c>
      <c r="K28" s="164" t="s">
        <v>59</v>
      </c>
    </row>
    <row r="29" spans="1:11" s="44" customFormat="1" ht="18" customHeight="1">
      <c r="A29" s="31">
        <v>3</v>
      </c>
      <c r="B29" s="160">
        <v>74</v>
      </c>
      <c r="C29" s="161" t="s">
        <v>578</v>
      </c>
      <c r="D29" s="159" t="s">
        <v>276</v>
      </c>
      <c r="E29" s="162">
        <v>36415</v>
      </c>
      <c r="F29" s="163" t="s">
        <v>386</v>
      </c>
      <c r="G29" s="163" t="s">
        <v>387</v>
      </c>
      <c r="H29" s="163" t="s">
        <v>388</v>
      </c>
      <c r="I29" s="101">
        <v>0.0019736111111111113</v>
      </c>
      <c r="J29" s="25" t="str">
        <f t="shared" si="1"/>
        <v>III A</v>
      </c>
      <c r="K29" s="164" t="s">
        <v>389</v>
      </c>
    </row>
    <row r="30" spans="1:11" s="44" customFormat="1" ht="18" customHeight="1">
      <c r="A30" s="31">
        <v>4</v>
      </c>
      <c r="B30" s="160">
        <v>144</v>
      </c>
      <c r="C30" s="161" t="s">
        <v>21</v>
      </c>
      <c r="D30" s="159" t="s">
        <v>403</v>
      </c>
      <c r="E30" s="162">
        <v>35946</v>
      </c>
      <c r="F30" s="163" t="s">
        <v>349</v>
      </c>
      <c r="G30" s="163" t="s">
        <v>350</v>
      </c>
      <c r="H30" s="163"/>
      <c r="I30" s="101">
        <v>0.002061226851851852</v>
      </c>
      <c r="J30" s="25" t="str">
        <f t="shared" si="1"/>
        <v>III A</v>
      </c>
      <c r="K30" s="164" t="s">
        <v>351</v>
      </c>
    </row>
    <row r="31" spans="1:11" s="44" customFormat="1" ht="18" customHeight="1">
      <c r="A31" s="31">
        <v>5</v>
      </c>
      <c r="B31" s="160">
        <v>150</v>
      </c>
      <c r="C31" s="161" t="s">
        <v>214</v>
      </c>
      <c r="D31" s="159" t="s">
        <v>623</v>
      </c>
      <c r="E31" s="162">
        <v>35872</v>
      </c>
      <c r="F31" s="163" t="s">
        <v>464</v>
      </c>
      <c r="G31" s="163" t="s">
        <v>350</v>
      </c>
      <c r="H31" s="163"/>
      <c r="I31" s="101">
        <v>0.0022145833333333336</v>
      </c>
      <c r="J31" s="25" t="str">
        <f t="shared" si="1"/>
        <v>I JA</v>
      </c>
      <c r="K31" s="164" t="s">
        <v>541</v>
      </c>
    </row>
    <row r="32" spans="1:11" s="44" customFormat="1" ht="18" customHeight="1">
      <c r="A32" s="31">
        <v>6</v>
      </c>
      <c r="B32" s="160">
        <v>27</v>
      </c>
      <c r="C32" s="161" t="s">
        <v>242</v>
      </c>
      <c r="D32" s="159" t="s">
        <v>252</v>
      </c>
      <c r="E32" s="162">
        <v>35845</v>
      </c>
      <c r="F32" s="163" t="s">
        <v>66</v>
      </c>
      <c r="G32" s="163" t="s">
        <v>253</v>
      </c>
      <c r="H32" s="163"/>
      <c r="I32" s="101">
        <v>0.0022523148148148146</v>
      </c>
      <c r="J32" s="25" t="str">
        <f t="shared" si="1"/>
        <v>I JA</v>
      </c>
      <c r="K32" s="164" t="s">
        <v>77</v>
      </c>
    </row>
  </sheetData>
  <sheetProtection/>
  <printOptions horizontalCentered="1"/>
  <pageMargins left="0.3937007874015748" right="0.3937007874015748" top="0.35433070866141736" bottom="0.2362204724409449" header="0.15748031496062992" footer="0.196850393700787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A5" sqref="A5"/>
    </sheetView>
  </sheetViews>
  <sheetFormatPr defaultColWidth="9.140625" defaultRowHeight="12.75"/>
  <cols>
    <col min="1" max="2" width="5.7109375" style="20" customWidth="1"/>
    <col min="3" max="3" width="11.140625" style="20" customWidth="1"/>
    <col min="4" max="4" width="15.421875" style="20" bestFit="1" customWidth="1"/>
    <col min="5" max="5" width="10.7109375" style="43" customWidth="1"/>
    <col min="6" max="6" width="15.00390625" style="45" customWidth="1"/>
    <col min="7" max="7" width="17.57421875" style="45" bestFit="1" customWidth="1"/>
    <col min="8" max="8" width="14.140625" style="45" customWidth="1"/>
    <col min="9" max="9" width="9.140625" style="23" customWidth="1"/>
    <col min="10" max="10" width="4.28125" style="23" bestFit="1" customWidth="1"/>
    <col min="11" max="11" width="16.140625" style="22" bestFit="1" customWidth="1"/>
    <col min="12" max="16384" width="9.140625" style="20" customWidth="1"/>
  </cols>
  <sheetData>
    <row r="1" spans="1:10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11" s="22" customFormat="1" ht="12" customHeight="1">
      <c r="A3" s="20"/>
      <c r="B3" s="20"/>
      <c r="C3" s="20"/>
      <c r="D3" s="21"/>
      <c r="E3" s="35"/>
      <c r="F3" s="32"/>
      <c r="G3" s="32"/>
      <c r="H3" s="32"/>
      <c r="I3" s="33"/>
      <c r="J3" s="33"/>
      <c r="K3" s="34"/>
    </row>
    <row r="4" spans="3:10" s="37" customFormat="1" ht="15.75">
      <c r="C4" s="38" t="s">
        <v>326</v>
      </c>
      <c r="D4" s="38"/>
      <c r="E4" s="42"/>
      <c r="F4" s="42"/>
      <c r="G4" s="42"/>
      <c r="H4" s="40"/>
      <c r="I4" s="46"/>
      <c r="J4" s="46"/>
    </row>
    <row r="5" spans="3:10" s="37" customFormat="1" ht="16.5" thickBot="1">
      <c r="C5" s="38"/>
      <c r="D5" s="38"/>
      <c r="E5" s="42"/>
      <c r="F5" s="42"/>
      <c r="G5" s="42"/>
      <c r="H5" s="40"/>
      <c r="I5" s="46"/>
      <c r="J5" s="46"/>
    </row>
    <row r="6" spans="1:11" s="52" customFormat="1" ht="18" customHeight="1" thickBot="1">
      <c r="A6" s="95" t="s">
        <v>683</v>
      </c>
      <c r="B6" s="109" t="s">
        <v>144</v>
      </c>
      <c r="C6" s="67" t="s">
        <v>0</v>
      </c>
      <c r="D6" s="68" t="s">
        <v>1</v>
      </c>
      <c r="E6" s="70" t="s">
        <v>10</v>
      </c>
      <c r="F6" s="69" t="s">
        <v>2</v>
      </c>
      <c r="G6" s="69" t="s">
        <v>3</v>
      </c>
      <c r="H6" s="69" t="s">
        <v>75</v>
      </c>
      <c r="I6" s="70" t="s">
        <v>4</v>
      </c>
      <c r="J6" s="76" t="s">
        <v>55</v>
      </c>
      <c r="K6" s="71" t="s">
        <v>5</v>
      </c>
    </row>
    <row r="7" spans="1:12" s="44" customFormat="1" ht="18" customHeight="1">
      <c r="A7" s="31">
        <v>1</v>
      </c>
      <c r="B7" s="160">
        <v>80</v>
      </c>
      <c r="C7" s="161" t="s">
        <v>399</v>
      </c>
      <c r="D7" s="159" t="s">
        <v>400</v>
      </c>
      <c r="E7" s="162">
        <v>37401</v>
      </c>
      <c r="F7" s="163" t="s">
        <v>15</v>
      </c>
      <c r="G7" s="163" t="s">
        <v>46</v>
      </c>
      <c r="H7" s="163" t="s">
        <v>64</v>
      </c>
      <c r="I7" s="100">
        <v>0.00763761574074074</v>
      </c>
      <c r="J7" s="25" t="str">
        <f>IF(ISBLANK(I7),"",IF(I7&gt;0.00836805555555556,"",IF(I7&lt;=0.0059375,"KSM",IF(I7&lt;=0.00622685185185185,"I A",IF(I7&lt;=0.00663194444444444,"II A",IF(I7&lt;=0.00715277777777778,"III A",IF(I7&lt;=0.00778935185185185,"I JA",IF(I7&lt;=0.00836805555555556,"II JA"))))))))</f>
        <v>I JA</v>
      </c>
      <c r="K7" s="164" t="s">
        <v>43</v>
      </c>
      <c r="L7" s="22"/>
    </row>
    <row r="8" spans="1:12" s="44" customFormat="1" ht="18" customHeight="1">
      <c r="A8" s="31">
        <v>2</v>
      </c>
      <c r="B8" s="160">
        <v>44</v>
      </c>
      <c r="C8" s="161" t="s">
        <v>79</v>
      </c>
      <c r="D8" s="159" t="s">
        <v>283</v>
      </c>
      <c r="E8" s="162">
        <v>36552</v>
      </c>
      <c r="F8" s="163" t="s">
        <v>82</v>
      </c>
      <c r="G8" s="163" t="s">
        <v>83</v>
      </c>
      <c r="H8" s="163" t="s">
        <v>186</v>
      </c>
      <c r="I8" s="100">
        <v>0.007888194444444444</v>
      </c>
      <c r="J8" s="25" t="str">
        <f>IF(ISBLANK(I8),"",IF(I8&gt;0.00836805555555556,"",IF(I8&lt;=0.0059375,"KSM",IF(I8&lt;=0.00622685185185185,"I A",IF(I8&lt;=0.00663194444444444,"II A",IF(I8&lt;=0.00715277777777778,"III A",IF(I8&lt;=0.00778935185185185,"I JA",IF(I8&lt;=0.00836805555555556,"II JA"))))))))</f>
        <v>II JA</v>
      </c>
      <c r="K8" s="164" t="s">
        <v>136</v>
      </c>
      <c r="L8" s="22"/>
    </row>
    <row r="9" spans="1:12" s="44" customFormat="1" ht="18" customHeight="1">
      <c r="A9" s="31">
        <v>3</v>
      </c>
      <c r="B9" s="160">
        <v>40</v>
      </c>
      <c r="C9" s="161" t="s">
        <v>30</v>
      </c>
      <c r="D9" s="159" t="s">
        <v>366</v>
      </c>
      <c r="E9" s="162">
        <v>37526</v>
      </c>
      <c r="F9" s="163" t="s">
        <v>82</v>
      </c>
      <c r="G9" s="163" t="s">
        <v>83</v>
      </c>
      <c r="H9" s="163" t="s">
        <v>186</v>
      </c>
      <c r="I9" s="100">
        <v>0.007960300925925926</v>
      </c>
      <c r="J9" s="25" t="str">
        <f>IF(ISBLANK(I9),"",IF(I9&gt;0.00836805555555556,"",IF(I9&lt;=0.0059375,"KSM",IF(I9&lt;=0.00622685185185185,"I A",IF(I9&lt;=0.00663194444444444,"II A",IF(I9&lt;=0.00715277777777778,"III A",IF(I9&lt;=0.00778935185185185,"I JA",IF(I9&lt;=0.00836805555555556,"II JA"))))))))</f>
        <v>II JA</v>
      </c>
      <c r="K9" s="164" t="s">
        <v>136</v>
      </c>
      <c r="L9" s="22"/>
    </row>
    <row r="10" spans="1:12" s="44" customFormat="1" ht="18" customHeight="1">
      <c r="A10" s="31">
        <v>4</v>
      </c>
      <c r="B10" s="160">
        <v>39</v>
      </c>
      <c r="C10" s="161" t="s">
        <v>53</v>
      </c>
      <c r="D10" s="159" t="s">
        <v>355</v>
      </c>
      <c r="E10" s="162">
        <v>37609</v>
      </c>
      <c r="F10" s="163" t="s">
        <v>82</v>
      </c>
      <c r="G10" s="163" t="s">
        <v>83</v>
      </c>
      <c r="H10" s="163" t="s">
        <v>186</v>
      </c>
      <c r="I10" s="100">
        <v>0.009178819444444444</v>
      </c>
      <c r="J10" s="25">
        <f>IF(ISBLANK(I10),"",IF(I10&gt;0.00836805555555556,"",IF(I10&lt;=0.0059375,"KSM",IF(I10&lt;=0.00622685185185185,"I A",IF(I10&lt;=0.00663194444444444,"II A",IF(I10&lt;=0.00715277777777778,"III A",IF(I10&lt;=0.00778935185185185,"I JA",IF(I10&lt;=0.00836805555555556,"II JA"))))))))</f>
      </c>
      <c r="K10" s="164" t="s">
        <v>136</v>
      </c>
      <c r="L10" s="22"/>
    </row>
    <row r="11" spans="1:12" s="44" customFormat="1" ht="18" customHeight="1">
      <c r="A11" s="31"/>
      <c r="B11" s="160">
        <v>84</v>
      </c>
      <c r="C11" s="161" t="s">
        <v>31</v>
      </c>
      <c r="D11" s="159" t="s">
        <v>466</v>
      </c>
      <c r="E11" s="162">
        <v>37089</v>
      </c>
      <c r="F11" s="163" t="s">
        <v>15</v>
      </c>
      <c r="G11" s="163" t="s">
        <v>46</v>
      </c>
      <c r="H11" s="163" t="s">
        <v>51</v>
      </c>
      <c r="I11" s="101" t="s">
        <v>684</v>
      </c>
      <c r="J11" s="25">
        <f>IF(ISBLANK(I11),"",IF(I11&gt;0.00836805555555556,"",IF(I11&lt;=0.0059375,"KSM",IF(I11&lt;=0.00622685185185185,"I A",IF(I11&lt;=0.00663194444444444,"II A",IF(I11&lt;=0.00715277777777778,"III A",IF(I11&lt;=0.00778935185185185,"I JA",IF(I11&lt;=0.00836805555555556,"II JA"))))))))</f>
      </c>
      <c r="K11" s="164" t="s">
        <v>80</v>
      </c>
      <c r="L11" s="22"/>
    </row>
    <row r="14" spans="3:10" s="37" customFormat="1" ht="15.75">
      <c r="C14" s="38" t="s">
        <v>340</v>
      </c>
      <c r="D14" s="38"/>
      <c r="E14" s="42"/>
      <c r="F14" s="42"/>
      <c r="G14" s="42"/>
      <c r="H14" s="40"/>
      <c r="I14" s="23"/>
      <c r="J14" s="46"/>
    </row>
    <row r="15" spans="3:10" s="37" customFormat="1" ht="16.5" thickBot="1">
      <c r="C15" s="38"/>
      <c r="D15" s="38"/>
      <c r="E15" s="42"/>
      <c r="F15" s="42"/>
      <c r="G15" s="42"/>
      <c r="H15" s="40"/>
      <c r="I15" s="23"/>
      <c r="J15" s="46"/>
    </row>
    <row r="16" spans="1:11" s="52" customFormat="1" ht="18" customHeight="1" thickBot="1">
      <c r="A16" s="95" t="s">
        <v>683</v>
      </c>
      <c r="B16" s="109" t="s">
        <v>144</v>
      </c>
      <c r="C16" s="67" t="s">
        <v>0</v>
      </c>
      <c r="D16" s="68" t="s">
        <v>1</v>
      </c>
      <c r="E16" s="70" t="s">
        <v>10</v>
      </c>
      <c r="F16" s="69" t="s">
        <v>2</v>
      </c>
      <c r="G16" s="69" t="s">
        <v>3</v>
      </c>
      <c r="H16" s="69" t="s">
        <v>75</v>
      </c>
      <c r="I16" s="70" t="s">
        <v>4</v>
      </c>
      <c r="J16" s="76" t="s">
        <v>55</v>
      </c>
      <c r="K16" s="71" t="s">
        <v>5</v>
      </c>
    </row>
    <row r="17" spans="1:12" s="44" customFormat="1" ht="18" customHeight="1">
      <c r="A17" s="31">
        <v>1</v>
      </c>
      <c r="B17" s="160">
        <v>169</v>
      </c>
      <c r="C17" s="161" t="s">
        <v>294</v>
      </c>
      <c r="D17" s="159" t="s">
        <v>637</v>
      </c>
      <c r="E17" s="162">
        <v>35647</v>
      </c>
      <c r="F17" s="163" t="s">
        <v>15</v>
      </c>
      <c r="G17" s="163" t="s">
        <v>46</v>
      </c>
      <c r="H17" s="163" t="s">
        <v>25</v>
      </c>
      <c r="I17" s="100">
        <v>0.006494097222222221</v>
      </c>
      <c r="J17" s="25" t="str">
        <f>IF(ISBLANK(I17),"",IF(I17&gt;0.00836805555555556,"",IF(I17&lt;=0.0059375,"KSM",IF(I17&lt;=0.00622685185185185,"I A",IF(I17&lt;=0.00663194444444444,"II A",IF(I17&lt;=0.00715277777777778,"III A",IF(I17&lt;=0.00778935185185185,"I JA",IF(I17&lt;=0.00836805555555556,"II JA"))))))))</f>
        <v>II A</v>
      </c>
      <c r="K17" s="164" t="s">
        <v>41</v>
      </c>
      <c r="L17" s="22"/>
    </row>
    <row r="18" spans="1:12" s="44" customFormat="1" ht="18" customHeight="1">
      <c r="A18" s="31">
        <v>2</v>
      </c>
      <c r="B18" s="160">
        <v>36</v>
      </c>
      <c r="C18" s="161" t="s">
        <v>53</v>
      </c>
      <c r="D18" s="159" t="s">
        <v>616</v>
      </c>
      <c r="E18" s="162">
        <v>35960</v>
      </c>
      <c r="F18" s="163" t="s">
        <v>103</v>
      </c>
      <c r="G18" s="163" t="s">
        <v>149</v>
      </c>
      <c r="H18" s="163"/>
      <c r="I18" s="100">
        <v>0.006746875</v>
      </c>
      <c r="J18" s="25" t="str">
        <f>IF(ISBLANK(I18),"",IF(I18&gt;0.00836805555555556,"",IF(I18&lt;=0.0059375,"KSM",IF(I18&lt;=0.00622685185185185,"I A",IF(I18&lt;=0.00663194444444444,"II A",IF(I18&lt;=0.00715277777777778,"III A",IF(I18&lt;=0.00778935185185185,"I JA",IF(I18&lt;=0.00836805555555556,"II JA"))))))))</f>
        <v>III A</v>
      </c>
      <c r="K18" s="164" t="s">
        <v>392</v>
      </c>
      <c r="L18" s="22"/>
    </row>
    <row r="19" spans="1:12" s="44" customFormat="1" ht="18" customHeight="1">
      <c r="A19" s="31">
        <v>3</v>
      </c>
      <c r="B19" s="160">
        <v>61</v>
      </c>
      <c r="C19" s="161" t="s">
        <v>291</v>
      </c>
      <c r="D19" s="159" t="s">
        <v>292</v>
      </c>
      <c r="E19" s="162">
        <v>36254</v>
      </c>
      <c r="F19" s="163" t="s">
        <v>34</v>
      </c>
      <c r="G19" s="163" t="s">
        <v>160</v>
      </c>
      <c r="H19" s="163"/>
      <c r="I19" s="100">
        <v>0.007133333333333333</v>
      </c>
      <c r="J19" s="25" t="str">
        <f>IF(ISBLANK(I19),"",IF(I19&gt;0.00836805555555556,"",IF(I19&lt;=0.0059375,"KSM",IF(I19&lt;=0.00622685185185185,"I A",IF(I19&lt;=0.00663194444444444,"II A",IF(I19&lt;=0.00715277777777778,"III A",IF(I19&lt;=0.00778935185185185,"I JA",IF(I19&lt;=0.00836805555555556,"II JA"))))))))</f>
        <v>III A</v>
      </c>
      <c r="K19" s="164" t="s">
        <v>518</v>
      </c>
      <c r="L19" s="22"/>
    </row>
    <row r="20" spans="1:12" s="44" customFormat="1" ht="18" customHeight="1">
      <c r="A20" s="31">
        <v>4</v>
      </c>
      <c r="B20" s="160">
        <v>100</v>
      </c>
      <c r="C20" s="161" t="s">
        <v>21</v>
      </c>
      <c r="D20" s="159" t="s">
        <v>176</v>
      </c>
      <c r="E20" s="162">
        <v>36109</v>
      </c>
      <c r="F20" s="163" t="s">
        <v>15</v>
      </c>
      <c r="G20" s="163" t="s">
        <v>46</v>
      </c>
      <c r="H20" s="163" t="s">
        <v>51</v>
      </c>
      <c r="I20" s="100">
        <v>0.007698726851851852</v>
      </c>
      <c r="J20" s="25" t="str">
        <f>IF(ISBLANK(I20),"",IF(I20&gt;0.00836805555555556,"",IF(I20&lt;=0.0059375,"KSM",IF(I20&lt;=0.00622685185185185,"I A",IF(I20&lt;=0.00663194444444444,"II A",IF(I20&lt;=0.00715277777777778,"III A",IF(I20&lt;=0.00778935185185185,"I JA",IF(I20&lt;=0.00836805555555556,"II JA"))))))))</f>
        <v>I JA</v>
      </c>
      <c r="K20" s="164" t="s">
        <v>80</v>
      </c>
      <c r="L20" s="22"/>
    </row>
    <row r="21" spans="1:12" s="44" customFormat="1" ht="18" customHeight="1">
      <c r="A21" s="31">
        <v>5</v>
      </c>
      <c r="B21" s="160">
        <v>151</v>
      </c>
      <c r="C21" s="161" t="s">
        <v>30</v>
      </c>
      <c r="D21" s="159" t="s">
        <v>355</v>
      </c>
      <c r="E21" s="162">
        <v>36328</v>
      </c>
      <c r="F21" s="163" t="s">
        <v>464</v>
      </c>
      <c r="G21" s="163" t="s">
        <v>350</v>
      </c>
      <c r="H21" s="163"/>
      <c r="I21" s="100">
        <v>0.007858333333333333</v>
      </c>
      <c r="J21" s="25" t="str">
        <f>IF(ISBLANK(I21),"",IF(I21&gt;0.00836805555555556,"",IF(I21&lt;=0.0059375,"KSM",IF(I21&lt;=0.00622685185185185,"I A",IF(I21&lt;=0.00663194444444444,"II A",IF(I21&lt;=0.00715277777777778,"III A",IF(I21&lt;=0.00778935185185185,"I JA",IF(I21&lt;=0.00836805555555556,"II JA"))))))))</f>
        <v>II JA</v>
      </c>
      <c r="K21" s="164" t="s">
        <v>465</v>
      </c>
      <c r="L21" s="22"/>
    </row>
    <row r="22" spans="1:12" s="44" customFormat="1" ht="18" customHeight="1">
      <c r="A22" s="31">
        <v>6</v>
      </c>
      <c r="B22" s="160">
        <v>96</v>
      </c>
      <c r="C22" s="161" t="s">
        <v>143</v>
      </c>
      <c r="D22" s="159" t="s">
        <v>306</v>
      </c>
      <c r="E22" s="162">
        <v>36506</v>
      </c>
      <c r="F22" s="163" t="s">
        <v>15</v>
      </c>
      <c r="G22" s="163" t="s">
        <v>46</v>
      </c>
      <c r="H22" s="163" t="s">
        <v>25</v>
      </c>
      <c r="I22" s="100">
        <v>0.008516087962962963</v>
      </c>
      <c r="J22" s="25"/>
      <c r="K22" s="164" t="s">
        <v>41</v>
      </c>
      <c r="L22" s="22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4">
      <selection activeCell="A5" sqref="A5"/>
    </sheetView>
  </sheetViews>
  <sheetFormatPr defaultColWidth="8.8515625" defaultRowHeight="12.75"/>
  <cols>
    <col min="1" max="1" width="5.421875" style="127" customWidth="1"/>
    <col min="2" max="2" width="8.421875" style="128" customWidth="1"/>
    <col min="3" max="3" width="12.140625" style="128" customWidth="1"/>
    <col min="4" max="4" width="10.28125" style="154" customWidth="1"/>
    <col min="5" max="5" width="11.57421875" style="138" customWidth="1"/>
    <col min="6" max="6" width="12.140625" style="138" customWidth="1"/>
    <col min="7" max="7" width="12.8515625" style="132" bestFit="1" customWidth="1"/>
    <col min="8" max="21" width="4.7109375" style="128" customWidth="1"/>
    <col min="22" max="22" width="7.00390625" style="128" customWidth="1"/>
    <col min="23" max="23" width="5.8515625" style="128" customWidth="1"/>
    <col min="24" max="24" width="16.28125" style="128" bestFit="1" customWidth="1"/>
    <col min="25" max="227" width="9.140625" style="128" customWidth="1"/>
    <col min="228" max="16384" width="8.8515625" style="155" customWidth="1"/>
  </cols>
  <sheetData>
    <row r="1" spans="1:10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7" s="133" customFormat="1" ht="12" customHeight="1">
      <c r="A3" s="127"/>
      <c r="B3" s="128"/>
      <c r="C3" s="129"/>
      <c r="D3" s="130"/>
      <c r="E3" s="131"/>
      <c r="F3" s="131"/>
      <c r="G3" s="132"/>
    </row>
    <row r="4" spans="1:7" s="136" customFormat="1" ht="16.5" thickBot="1">
      <c r="A4" s="134"/>
      <c r="B4" s="61" t="s">
        <v>318</v>
      </c>
      <c r="C4" s="124"/>
      <c r="D4" s="125"/>
      <c r="E4" s="126"/>
      <c r="F4" s="135"/>
      <c r="G4" s="134"/>
    </row>
    <row r="5" spans="2:21" s="136" customFormat="1" ht="16.5" thickBot="1">
      <c r="B5" s="124"/>
      <c r="C5" s="124"/>
      <c r="D5" s="130"/>
      <c r="E5" s="137"/>
      <c r="F5" s="137"/>
      <c r="G5" s="138"/>
      <c r="H5" s="249" t="s">
        <v>9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1"/>
    </row>
    <row r="6" spans="1:24" s="148" customFormat="1" ht="12.75" customHeight="1" thickBot="1">
      <c r="A6" s="139" t="s">
        <v>683</v>
      </c>
      <c r="B6" s="140" t="s">
        <v>0</v>
      </c>
      <c r="C6" s="141" t="s">
        <v>1</v>
      </c>
      <c r="D6" s="142" t="s">
        <v>10</v>
      </c>
      <c r="E6" s="143" t="s">
        <v>2</v>
      </c>
      <c r="F6" s="143" t="s">
        <v>3</v>
      </c>
      <c r="G6" s="144" t="s">
        <v>75</v>
      </c>
      <c r="H6" s="157">
        <v>1.15</v>
      </c>
      <c r="I6" s="157">
        <v>1.2</v>
      </c>
      <c r="J6" s="157">
        <v>1.25</v>
      </c>
      <c r="K6" s="157">
        <v>1.3</v>
      </c>
      <c r="L6" s="157">
        <v>1.35</v>
      </c>
      <c r="M6" s="157">
        <v>1.4</v>
      </c>
      <c r="N6" s="157">
        <v>1.45</v>
      </c>
      <c r="O6" s="157">
        <v>1.5</v>
      </c>
      <c r="P6" s="157">
        <v>1.55</v>
      </c>
      <c r="Q6" s="157">
        <v>1.6</v>
      </c>
      <c r="R6" s="157">
        <v>1.65</v>
      </c>
      <c r="S6" s="157">
        <v>1.7</v>
      </c>
      <c r="T6" s="157">
        <v>1.7</v>
      </c>
      <c r="U6" s="157">
        <v>1.65</v>
      </c>
      <c r="V6" s="145" t="s">
        <v>8</v>
      </c>
      <c r="W6" s="146" t="s">
        <v>55</v>
      </c>
      <c r="X6" s="147" t="s">
        <v>5</v>
      </c>
    </row>
    <row r="7" spans="1:24" s="153" customFormat="1" ht="13.5" customHeight="1">
      <c r="A7" s="149">
        <v>1</v>
      </c>
      <c r="B7" s="161" t="s">
        <v>215</v>
      </c>
      <c r="C7" s="159" t="s">
        <v>216</v>
      </c>
      <c r="D7" s="162">
        <v>36779</v>
      </c>
      <c r="E7" s="163" t="s">
        <v>34</v>
      </c>
      <c r="F7" s="163" t="s">
        <v>160</v>
      </c>
      <c r="G7" s="163" t="s">
        <v>210</v>
      </c>
      <c r="H7" s="156"/>
      <c r="I7" s="156"/>
      <c r="J7" s="156"/>
      <c r="K7" s="156"/>
      <c r="L7" s="156"/>
      <c r="M7" s="156"/>
      <c r="N7" s="156"/>
      <c r="O7" s="156" t="s">
        <v>686</v>
      </c>
      <c r="P7" s="156" t="s">
        <v>686</v>
      </c>
      <c r="Q7" s="156" t="s">
        <v>686</v>
      </c>
      <c r="R7" s="156" t="s">
        <v>686</v>
      </c>
      <c r="S7" s="156" t="s">
        <v>687</v>
      </c>
      <c r="T7" s="156" t="s">
        <v>688</v>
      </c>
      <c r="U7" s="156" t="s">
        <v>689</v>
      </c>
      <c r="V7" s="150">
        <v>1.65</v>
      </c>
      <c r="W7" s="151" t="str">
        <f aca="true" t="shared" si="0" ref="W7:W13">IF(ISBLANK(V7),"",IF(V7&gt;=1.75,"KSM",IF(V7&gt;=1.65,"I A",IF(V7&gt;=1.5,"II A",IF(V7&gt;=1.39,"III A",IF(V7&gt;=1.3,"I JA",IF(V7&gt;=1.22,"II JA",IF(V7&gt;=1.15,"III JA"))))))))</f>
        <v>I A</v>
      </c>
      <c r="X7" s="164" t="s">
        <v>49</v>
      </c>
    </row>
    <row r="8" spans="1:24" s="153" customFormat="1" ht="13.5" customHeight="1">
      <c r="A8" s="149">
        <v>2</v>
      </c>
      <c r="B8" s="161" t="s">
        <v>393</v>
      </c>
      <c r="C8" s="159" t="s">
        <v>394</v>
      </c>
      <c r="D8" s="162">
        <v>37408</v>
      </c>
      <c r="E8" s="163" t="s">
        <v>34</v>
      </c>
      <c r="F8" s="163" t="s">
        <v>160</v>
      </c>
      <c r="G8" s="163" t="s">
        <v>210</v>
      </c>
      <c r="H8" s="156"/>
      <c r="I8" s="156"/>
      <c r="J8" s="156"/>
      <c r="K8" s="156"/>
      <c r="L8" s="156"/>
      <c r="M8" s="156" t="s">
        <v>686</v>
      </c>
      <c r="N8" s="156" t="s">
        <v>686</v>
      </c>
      <c r="O8" s="156" t="s">
        <v>686</v>
      </c>
      <c r="P8" s="156" t="s">
        <v>686</v>
      </c>
      <c r="Q8" s="156" t="s">
        <v>686</v>
      </c>
      <c r="R8" s="156" t="s">
        <v>686</v>
      </c>
      <c r="S8" s="156" t="s">
        <v>687</v>
      </c>
      <c r="T8" s="156" t="s">
        <v>688</v>
      </c>
      <c r="U8" s="156" t="s">
        <v>688</v>
      </c>
      <c r="V8" s="150">
        <v>1.65</v>
      </c>
      <c r="W8" s="151" t="str">
        <f t="shared" si="0"/>
        <v>I A</v>
      </c>
      <c r="X8" s="164" t="s">
        <v>49</v>
      </c>
    </row>
    <row r="9" spans="1:24" s="153" customFormat="1" ht="13.5" customHeight="1">
      <c r="A9" s="149">
        <v>3</v>
      </c>
      <c r="B9" s="161" t="s">
        <v>300</v>
      </c>
      <c r="C9" s="159" t="s">
        <v>434</v>
      </c>
      <c r="D9" s="162">
        <v>37268</v>
      </c>
      <c r="E9" s="163" t="s">
        <v>435</v>
      </c>
      <c r="F9" s="163" t="s">
        <v>436</v>
      </c>
      <c r="G9" s="163"/>
      <c r="H9" s="156"/>
      <c r="I9" s="156"/>
      <c r="J9" s="156" t="s">
        <v>686</v>
      </c>
      <c r="K9" s="156" t="s">
        <v>686</v>
      </c>
      <c r="L9" s="156" t="s">
        <v>690</v>
      </c>
      <c r="M9" s="156" t="s">
        <v>691</v>
      </c>
      <c r="N9" s="156" t="s">
        <v>686</v>
      </c>
      <c r="O9" s="156" t="s">
        <v>687</v>
      </c>
      <c r="P9" s="156"/>
      <c r="Q9" s="156"/>
      <c r="R9" s="156"/>
      <c r="S9" s="156"/>
      <c r="T9" s="156"/>
      <c r="U9" s="156"/>
      <c r="V9" s="150">
        <v>1.45</v>
      </c>
      <c r="W9" s="151" t="str">
        <f t="shared" si="0"/>
        <v>III A</v>
      </c>
      <c r="X9" s="164" t="s">
        <v>437</v>
      </c>
    </row>
    <row r="10" spans="1:24" s="153" customFormat="1" ht="13.5" customHeight="1">
      <c r="A10" s="149">
        <v>4</v>
      </c>
      <c r="B10" s="161" t="s">
        <v>441</v>
      </c>
      <c r="C10" s="159" t="s">
        <v>515</v>
      </c>
      <c r="D10" s="162">
        <v>36786</v>
      </c>
      <c r="E10" s="163" t="s">
        <v>15</v>
      </c>
      <c r="F10" s="163"/>
      <c r="G10" s="163" t="s">
        <v>507</v>
      </c>
      <c r="H10" s="156"/>
      <c r="I10" s="156" t="s">
        <v>686</v>
      </c>
      <c r="J10" s="156" t="s">
        <v>686</v>
      </c>
      <c r="K10" s="156" t="s">
        <v>686</v>
      </c>
      <c r="L10" s="156" t="s">
        <v>686</v>
      </c>
      <c r="M10" s="156" t="s">
        <v>691</v>
      </c>
      <c r="N10" s="156" t="s">
        <v>687</v>
      </c>
      <c r="O10" s="156"/>
      <c r="P10" s="156"/>
      <c r="Q10" s="156"/>
      <c r="R10" s="156"/>
      <c r="S10" s="156"/>
      <c r="T10" s="156"/>
      <c r="U10" s="156"/>
      <c r="V10" s="150">
        <v>1.4</v>
      </c>
      <c r="W10" s="151" t="str">
        <f t="shared" si="0"/>
        <v>III A</v>
      </c>
      <c r="X10" s="164" t="s">
        <v>88</v>
      </c>
    </row>
    <row r="11" spans="1:24" s="153" customFormat="1" ht="13.5" customHeight="1">
      <c r="A11" s="149">
        <v>5</v>
      </c>
      <c r="B11" s="161" t="s">
        <v>364</v>
      </c>
      <c r="C11" s="159" t="s">
        <v>365</v>
      </c>
      <c r="D11" s="162">
        <v>37529</v>
      </c>
      <c r="E11" s="163" t="s">
        <v>34</v>
      </c>
      <c r="F11" s="163" t="s">
        <v>160</v>
      </c>
      <c r="G11" s="163" t="s">
        <v>210</v>
      </c>
      <c r="H11" s="156"/>
      <c r="I11" s="156" t="s">
        <v>686</v>
      </c>
      <c r="J11" s="156" t="s">
        <v>686</v>
      </c>
      <c r="K11" s="156" t="s">
        <v>686</v>
      </c>
      <c r="L11" s="156" t="s">
        <v>686</v>
      </c>
      <c r="M11" s="156" t="s">
        <v>687</v>
      </c>
      <c r="N11" s="156"/>
      <c r="O11" s="156"/>
      <c r="P11" s="156"/>
      <c r="Q11" s="156"/>
      <c r="R11" s="156"/>
      <c r="S11" s="156"/>
      <c r="T11" s="156"/>
      <c r="U11" s="156"/>
      <c r="V11" s="150">
        <v>1.35</v>
      </c>
      <c r="W11" s="151" t="str">
        <f t="shared" si="0"/>
        <v>I JA</v>
      </c>
      <c r="X11" s="164" t="s">
        <v>49</v>
      </c>
    </row>
    <row r="12" spans="1:24" s="153" customFormat="1" ht="13.5" customHeight="1">
      <c r="A12" s="149">
        <v>6</v>
      </c>
      <c r="B12" s="161" t="s">
        <v>73</v>
      </c>
      <c r="C12" s="159" t="s">
        <v>416</v>
      </c>
      <c r="D12" s="162">
        <v>37360</v>
      </c>
      <c r="E12" s="163" t="s">
        <v>15</v>
      </c>
      <c r="F12" s="163" t="s">
        <v>46</v>
      </c>
      <c r="G12" s="163" t="s">
        <v>51</v>
      </c>
      <c r="H12" s="156" t="s">
        <v>691</v>
      </c>
      <c r="I12" s="156" t="s">
        <v>686</v>
      </c>
      <c r="J12" s="156" t="s">
        <v>686</v>
      </c>
      <c r="K12" s="156" t="s">
        <v>691</v>
      </c>
      <c r="L12" s="156" t="s">
        <v>687</v>
      </c>
      <c r="M12" s="156"/>
      <c r="N12" s="156"/>
      <c r="O12" s="156"/>
      <c r="P12" s="156"/>
      <c r="Q12" s="156"/>
      <c r="R12" s="156"/>
      <c r="S12" s="156"/>
      <c r="T12" s="156"/>
      <c r="U12" s="156"/>
      <c r="V12" s="150">
        <v>1.3</v>
      </c>
      <c r="W12" s="151" t="str">
        <f t="shared" si="0"/>
        <v>I JA</v>
      </c>
      <c r="X12" s="164" t="s">
        <v>80</v>
      </c>
    </row>
    <row r="13" spans="1:24" s="153" customFormat="1" ht="13.5" customHeight="1">
      <c r="A13" s="149">
        <v>7</v>
      </c>
      <c r="B13" s="161" t="s">
        <v>18</v>
      </c>
      <c r="C13" s="159" t="s">
        <v>418</v>
      </c>
      <c r="D13" s="162">
        <v>37353</v>
      </c>
      <c r="E13" s="163" t="s">
        <v>34</v>
      </c>
      <c r="F13" s="163" t="s">
        <v>160</v>
      </c>
      <c r="G13" s="163" t="s">
        <v>210</v>
      </c>
      <c r="H13" s="156" t="s">
        <v>686</v>
      </c>
      <c r="I13" s="156" t="s">
        <v>686</v>
      </c>
      <c r="J13" s="156" t="s">
        <v>686</v>
      </c>
      <c r="K13" s="156" t="s">
        <v>690</v>
      </c>
      <c r="L13" s="156" t="s">
        <v>687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0">
        <v>1.3</v>
      </c>
      <c r="W13" s="151" t="str">
        <f t="shared" si="0"/>
        <v>I JA</v>
      </c>
      <c r="X13" s="164" t="s">
        <v>49</v>
      </c>
    </row>
    <row r="14" spans="1:24" ht="12.75">
      <c r="A14" s="172"/>
      <c r="B14" s="173"/>
      <c r="C14" s="174"/>
      <c r="D14" s="175"/>
      <c r="E14" s="176"/>
      <c r="F14" s="176"/>
      <c r="G14" s="176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8"/>
      <c r="W14" s="179"/>
      <c r="X14" s="180"/>
    </row>
    <row r="15" spans="1:24" ht="12.75">
      <c r="A15" s="172"/>
      <c r="B15" s="173"/>
      <c r="C15" s="174"/>
      <c r="D15" s="175"/>
      <c r="E15" s="176"/>
      <c r="F15" s="176"/>
      <c r="G15" s="176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8"/>
      <c r="W15" s="179"/>
      <c r="X15" s="180"/>
    </row>
    <row r="16" spans="1:7" s="136" customFormat="1" ht="16.5" thickBot="1">
      <c r="A16" s="134"/>
      <c r="B16" s="61" t="s">
        <v>319</v>
      </c>
      <c r="C16" s="124"/>
      <c r="D16" s="125"/>
      <c r="E16" s="126"/>
      <c r="F16" s="135"/>
      <c r="G16" s="134"/>
    </row>
    <row r="17" spans="2:21" s="136" customFormat="1" ht="16.5" thickBot="1">
      <c r="B17" s="124"/>
      <c r="C17" s="124"/>
      <c r="D17" s="130"/>
      <c r="E17" s="137"/>
      <c r="F17" s="137"/>
      <c r="G17" s="138"/>
      <c r="H17" s="249" t="s">
        <v>9</v>
      </c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1"/>
    </row>
    <row r="18" spans="1:24" s="148" customFormat="1" ht="12.75" customHeight="1" thickBot="1">
      <c r="A18" s="139" t="s">
        <v>683</v>
      </c>
      <c r="B18" s="140" t="s">
        <v>0</v>
      </c>
      <c r="C18" s="141" t="s">
        <v>1</v>
      </c>
      <c r="D18" s="142" t="s">
        <v>10</v>
      </c>
      <c r="E18" s="143" t="s">
        <v>2</v>
      </c>
      <c r="F18" s="143" t="s">
        <v>3</v>
      </c>
      <c r="G18" s="144" t="s">
        <v>75</v>
      </c>
      <c r="H18" s="157">
        <v>1.3</v>
      </c>
      <c r="I18" s="157">
        <v>1.35</v>
      </c>
      <c r="J18" s="157">
        <v>1.4</v>
      </c>
      <c r="K18" s="157">
        <v>1.45</v>
      </c>
      <c r="L18" s="157">
        <v>1.5</v>
      </c>
      <c r="M18" s="157">
        <v>1.55</v>
      </c>
      <c r="N18" s="157">
        <v>1.6</v>
      </c>
      <c r="O18" s="157">
        <v>1.65</v>
      </c>
      <c r="P18" s="157">
        <v>1.7</v>
      </c>
      <c r="Q18" s="157">
        <v>1.72</v>
      </c>
      <c r="R18" s="157"/>
      <c r="S18" s="157"/>
      <c r="T18" s="157"/>
      <c r="U18" s="158"/>
      <c r="V18" s="145" t="s">
        <v>8</v>
      </c>
      <c r="W18" s="146" t="s">
        <v>55</v>
      </c>
      <c r="X18" s="147" t="s">
        <v>5</v>
      </c>
    </row>
    <row r="19" spans="1:24" s="153" customFormat="1" ht="13.5" customHeight="1">
      <c r="A19" s="149">
        <v>1</v>
      </c>
      <c r="B19" s="161" t="s">
        <v>195</v>
      </c>
      <c r="C19" s="159" t="s">
        <v>193</v>
      </c>
      <c r="D19" s="162">
        <v>35857</v>
      </c>
      <c r="E19" s="163" t="s">
        <v>624</v>
      </c>
      <c r="F19" s="163" t="s">
        <v>160</v>
      </c>
      <c r="G19" s="163" t="s">
        <v>210</v>
      </c>
      <c r="H19" s="156"/>
      <c r="I19" s="156"/>
      <c r="J19" s="156"/>
      <c r="K19" s="156"/>
      <c r="L19" s="156" t="s">
        <v>686</v>
      </c>
      <c r="M19" s="156" t="s">
        <v>686</v>
      </c>
      <c r="N19" s="156" t="s">
        <v>686</v>
      </c>
      <c r="O19" s="156" t="s">
        <v>691</v>
      </c>
      <c r="P19" s="156" t="s">
        <v>691</v>
      </c>
      <c r="Q19" s="156" t="s">
        <v>687</v>
      </c>
      <c r="R19" s="156"/>
      <c r="S19" s="156"/>
      <c r="T19" s="156"/>
      <c r="U19" s="156"/>
      <c r="V19" s="150">
        <v>1.7</v>
      </c>
      <c r="W19" s="151" t="str">
        <f aca="true" t="shared" si="1" ref="W19:W24">IF(ISBLANK(V19),"",IF(V19&gt;=1.75,"KSM",IF(V19&gt;=1.65,"I A",IF(V19&gt;=1.5,"II A",IF(V19&gt;=1.39,"III A",IF(V19&gt;=1.3,"I JA",IF(V19&gt;=1.22,"II JA",IF(V19&gt;=1.15,"III JA"))))))))</f>
        <v>I A</v>
      </c>
      <c r="X19" s="166" t="s">
        <v>265</v>
      </c>
    </row>
    <row r="20" spans="1:24" s="153" customFormat="1" ht="13.5" customHeight="1">
      <c r="A20" s="149">
        <v>2</v>
      </c>
      <c r="B20" s="161" t="s">
        <v>115</v>
      </c>
      <c r="C20" s="159" t="s">
        <v>297</v>
      </c>
      <c r="D20" s="162">
        <v>36377</v>
      </c>
      <c r="E20" s="163" t="s">
        <v>34</v>
      </c>
      <c r="F20" s="163" t="s">
        <v>160</v>
      </c>
      <c r="G20" s="163"/>
      <c r="H20" s="156"/>
      <c r="I20" s="156"/>
      <c r="J20" s="156"/>
      <c r="K20" s="156" t="s">
        <v>686</v>
      </c>
      <c r="L20" s="156" t="s">
        <v>686</v>
      </c>
      <c r="M20" s="156" t="s">
        <v>686</v>
      </c>
      <c r="N20" s="156" t="s">
        <v>686</v>
      </c>
      <c r="O20" s="156" t="s">
        <v>691</v>
      </c>
      <c r="P20" s="156" t="s">
        <v>687</v>
      </c>
      <c r="Q20" s="156"/>
      <c r="R20" s="156"/>
      <c r="S20" s="156"/>
      <c r="T20" s="156"/>
      <c r="U20" s="156"/>
      <c r="V20" s="150">
        <v>1.65</v>
      </c>
      <c r="W20" s="151" t="str">
        <f t="shared" si="1"/>
        <v>I A</v>
      </c>
      <c r="X20" s="166" t="s">
        <v>299</v>
      </c>
    </row>
    <row r="21" spans="1:24" s="153" customFormat="1" ht="13.5" customHeight="1">
      <c r="A21" s="149">
        <v>3</v>
      </c>
      <c r="B21" s="161" t="s">
        <v>240</v>
      </c>
      <c r="C21" s="159" t="s">
        <v>692</v>
      </c>
      <c r="D21" s="162">
        <v>36472</v>
      </c>
      <c r="E21" s="163" t="s">
        <v>435</v>
      </c>
      <c r="F21" s="163" t="s">
        <v>436</v>
      </c>
      <c r="G21" s="163"/>
      <c r="H21" s="156"/>
      <c r="I21" s="156"/>
      <c r="J21" s="156" t="s">
        <v>686</v>
      </c>
      <c r="K21" s="156" t="s">
        <v>686</v>
      </c>
      <c r="L21" s="156" t="s">
        <v>691</v>
      </c>
      <c r="M21" s="156" t="s">
        <v>686</v>
      </c>
      <c r="N21" s="156" t="s">
        <v>686</v>
      </c>
      <c r="O21" s="156" t="s">
        <v>687</v>
      </c>
      <c r="P21" s="156"/>
      <c r="Q21" s="156"/>
      <c r="R21" s="156"/>
      <c r="S21" s="156"/>
      <c r="T21" s="156"/>
      <c r="U21" s="156"/>
      <c r="V21" s="150">
        <v>1.6</v>
      </c>
      <c r="W21" s="151" t="str">
        <f t="shared" si="1"/>
        <v>II A</v>
      </c>
      <c r="X21" s="164" t="s">
        <v>437</v>
      </c>
    </row>
    <row r="22" spans="1:24" s="153" customFormat="1" ht="13.5" customHeight="1">
      <c r="A22" s="149">
        <v>4</v>
      </c>
      <c r="B22" s="161" t="s">
        <v>145</v>
      </c>
      <c r="C22" s="159" t="s">
        <v>96</v>
      </c>
      <c r="D22" s="162">
        <v>35816</v>
      </c>
      <c r="E22" s="163" t="s">
        <v>47</v>
      </c>
      <c r="F22" s="163" t="s">
        <v>117</v>
      </c>
      <c r="G22" s="163"/>
      <c r="H22" s="156"/>
      <c r="I22" s="156"/>
      <c r="J22" s="156" t="s">
        <v>686</v>
      </c>
      <c r="K22" s="156" t="s">
        <v>691</v>
      </c>
      <c r="L22" s="156" t="s">
        <v>690</v>
      </c>
      <c r="M22" s="156" t="s">
        <v>686</v>
      </c>
      <c r="N22" s="156" t="s">
        <v>687</v>
      </c>
      <c r="O22" s="156"/>
      <c r="P22" s="156"/>
      <c r="Q22" s="156"/>
      <c r="R22" s="156"/>
      <c r="S22" s="156"/>
      <c r="T22" s="156"/>
      <c r="U22" s="156"/>
      <c r="V22" s="150">
        <v>1.55</v>
      </c>
      <c r="W22" s="151" t="str">
        <f t="shared" si="1"/>
        <v>II A</v>
      </c>
      <c r="X22" s="164" t="s">
        <v>118</v>
      </c>
    </row>
    <row r="23" spans="1:24" s="153" customFormat="1" ht="13.5" customHeight="1">
      <c r="A23" s="149">
        <v>5</v>
      </c>
      <c r="B23" s="161" t="s">
        <v>73</v>
      </c>
      <c r="C23" s="159" t="s">
        <v>609</v>
      </c>
      <c r="D23" s="162">
        <v>36030</v>
      </c>
      <c r="E23" s="163" t="s">
        <v>70</v>
      </c>
      <c r="F23" s="163" t="s">
        <v>71</v>
      </c>
      <c r="G23" s="163"/>
      <c r="H23" s="156" t="s">
        <v>686</v>
      </c>
      <c r="I23" s="156" t="s">
        <v>686</v>
      </c>
      <c r="J23" s="156" t="s">
        <v>686</v>
      </c>
      <c r="K23" s="156" t="s">
        <v>691</v>
      </c>
      <c r="L23" s="156" t="s">
        <v>687</v>
      </c>
      <c r="M23" s="156"/>
      <c r="N23" s="156"/>
      <c r="O23" s="156"/>
      <c r="P23" s="156"/>
      <c r="Q23" s="156"/>
      <c r="R23" s="156"/>
      <c r="S23" s="156"/>
      <c r="T23" s="156"/>
      <c r="U23" s="156"/>
      <c r="V23" s="150">
        <v>1.45</v>
      </c>
      <c r="W23" s="151" t="str">
        <f t="shared" si="1"/>
        <v>III A</v>
      </c>
      <c r="X23" s="164" t="s">
        <v>54</v>
      </c>
    </row>
    <row r="24" spans="1:24" s="153" customFormat="1" ht="13.5" customHeight="1">
      <c r="A24" s="149">
        <v>6</v>
      </c>
      <c r="B24" s="161" t="s">
        <v>202</v>
      </c>
      <c r="C24" s="159" t="s">
        <v>301</v>
      </c>
      <c r="D24" s="162">
        <v>36341</v>
      </c>
      <c r="E24" s="163" t="s">
        <v>47</v>
      </c>
      <c r="F24" s="163" t="s">
        <v>117</v>
      </c>
      <c r="G24" s="163"/>
      <c r="H24" s="156"/>
      <c r="I24" s="156" t="s">
        <v>686</v>
      </c>
      <c r="J24" s="156" t="s">
        <v>691</v>
      </c>
      <c r="K24" s="156" t="s">
        <v>691</v>
      </c>
      <c r="L24" s="156" t="s">
        <v>687</v>
      </c>
      <c r="M24" s="156"/>
      <c r="N24" s="156"/>
      <c r="O24" s="156"/>
      <c r="P24" s="156"/>
      <c r="Q24" s="156"/>
      <c r="R24" s="156"/>
      <c r="S24" s="156"/>
      <c r="T24" s="156"/>
      <c r="U24" s="156"/>
      <c r="V24" s="150">
        <v>1.45</v>
      </c>
      <c r="W24" s="151" t="str">
        <f t="shared" si="1"/>
        <v>III A</v>
      </c>
      <c r="X24" s="164" t="s">
        <v>118</v>
      </c>
    </row>
    <row r="25" spans="1:24" s="153" customFormat="1" ht="13.5" customHeight="1">
      <c r="A25" s="149"/>
      <c r="B25" s="161" t="s">
        <v>84</v>
      </c>
      <c r="C25" s="159" t="s">
        <v>85</v>
      </c>
      <c r="D25" s="162">
        <v>36288</v>
      </c>
      <c r="E25" s="163" t="s">
        <v>34</v>
      </c>
      <c r="F25" s="163" t="s">
        <v>160</v>
      </c>
      <c r="G25" s="163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0" t="s">
        <v>682</v>
      </c>
      <c r="W25" s="151"/>
      <c r="X25" s="164" t="s">
        <v>37</v>
      </c>
    </row>
  </sheetData>
  <sheetProtection/>
  <mergeCells count="2">
    <mergeCell ref="H5:U5"/>
    <mergeCell ref="H17:U17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4">
      <selection activeCell="A5" sqref="A5"/>
    </sheetView>
  </sheetViews>
  <sheetFormatPr defaultColWidth="8.8515625" defaultRowHeight="12.75"/>
  <cols>
    <col min="1" max="1" width="5.421875" style="127" customWidth="1"/>
    <col min="2" max="2" width="9.421875" style="128" customWidth="1"/>
    <col min="3" max="3" width="13.28125" style="128" customWidth="1"/>
    <col min="4" max="4" width="10.7109375" style="154" customWidth="1"/>
    <col min="5" max="5" width="12.00390625" style="138" bestFit="1" customWidth="1"/>
    <col min="6" max="6" width="12.8515625" style="138" bestFit="1" customWidth="1"/>
    <col min="7" max="7" width="12.8515625" style="132" bestFit="1" customWidth="1"/>
    <col min="8" max="20" width="4.7109375" style="128" customWidth="1"/>
    <col min="21" max="21" width="7.00390625" style="128" customWidth="1"/>
    <col min="22" max="22" width="5.8515625" style="128" customWidth="1"/>
    <col min="23" max="23" width="13.8515625" style="128" bestFit="1" customWidth="1"/>
    <col min="24" max="226" width="9.140625" style="128" customWidth="1"/>
    <col min="227" max="16384" width="8.8515625" style="155" customWidth="1"/>
  </cols>
  <sheetData>
    <row r="1" spans="1:10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7" s="133" customFormat="1" ht="12" customHeight="1">
      <c r="A3" s="127"/>
      <c r="B3" s="128"/>
      <c r="C3" s="129"/>
      <c r="D3" s="130"/>
      <c r="E3" s="131"/>
      <c r="F3" s="131"/>
      <c r="G3" s="132"/>
    </row>
    <row r="4" spans="1:7" s="136" customFormat="1" ht="16.5" thickBot="1">
      <c r="A4" s="134"/>
      <c r="B4" s="61" t="s">
        <v>320</v>
      </c>
      <c r="C4" s="124"/>
      <c r="D4" s="125"/>
      <c r="E4" s="126"/>
      <c r="F4" s="135"/>
      <c r="G4" s="134"/>
    </row>
    <row r="5" spans="2:20" s="136" customFormat="1" ht="16.5" thickBot="1">
      <c r="B5" s="124"/>
      <c r="C5" s="124"/>
      <c r="D5" s="130"/>
      <c r="E5" s="137"/>
      <c r="F5" s="137"/>
      <c r="G5" s="138"/>
      <c r="H5" s="249" t="s">
        <v>9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1"/>
    </row>
    <row r="6" spans="1:23" s="148" customFormat="1" ht="12.75" customHeight="1" thickBot="1">
      <c r="A6" s="139" t="s">
        <v>683</v>
      </c>
      <c r="B6" s="140" t="s">
        <v>0</v>
      </c>
      <c r="C6" s="141" t="s">
        <v>1</v>
      </c>
      <c r="D6" s="142" t="s">
        <v>10</v>
      </c>
      <c r="E6" s="143" t="s">
        <v>2</v>
      </c>
      <c r="F6" s="143" t="s">
        <v>3</v>
      </c>
      <c r="G6" s="144" t="s">
        <v>75</v>
      </c>
      <c r="H6" s="157">
        <v>1.35</v>
      </c>
      <c r="I6" s="157">
        <v>1.4</v>
      </c>
      <c r="J6" s="157">
        <v>1.45</v>
      </c>
      <c r="K6" s="157">
        <v>1.5</v>
      </c>
      <c r="L6" s="157">
        <v>1.55</v>
      </c>
      <c r="M6" s="157">
        <v>1.6</v>
      </c>
      <c r="N6" s="157">
        <v>1.65</v>
      </c>
      <c r="O6" s="157">
        <v>1.7</v>
      </c>
      <c r="P6" s="157">
        <v>1.75</v>
      </c>
      <c r="Q6" s="157">
        <v>1.8</v>
      </c>
      <c r="R6" s="157">
        <v>1.85</v>
      </c>
      <c r="S6" s="157">
        <v>1.9</v>
      </c>
      <c r="T6" s="158">
        <v>1.98</v>
      </c>
      <c r="U6" s="145" t="s">
        <v>8</v>
      </c>
      <c r="V6" s="146" t="s">
        <v>55</v>
      </c>
      <c r="W6" s="147" t="s">
        <v>5</v>
      </c>
    </row>
    <row r="7" spans="1:23" s="153" customFormat="1" ht="13.5" customHeight="1">
      <c r="A7" s="149">
        <v>1</v>
      </c>
      <c r="B7" s="161" t="s">
        <v>203</v>
      </c>
      <c r="C7" s="159" t="s">
        <v>204</v>
      </c>
      <c r="D7" s="162">
        <v>36734</v>
      </c>
      <c r="E7" s="163" t="s">
        <v>15</v>
      </c>
      <c r="F7" s="163" t="s">
        <v>524</v>
      </c>
      <c r="G7" s="163" t="s">
        <v>507</v>
      </c>
      <c r="H7" s="156"/>
      <c r="I7" s="156"/>
      <c r="J7" s="156"/>
      <c r="K7" s="156"/>
      <c r="L7" s="156"/>
      <c r="M7" s="156"/>
      <c r="N7" s="156"/>
      <c r="O7" s="156"/>
      <c r="P7" s="156" t="s">
        <v>686</v>
      </c>
      <c r="Q7" s="156" t="s">
        <v>686</v>
      </c>
      <c r="R7" s="156" t="s">
        <v>691</v>
      </c>
      <c r="S7" s="156" t="s">
        <v>686</v>
      </c>
      <c r="T7" s="156" t="s">
        <v>687</v>
      </c>
      <c r="U7" s="150">
        <v>1.9</v>
      </c>
      <c r="V7" s="151" t="str">
        <f aca="true" t="shared" si="0" ref="V7:V15">IF(ISBLANK(U7),"",IF(U7&gt;=2.03,"KSM",IF(U7&gt;=1.9,"I A",IF(U7&gt;=1.75,"II A",IF(U7&gt;=1.6,"III A",IF(U7&gt;=1.47,"I JA",IF(U7&gt;=1.35,"II JA",IF(U7&gt;=1.25,"III JA"))))))))</f>
        <v>I A</v>
      </c>
      <c r="W7" s="164" t="s">
        <v>88</v>
      </c>
    </row>
    <row r="8" spans="1:23" s="153" customFormat="1" ht="13.5" customHeight="1">
      <c r="A8" s="149">
        <v>2</v>
      </c>
      <c r="B8" s="161" t="s">
        <v>162</v>
      </c>
      <c r="C8" s="159" t="s">
        <v>163</v>
      </c>
      <c r="D8" s="162">
        <v>36527</v>
      </c>
      <c r="E8" s="163" t="s">
        <v>34</v>
      </c>
      <c r="F8" s="163" t="s">
        <v>160</v>
      </c>
      <c r="G8" s="163"/>
      <c r="H8" s="156"/>
      <c r="I8" s="156"/>
      <c r="J8" s="156"/>
      <c r="K8" s="156"/>
      <c r="L8" s="156"/>
      <c r="M8" s="156" t="s">
        <v>686</v>
      </c>
      <c r="N8" s="156" t="s">
        <v>686</v>
      </c>
      <c r="O8" s="156" t="s">
        <v>686</v>
      </c>
      <c r="P8" s="156" t="s">
        <v>690</v>
      </c>
      <c r="Q8" s="156" t="s">
        <v>691</v>
      </c>
      <c r="R8" s="156" t="s">
        <v>687</v>
      </c>
      <c r="S8" s="156"/>
      <c r="T8" s="156"/>
      <c r="U8" s="150">
        <v>1.8</v>
      </c>
      <c r="V8" s="151" t="str">
        <f t="shared" si="0"/>
        <v>II A</v>
      </c>
      <c r="W8" s="166" t="s">
        <v>299</v>
      </c>
    </row>
    <row r="9" spans="1:23" s="153" customFormat="1" ht="13.5" customHeight="1">
      <c r="A9" s="149">
        <v>3</v>
      </c>
      <c r="B9" s="161" t="s">
        <v>134</v>
      </c>
      <c r="C9" s="159" t="s">
        <v>171</v>
      </c>
      <c r="D9" s="162">
        <v>36658</v>
      </c>
      <c r="E9" s="163" t="s">
        <v>34</v>
      </c>
      <c r="F9" s="163" t="s">
        <v>160</v>
      </c>
      <c r="G9" s="163" t="s">
        <v>69</v>
      </c>
      <c r="H9" s="156"/>
      <c r="I9" s="156"/>
      <c r="J9" s="156"/>
      <c r="K9" s="156"/>
      <c r="L9" s="156"/>
      <c r="M9" s="156" t="s">
        <v>686</v>
      </c>
      <c r="N9" s="156" t="s">
        <v>686</v>
      </c>
      <c r="O9" s="156" t="s">
        <v>690</v>
      </c>
      <c r="P9" s="156" t="s">
        <v>691</v>
      </c>
      <c r="Q9" s="156" t="s">
        <v>690</v>
      </c>
      <c r="R9" s="156" t="s">
        <v>687</v>
      </c>
      <c r="S9" s="156"/>
      <c r="T9" s="156"/>
      <c r="U9" s="150">
        <v>1.8</v>
      </c>
      <c r="V9" s="151" t="str">
        <f t="shared" si="0"/>
        <v>II A</v>
      </c>
      <c r="W9" s="164" t="s">
        <v>35</v>
      </c>
    </row>
    <row r="10" spans="1:23" s="153" customFormat="1" ht="13.5" customHeight="1">
      <c r="A10" s="149">
        <v>4</v>
      </c>
      <c r="B10" s="161" t="s">
        <v>25</v>
      </c>
      <c r="C10" s="159" t="s">
        <v>532</v>
      </c>
      <c r="D10" s="162">
        <v>36663</v>
      </c>
      <c r="E10" s="163" t="s">
        <v>82</v>
      </c>
      <c r="F10" s="163" t="s">
        <v>83</v>
      </c>
      <c r="G10" s="163" t="s">
        <v>186</v>
      </c>
      <c r="H10" s="156"/>
      <c r="I10" s="156"/>
      <c r="J10" s="156"/>
      <c r="K10" s="156" t="s">
        <v>686</v>
      </c>
      <c r="L10" s="156" t="s">
        <v>691</v>
      </c>
      <c r="M10" s="156" t="s">
        <v>690</v>
      </c>
      <c r="N10" s="156" t="s">
        <v>686</v>
      </c>
      <c r="O10" s="156" t="s">
        <v>687</v>
      </c>
      <c r="P10" s="156"/>
      <c r="Q10" s="156"/>
      <c r="R10" s="156"/>
      <c r="S10" s="156"/>
      <c r="T10" s="156"/>
      <c r="U10" s="150">
        <v>1.65</v>
      </c>
      <c r="V10" s="151" t="str">
        <f t="shared" si="0"/>
        <v>III A</v>
      </c>
      <c r="W10" s="164" t="s">
        <v>136</v>
      </c>
    </row>
    <row r="11" spans="1:23" s="153" customFormat="1" ht="13.5" customHeight="1">
      <c r="A11" s="149">
        <v>5</v>
      </c>
      <c r="B11" s="161" t="s">
        <v>120</v>
      </c>
      <c r="C11" s="159" t="s">
        <v>61</v>
      </c>
      <c r="D11" s="162">
        <v>36689</v>
      </c>
      <c r="E11" s="163" t="s">
        <v>15</v>
      </c>
      <c r="F11" s="163" t="s">
        <v>46</v>
      </c>
      <c r="G11" s="163" t="s">
        <v>64</v>
      </c>
      <c r="H11" s="156"/>
      <c r="I11" s="156"/>
      <c r="J11" s="156"/>
      <c r="K11" s="156" t="s">
        <v>686</v>
      </c>
      <c r="L11" s="156" t="s">
        <v>686</v>
      </c>
      <c r="M11" s="156" t="s">
        <v>686</v>
      </c>
      <c r="N11" s="156" t="s">
        <v>691</v>
      </c>
      <c r="O11" s="156" t="s">
        <v>687</v>
      </c>
      <c r="P11" s="156"/>
      <c r="Q11" s="156"/>
      <c r="R11" s="156"/>
      <c r="S11" s="156"/>
      <c r="T11" s="156"/>
      <c r="U11" s="150">
        <v>1.65</v>
      </c>
      <c r="V11" s="151" t="str">
        <f t="shared" si="0"/>
        <v>III A</v>
      </c>
      <c r="W11" s="164" t="s">
        <v>43</v>
      </c>
    </row>
    <row r="12" spans="1:23" s="153" customFormat="1" ht="13.5" customHeight="1">
      <c r="A12" s="149">
        <v>6</v>
      </c>
      <c r="B12" s="161" t="s">
        <v>243</v>
      </c>
      <c r="C12" s="159" t="s">
        <v>549</v>
      </c>
      <c r="D12" s="162">
        <v>36575</v>
      </c>
      <c r="E12" s="163" t="s">
        <v>435</v>
      </c>
      <c r="F12" s="163" t="s">
        <v>436</v>
      </c>
      <c r="G12" s="163"/>
      <c r="H12" s="156"/>
      <c r="I12" s="156"/>
      <c r="J12" s="156"/>
      <c r="K12" s="156" t="s">
        <v>686</v>
      </c>
      <c r="L12" s="156" t="s">
        <v>691</v>
      </c>
      <c r="M12" s="156" t="s">
        <v>691</v>
      </c>
      <c r="N12" s="156" t="s">
        <v>687</v>
      </c>
      <c r="O12" s="156"/>
      <c r="P12" s="156"/>
      <c r="Q12" s="156"/>
      <c r="R12" s="156"/>
      <c r="S12" s="156"/>
      <c r="T12" s="156"/>
      <c r="U12" s="150">
        <v>1.6</v>
      </c>
      <c r="V12" s="151" t="str">
        <f t="shared" si="0"/>
        <v>III A</v>
      </c>
      <c r="W12" s="164" t="s">
        <v>437</v>
      </c>
    </row>
    <row r="13" spans="1:23" s="153" customFormat="1" ht="13.5" customHeight="1">
      <c r="A13" s="149">
        <v>7</v>
      </c>
      <c r="B13" s="161" t="s">
        <v>166</v>
      </c>
      <c r="C13" s="159" t="s">
        <v>471</v>
      </c>
      <c r="D13" s="162">
        <v>37087</v>
      </c>
      <c r="E13" s="163" t="s">
        <v>435</v>
      </c>
      <c r="F13" s="163" t="s">
        <v>436</v>
      </c>
      <c r="G13" s="163"/>
      <c r="H13" s="156"/>
      <c r="I13" s="156" t="s">
        <v>686</v>
      </c>
      <c r="J13" s="156" t="s">
        <v>690</v>
      </c>
      <c r="K13" s="156" t="s">
        <v>686</v>
      </c>
      <c r="L13" s="156" t="s">
        <v>686</v>
      </c>
      <c r="M13" s="156" t="s">
        <v>691</v>
      </c>
      <c r="N13" s="156" t="s">
        <v>687</v>
      </c>
      <c r="O13" s="156"/>
      <c r="P13" s="156"/>
      <c r="Q13" s="156"/>
      <c r="R13" s="156"/>
      <c r="S13" s="156"/>
      <c r="T13" s="156"/>
      <c r="U13" s="150">
        <v>1.6</v>
      </c>
      <c r="V13" s="151" t="str">
        <f t="shared" si="0"/>
        <v>III A</v>
      </c>
      <c r="W13" s="164" t="s">
        <v>437</v>
      </c>
    </row>
    <row r="14" spans="1:23" s="153" customFormat="1" ht="13.5" customHeight="1">
      <c r="A14" s="149">
        <v>8</v>
      </c>
      <c r="B14" s="161" t="s">
        <v>14</v>
      </c>
      <c r="C14" s="159" t="s">
        <v>251</v>
      </c>
      <c r="D14" s="162">
        <v>36526</v>
      </c>
      <c r="E14" s="163" t="s">
        <v>34</v>
      </c>
      <c r="F14" s="163" t="s">
        <v>160</v>
      </c>
      <c r="G14" s="163"/>
      <c r="H14" s="156"/>
      <c r="I14" s="156"/>
      <c r="J14" s="156"/>
      <c r="K14" s="156" t="s">
        <v>686</v>
      </c>
      <c r="L14" s="156" t="s">
        <v>686</v>
      </c>
      <c r="M14" s="156" t="s">
        <v>687</v>
      </c>
      <c r="N14" s="156"/>
      <c r="O14" s="156"/>
      <c r="P14" s="156"/>
      <c r="Q14" s="156"/>
      <c r="R14" s="156"/>
      <c r="S14" s="156"/>
      <c r="T14" s="156"/>
      <c r="U14" s="150">
        <v>1.55</v>
      </c>
      <c r="V14" s="151" t="str">
        <f t="shared" si="0"/>
        <v>I JA</v>
      </c>
      <c r="W14" s="166" t="s">
        <v>565</v>
      </c>
    </row>
    <row r="15" spans="1:23" s="153" customFormat="1" ht="15" customHeight="1">
      <c r="A15" s="149">
        <v>9</v>
      </c>
      <c r="B15" s="161" t="s">
        <v>661</v>
      </c>
      <c r="C15" s="159" t="s">
        <v>662</v>
      </c>
      <c r="D15" s="162">
        <v>37219</v>
      </c>
      <c r="E15" s="163" t="s">
        <v>375</v>
      </c>
      <c r="F15" s="163" t="s">
        <v>376</v>
      </c>
      <c r="G15" s="163"/>
      <c r="H15" s="156" t="s">
        <v>691</v>
      </c>
      <c r="I15" s="156" t="s">
        <v>686</v>
      </c>
      <c r="J15" s="156" t="s">
        <v>691</v>
      </c>
      <c r="K15" s="156" t="s">
        <v>690</v>
      </c>
      <c r="L15" s="156" t="s">
        <v>687</v>
      </c>
      <c r="M15" s="156"/>
      <c r="N15" s="156"/>
      <c r="O15" s="156"/>
      <c r="P15" s="156"/>
      <c r="Q15" s="156"/>
      <c r="R15" s="156"/>
      <c r="S15" s="156"/>
      <c r="T15" s="156"/>
      <c r="U15" s="150">
        <v>1.5</v>
      </c>
      <c r="V15" s="151" t="str">
        <f t="shared" si="0"/>
        <v>I JA</v>
      </c>
      <c r="W15" s="166" t="s">
        <v>377</v>
      </c>
    </row>
    <row r="16" spans="1:23" s="153" customFormat="1" ht="13.5" customHeight="1">
      <c r="A16" s="149"/>
      <c r="B16" s="161" t="s">
        <v>166</v>
      </c>
      <c r="C16" s="159" t="s">
        <v>361</v>
      </c>
      <c r="D16" s="162">
        <v>37551</v>
      </c>
      <c r="E16" s="163" t="s">
        <v>34</v>
      </c>
      <c r="F16" s="163" t="s">
        <v>160</v>
      </c>
      <c r="G16" s="163" t="s">
        <v>69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0" t="s">
        <v>682</v>
      </c>
      <c r="V16" s="151"/>
      <c r="W16" s="164" t="s">
        <v>35</v>
      </c>
    </row>
    <row r="17" spans="1:23" ht="12.75">
      <c r="A17" s="172"/>
      <c r="B17" s="167"/>
      <c r="C17" s="168"/>
      <c r="D17" s="169"/>
      <c r="E17" s="170"/>
      <c r="F17" s="170"/>
      <c r="G17" s="170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8"/>
      <c r="V17" s="181"/>
      <c r="W17" s="182"/>
    </row>
    <row r="18" spans="1:23" ht="12.75">
      <c r="A18" s="172"/>
      <c r="B18" s="167"/>
      <c r="C18" s="168"/>
      <c r="D18" s="169"/>
      <c r="E18" s="170"/>
      <c r="F18" s="170"/>
      <c r="G18" s="170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8"/>
      <c r="V18" s="181"/>
      <c r="W18" s="182"/>
    </row>
    <row r="19" spans="1:7" s="136" customFormat="1" ht="16.5" thickBot="1">
      <c r="A19" s="134"/>
      <c r="B19" s="61" t="s">
        <v>335</v>
      </c>
      <c r="C19" s="124"/>
      <c r="D19" s="125"/>
      <c r="E19" s="126"/>
      <c r="F19" s="135"/>
      <c r="G19" s="134"/>
    </row>
    <row r="20" spans="2:20" s="136" customFormat="1" ht="16.5" thickBot="1">
      <c r="B20" s="124"/>
      <c r="C20" s="124"/>
      <c r="D20" s="130"/>
      <c r="E20" s="137"/>
      <c r="F20" s="137"/>
      <c r="G20" s="138"/>
      <c r="H20" s="249" t="s">
        <v>9</v>
      </c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1"/>
    </row>
    <row r="21" spans="1:23" s="148" customFormat="1" ht="12.75" customHeight="1" thickBot="1">
      <c r="A21" s="139" t="s">
        <v>683</v>
      </c>
      <c r="B21" s="140" t="s">
        <v>0</v>
      </c>
      <c r="C21" s="141" t="s">
        <v>1</v>
      </c>
      <c r="D21" s="142" t="s">
        <v>10</v>
      </c>
      <c r="E21" s="143" t="s">
        <v>2</v>
      </c>
      <c r="F21" s="143" t="s">
        <v>3</v>
      </c>
      <c r="G21" s="144" t="s">
        <v>75</v>
      </c>
      <c r="H21" s="157">
        <v>1.5</v>
      </c>
      <c r="I21" s="157">
        <v>1.55</v>
      </c>
      <c r="J21" s="157">
        <v>1.6</v>
      </c>
      <c r="K21" s="157">
        <v>1.65</v>
      </c>
      <c r="L21" s="157">
        <v>1.7</v>
      </c>
      <c r="M21" s="157">
        <v>1.75</v>
      </c>
      <c r="N21" s="157">
        <v>1.8</v>
      </c>
      <c r="O21" s="157">
        <v>1.85</v>
      </c>
      <c r="P21" s="157">
        <v>1.9</v>
      </c>
      <c r="Q21" s="157">
        <v>1.95</v>
      </c>
      <c r="R21" s="157">
        <v>1.8</v>
      </c>
      <c r="S21" s="157">
        <v>1.75</v>
      </c>
      <c r="T21" s="158">
        <v>1.78</v>
      </c>
      <c r="U21" s="145" t="s">
        <v>8</v>
      </c>
      <c r="V21" s="146" t="s">
        <v>55</v>
      </c>
      <c r="W21" s="147" t="s">
        <v>5</v>
      </c>
    </row>
    <row r="22" spans="1:23" s="153" customFormat="1" ht="13.5" customHeight="1">
      <c r="A22" s="149">
        <v>1</v>
      </c>
      <c r="B22" s="161" t="s">
        <v>29</v>
      </c>
      <c r="C22" s="159" t="s">
        <v>640</v>
      </c>
      <c r="D22" s="162">
        <v>35581</v>
      </c>
      <c r="E22" s="163" t="s">
        <v>66</v>
      </c>
      <c r="F22" s="163" t="s">
        <v>253</v>
      </c>
      <c r="G22" s="163"/>
      <c r="H22" s="156"/>
      <c r="I22" s="156"/>
      <c r="J22" s="156"/>
      <c r="K22" s="156"/>
      <c r="L22" s="156" t="s">
        <v>686</v>
      </c>
      <c r="M22" s="156" t="s">
        <v>686</v>
      </c>
      <c r="N22" s="156" t="s">
        <v>691</v>
      </c>
      <c r="O22" s="156" t="s">
        <v>686</v>
      </c>
      <c r="P22" s="156" t="s">
        <v>691</v>
      </c>
      <c r="Q22" s="156" t="s">
        <v>687</v>
      </c>
      <c r="R22" s="156"/>
      <c r="S22" s="156"/>
      <c r="T22" s="156"/>
      <c r="U22" s="150">
        <v>1.9</v>
      </c>
      <c r="V22" s="151" t="str">
        <f aca="true" t="shared" si="1" ref="V22:V28">IF(ISBLANK(U22),"",IF(U22&gt;=2.03,"KSM",IF(U22&gt;=1.9,"I A",IF(U22&gt;=1.75,"II A",IF(U22&gt;=1.6,"III A",IF(U22&gt;=1.47,"I JA",IF(U22&gt;=1.35,"II JA",IF(U22&gt;=1.25,"III JA"))))))))</f>
        <v>I A</v>
      </c>
      <c r="W22" s="164" t="s">
        <v>641</v>
      </c>
    </row>
    <row r="23" spans="1:23" s="153" customFormat="1" ht="13.5" customHeight="1">
      <c r="A23" s="149">
        <v>2</v>
      </c>
      <c r="B23" s="161" t="s">
        <v>119</v>
      </c>
      <c r="C23" s="159" t="s">
        <v>308</v>
      </c>
      <c r="D23" s="162">
        <v>36096</v>
      </c>
      <c r="E23" s="163" t="s">
        <v>47</v>
      </c>
      <c r="F23" s="163" t="s">
        <v>117</v>
      </c>
      <c r="G23" s="163"/>
      <c r="H23" s="156"/>
      <c r="I23" s="156"/>
      <c r="J23" s="156" t="s">
        <v>686</v>
      </c>
      <c r="K23" s="156" t="s">
        <v>686</v>
      </c>
      <c r="L23" s="156" t="s">
        <v>686</v>
      </c>
      <c r="M23" s="156" t="s">
        <v>686</v>
      </c>
      <c r="N23" s="156" t="s">
        <v>690</v>
      </c>
      <c r="O23" s="156" t="s">
        <v>687</v>
      </c>
      <c r="P23" s="156"/>
      <c r="Q23" s="156"/>
      <c r="R23" s="156"/>
      <c r="S23" s="156"/>
      <c r="T23" s="156"/>
      <c r="U23" s="150">
        <v>1.8</v>
      </c>
      <c r="V23" s="151" t="str">
        <f t="shared" si="1"/>
        <v>II A</v>
      </c>
      <c r="W23" s="164" t="s">
        <v>95</v>
      </c>
    </row>
    <row r="24" spans="1:23" s="153" customFormat="1" ht="13.5" customHeight="1">
      <c r="A24" s="149">
        <v>3</v>
      </c>
      <c r="B24" s="161" t="s">
        <v>627</v>
      </c>
      <c r="C24" s="159" t="s">
        <v>104</v>
      </c>
      <c r="D24" s="162">
        <v>35844</v>
      </c>
      <c r="E24" s="163" t="s">
        <v>70</v>
      </c>
      <c r="F24" s="163" t="s">
        <v>71</v>
      </c>
      <c r="G24" s="163"/>
      <c r="H24" s="156"/>
      <c r="I24" s="156"/>
      <c r="J24" s="156" t="s">
        <v>686</v>
      </c>
      <c r="K24" s="156" t="s">
        <v>686</v>
      </c>
      <c r="L24" s="156" t="s">
        <v>686</v>
      </c>
      <c r="M24" s="156" t="s">
        <v>691</v>
      </c>
      <c r="N24" s="156" t="s">
        <v>687</v>
      </c>
      <c r="O24" s="156"/>
      <c r="P24" s="156"/>
      <c r="Q24" s="156"/>
      <c r="R24" s="156" t="s">
        <v>693</v>
      </c>
      <c r="S24" s="156" t="s">
        <v>686</v>
      </c>
      <c r="T24" s="156" t="s">
        <v>686</v>
      </c>
      <c r="U24" s="150">
        <v>1.75</v>
      </c>
      <c r="V24" s="151" t="str">
        <f t="shared" si="1"/>
        <v>II A</v>
      </c>
      <c r="W24" s="164" t="s">
        <v>52</v>
      </c>
    </row>
    <row r="25" spans="1:23" s="153" customFormat="1" ht="13.5" customHeight="1">
      <c r="A25" s="149">
        <v>4</v>
      </c>
      <c r="B25" s="161" t="s">
        <v>256</v>
      </c>
      <c r="C25" s="159" t="s">
        <v>257</v>
      </c>
      <c r="D25" s="162">
        <v>36151</v>
      </c>
      <c r="E25" s="163" t="s">
        <v>34</v>
      </c>
      <c r="F25" s="163" t="s">
        <v>160</v>
      </c>
      <c r="G25" s="163" t="s">
        <v>210</v>
      </c>
      <c r="H25" s="156"/>
      <c r="I25" s="156" t="s">
        <v>686</v>
      </c>
      <c r="J25" s="156" t="s">
        <v>686</v>
      </c>
      <c r="K25" s="156" t="s">
        <v>686</v>
      </c>
      <c r="L25" s="156" t="s">
        <v>686</v>
      </c>
      <c r="M25" s="156" t="s">
        <v>691</v>
      </c>
      <c r="N25" s="156" t="s">
        <v>687</v>
      </c>
      <c r="O25" s="156"/>
      <c r="P25" s="156"/>
      <c r="Q25" s="156"/>
      <c r="R25" s="156" t="s">
        <v>693</v>
      </c>
      <c r="S25" s="156" t="s">
        <v>686</v>
      </c>
      <c r="T25" s="156" t="s">
        <v>693</v>
      </c>
      <c r="U25" s="150">
        <v>1.75</v>
      </c>
      <c r="V25" s="151" t="str">
        <f t="shared" si="1"/>
        <v>II A</v>
      </c>
      <c r="W25" s="152" t="s">
        <v>213</v>
      </c>
    </row>
    <row r="26" spans="1:23" s="153" customFormat="1" ht="13.5" customHeight="1">
      <c r="A26" s="149">
        <v>5</v>
      </c>
      <c r="B26" s="161" t="s">
        <v>19</v>
      </c>
      <c r="C26" s="159" t="s">
        <v>209</v>
      </c>
      <c r="D26" s="162">
        <v>35565</v>
      </c>
      <c r="E26" s="163" t="s">
        <v>15</v>
      </c>
      <c r="F26" s="163" t="s">
        <v>46</v>
      </c>
      <c r="G26" s="163" t="s">
        <v>64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0">
        <v>1.7</v>
      </c>
      <c r="V26" s="151" t="str">
        <f t="shared" si="1"/>
        <v>III A</v>
      </c>
      <c r="W26" s="164" t="s">
        <v>43</v>
      </c>
    </row>
    <row r="27" spans="1:23" s="153" customFormat="1" ht="13.5" customHeight="1">
      <c r="A27" s="149">
        <v>6</v>
      </c>
      <c r="B27" s="161" t="s">
        <v>668</v>
      </c>
      <c r="C27" s="159" t="s">
        <v>669</v>
      </c>
      <c r="D27" s="162" t="s">
        <v>670</v>
      </c>
      <c r="E27" s="163" t="s">
        <v>82</v>
      </c>
      <c r="F27" s="163" t="s">
        <v>83</v>
      </c>
      <c r="G27" s="163" t="s">
        <v>186</v>
      </c>
      <c r="H27" s="156" t="s">
        <v>686</v>
      </c>
      <c r="I27" s="156" t="s">
        <v>686</v>
      </c>
      <c r="J27" s="156" t="s">
        <v>686</v>
      </c>
      <c r="K27" s="156" t="s">
        <v>691</v>
      </c>
      <c r="L27" s="156" t="s">
        <v>690</v>
      </c>
      <c r="M27" s="156" t="s">
        <v>687</v>
      </c>
      <c r="N27" s="156"/>
      <c r="O27" s="156"/>
      <c r="P27" s="156"/>
      <c r="Q27" s="156"/>
      <c r="R27" s="156"/>
      <c r="S27" s="156"/>
      <c r="T27" s="156"/>
      <c r="U27" s="150">
        <v>1.65</v>
      </c>
      <c r="V27" s="151" t="str">
        <f t="shared" si="1"/>
        <v>III A</v>
      </c>
      <c r="W27" s="164" t="s">
        <v>136</v>
      </c>
    </row>
    <row r="28" spans="1:23" s="153" customFormat="1" ht="13.5" customHeight="1">
      <c r="A28" s="149">
        <v>7</v>
      </c>
      <c r="B28" s="161" t="s">
        <v>31</v>
      </c>
      <c r="C28" s="159" t="s">
        <v>153</v>
      </c>
      <c r="D28" s="162">
        <v>35759</v>
      </c>
      <c r="E28" s="163" t="s">
        <v>151</v>
      </c>
      <c r="F28" s="163" t="s">
        <v>150</v>
      </c>
      <c r="G28" s="163"/>
      <c r="H28" s="156" t="s">
        <v>686</v>
      </c>
      <c r="I28" s="156" t="s">
        <v>686</v>
      </c>
      <c r="J28" s="156" t="s">
        <v>686</v>
      </c>
      <c r="K28" s="156" t="s">
        <v>687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0">
        <v>1.6</v>
      </c>
      <c r="V28" s="151" t="str">
        <f t="shared" si="1"/>
        <v>III A</v>
      </c>
      <c r="W28" s="164" t="s">
        <v>152</v>
      </c>
    </row>
    <row r="29" spans="1:23" s="214" customFormat="1" ht="13.5" customHeight="1">
      <c r="A29" s="149"/>
      <c r="B29" s="208" t="s">
        <v>67</v>
      </c>
      <c r="C29" s="209" t="s">
        <v>653</v>
      </c>
      <c r="D29" s="210">
        <v>35846</v>
      </c>
      <c r="E29" s="211" t="s">
        <v>34</v>
      </c>
      <c r="F29" s="211" t="s">
        <v>160</v>
      </c>
      <c r="G29" s="211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150" t="s">
        <v>682</v>
      </c>
      <c r="V29" s="151"/>
      <c r="W29" s="213" t="s">
        <v>299</v>
      </c>
    </row>
  </sheetData>
  <sheetProtection/>
  <mergeCells count="2">
    <mergeCell ref="H5:T5"/>
    <mergeCell ref="H20:T20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28">
      <selection activeCell="A5" sqref="A5"/>
    </sheetView>
  </sheetViews>
  <sheetFormatPr defaultColWidth="9.140625" defaultRowHeight="12.75"/>
  <cols>
    <col min="1" max="1" width="5.28125" style="20" customWidth="1"/>
    <col min="2" max="2" width="8.140625" style="20" customWidth="1"/>
    <col min="3" max="3" width="13.00390625" style="20" customWidth="1"/>
    <col min="4" max="4" width="10.421875" style="43" customWidth="1"/>
    <col min="5" max="5" width="13.00390625" style="45" customWidth="1"/>
    <col min="6" max="6" width="13.7109375" style="45" customWidth="1"/>
    <col min="7" max="7" width="13.00390625" style="24" customWidth="1"/>
    <col min="8" max="10" width="4.7109375" style="79" customWidth="1"/>
    <col min="11" max="11" width="4.7109375" style="79" hidden="1" customWidth="1"/>
    <col min="12" max="14" width="4.7109375" style="79" customWidth="1"/>
    <col min="15" max="15" width="8.8515625" style="85" customWidth="1"/>
    <col min="16" max="16" width="6.421875" style="51" bestFit="1" customWidth="1"/>
    <col min="17" max="17" width="19.421875" style="22" bestFit="1" customWidth="1"/>
    <col min="18" max="16384" width="9.140625" style="20" customWidth="1"/>
  </cols>
  <sheetData>
    <row r="1" spans="1:11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  <c r="K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16" s="22" customFormat="1" ht="12" customHeight="1">
      <c r="A3" s="20"/>
      <c r="B3" s="20"/>
      <c r="C3" s="21"/>
      <c r="D3" s="35"/>
      <c r="E3" s="32"/>
      <c r="F3" s="32"/>
      <c r="G3" s="24"/>
      <c r="H3" s="77"/>
      <c r="I3" s="77"/>
      <c r="J3" s="77"/>
      <c r="K3" s="77"/>
      <c r="L3" s="77"/>
      <c r="M3" s="77"/>
      <c r="N3" s="77"/>
      <c r="O3" s="85"/>
      <c r="P3" s="51"/>
    </row>
    <row r="4" spans="2:16" s="37" customFormat="1" ht="16.5" thickBot="1">
      <c r="B4" s="38" t="s">
        <v>322</v>
      </c>
      <c r="D4" s="39"/>
      <c r="E4" s="40"/>
      <c r="F4" s="40"/>
      <c r="G4" s="41"/>
      <c r="H4" s="83"/>
      <c r="I4" s="83"/>
      <c r="J4" s="83"/>
      <c r="K4" s="83"/>
      <c r="L4" s="83"/>
      <c r="M4" s="83"/>
      <c r="N4" s="83"/>
      <c r="O4" s="104"/>
      <c r="P4" s="65"/>
    </row>
    <row r="5" spans="4:16" s="22" customFormat="1" ht="12" thickBot="1">
      <c r="D5" s="43"/>
      <c r="H5" s="252" t="s">
        <v>9</v>
      </c>
      <c r="I5" s="253"/>
      <c r="J5" s="253"/>
      <c r="K5" s="253"/>
      <c r="L5" s="253"/>
      <c r="M5" s="253"/>
      <c r="N5" s="254"/>
      <c r="O5" s="215"/>
      <c r="P5" s="216"/>
    </row>
    <row r="6" spans="1:17" s="15" customFormat="1" ht="11.25" thickBot="1">
      <c r="A6" s="165" t="s">
        <v>683</v>
      </c>
      <c r="B6" s="12" t="s">
        <v>0</v>
      </c>
      <c r="C6" s="13" t="s">
        <v>1</v>
      </c>
      <c r="D6" s="14" t="s">
        <v>10</v>
      </c>
      <c r="E6" s="47" t="s">
        <v>2</v>
      </c>
      <c r="F6" s="69" t="s">
        <v>3</v>
      </c>
      <c r="G6" s="69" t="s">
        <v>75</v>
      </c>
      <c r="H6" s="183">
        <v>1</v>
      </c>
      <c r="I6" s="184">
        <v>2</v>
      </c>
      <c r="J6" s="184">
        <v>3</v>
      </c>
      <c r="K6" s="185" t="s">
        <v>317</v>
      </c>
      <c r="L6" s="184">
        <v>4</v>
      </c>
      <c r="M6" s="184">
        <v>5</v>
      </c>
      <c r="N6" s="186">
        <v>6</v>
      </c>
      <c r="O6" s="217" t="s">
        <v>4</v>
      </c>
      <c r="P6" s="218" t="s">
        <v>55</v>
      </c>
      <c r="Q6" s="48" t="s">
        <v>5</v>
      </c>
    </row>
    <row r="7" spans="1:17" ht="18" customHeight="1">
      <c r="A7" s="31">
        <v>1</v>
      </c>
      <c r="B7" s="161" t="s">
        <v>44</v>
      </c>
      <c r="C7" s="159" t="s">
        <v>220</v>
      </c>
      <c r="D7" s="162">
        <v>36625</v>
      </c>
      <c r="E7" s="163" t="s">
        <v>34</v>
      </c>
      <c r="F7" s="163" t="s">
        <v>160</v>
      </c>
      <c r="G7" s="163" t="s">
        <v>210</v>
      </c>
      <c r="H7" s="88">
        <v>5.14</v>
      </c>
      <c r="I7" s="88">
        <v>5.09</v>
      </c>
      <c r="J7" s="88" t="s">
        <v>693</v>
      </c>
      <c r="K7" s="88"/>
      <c r="L7" s="88">
        <v>5.08</v>
      </c>
      <c r="M7" s="88">
        <v>4.96</v>
      </c>
      <c r="N7" s="88" t="s">
        <v>693</v>
      </c>
      <c r="O7" s="219">
        <f aca="true" t="shared" si="0" ref="O7:O21">MAX(H7:N7)</f>
        <v>5.14</v>
      </c>
      <c r="P7" s="220" t="str">
        <f aca="true" t="shared" si="1" ref="P7:P19">IF(ISBLANK(O7),"",IF(O7&gt;=6,"KSM",IF(O7&gt;=5.6,"I A",IF(O7&gt;=5.15,"II A",IF(O7&gt;=4.6,"III A",IF(O7&gt;=4.2,"I JA",IF(O7&gt;=3.85,"II JA",IF(O7&gt;=3.6,"III JA"))))))))</f>
        <v>III A</v>
      </c>
      <c r="Q7" s="221" t="s">
        <v>49</v>
      </c>
    </row>
    <row r="8" spans="1:17" ht="18" customHeight="1">
      <c r="A8" s="31">
        <v>2</v>
      </c>
      <c r="B8" s="161" t="s">
        <v>180</v>
      </c>
      <c r="C8" s="159" t="s">
        <v>249</v>
      </c>
      <c r="D8" s="162">
        <v>37066</v>
      </c>
      <c r="E8" s="163" t="s">
        <v>47</v>
      </c>
      <c r="F8" s="163" t="s">
        <v>117</v>
      </c>
      <c r="G8" s="163"/>
      <c r="H8" s="88">
        <v>5.11</v>
      </c>
      <c r="I8" s="88" t="s">
        <v>693</v>
      </c>
      <c r="J8" s="88">
        <v>5.06</v>
      </c>
      <c r="K8" s="88"/>
      <c r="L8" s="88">
        <v>4.93</v>
      </c>
      <c r="M8" s="88">
        <v>5.03</v>
      </c>
      <c r="N8" s="88" t="s">
        <v>693</v>
      </c>
      <c r="O8" s="219">
        <f t="shared" si="0"/>
        <v>5.11</v>
      </c>
      <c r="P8" s="220" t="str">
        <f t="shared" si="1"/>
        <v>III A</v>
      </c>
      <c r="Q8" s="221" t="s">
        <v>95</v>
      </c>
    </row>
    <row r="9" spans="1:17" ht="18" customHeight="1">
      <c r="A9" s="31">
        <v>3</v>
      </c>
      <c r="B9" s="161" t="s">
        <v>215</v>
      </c>
      <c r="C9" s="159" t="s">
        <v>216</v>
      </c>
      <c r="D9" s="162">
        <v>36779</v>
      </c>
      <c r="E9" s="163" t="s">
        <v>34</v>
      </c>
      <c r="F9" s="163" t="s">
        <v>160</v>
      </c>
      <c r="G9" s="163" t="s">
        <v>210</v>
      </c>
      <c r="H9" s="88">
        <v>5.04</v>
      </c>
      <c r="I9" s="88" t="s">
        <v>693</v>
      </c>
      <c r="J9" s="88">
        <v>4.98</v>
      </c>
      <c r="K9" s="88"/>
      <c r="L9" s="88" t="s">
        <v>693</v>
      </c>
      <c r="M9" s="88" t="s">
        <v>693</v>
      </c>
      <c r="N9" s="88" t="s">
        <v>693</v>
      </c>
      <c r="O9" s="219">
        <f t="shared" si="0"/>
        <v>5.04</v>
      </c>
      <c r="P9" s="220" t="str">
        <f t="shared" si="1"/>
        <v>III A</v>
      </c>
      <c r="Q9" s="221" t="s">
        <v>49</v>
      </c>
    </row>
    <row r="10" spans="1:17" ht="18" customHeight="1">
      <c r="A10" s="31">
        <v>4</v>
      </c>
      <c r="B10" s="161" t="s">
        <v>267</v>
      </c>
      <c r="C10" s="159" t="s">
        <v>268</v>
      </c>
      <c r="D10" s="162">
        <v>36648</v>
      </c>
      <c r="E10" s="163" t="s">
        <v>15</v>
      </c>
      <c r="F10" s="163" t="s">
        <v>46</v>
      </c>
      <c r="G10" s="163" t="s">
        <v>64</v>
      </c>
      <c r="H10" s="88">
        <v>4.34</v>
      </c>
      <c r="I10" s="88">
        <v>4.33</v>
      </c>
      <c r="J10" s="88">
        <v>4.42</v>
      </c>
      <c r="K10" s="88"/>
      <c r="L10" s="88">
        <v>4.43</v>
      </c>
      <c r="M10" s="88">
        <v>4.44</v>
      </c>
      <c r="N10" s="88">
        <v>4.55</v>
      </c>
      <c r="O10" s="219">
        <f t="shared" si="0"/>
        <v>4.55</v>
      </c>
      <c r="P10" s="220" t="str">
        <f t="shared" si="1"/>
        <v>I JA</v>
      </c>
      <c r="Q10" s="221" t="s">
        <v>43</v>
      </c>
    </row>
    <row r="11" spans="1:17" ht="18" customHeight="1">
      <c r="A11" s="31">
        <v>5</v>
      </c>
      <c r="B11" s="161" t="s">
        <v>481</v>
      </c>
      <c r="C11" s="159" t="s">
        <v>125</v>
      </c>
      <c r="D11" s="162">
        <v>37034</v>
      </c>
      <c r="E11" s="163" t="s">
        <v>34</v>
      </c>
      <c r="F11" s="163" t="s">
        <v>160</v>
      </c>
      <c r="G11" s="163" t="s">
        <v>69</v>
      </c>
      <c r="H11" s="88">
        <v>4.17</v>
      </c>
      <c r="I11" s="88">
        <v>4.47</v>
      </c>
      <c r="J11" s="88">
        <v>4.25</v>
      </c>
      <c r="K11" s="88"/>
      <c r="L11" s="88">
        <v>4.31</v>
      </c>
      <c r="M11" s="88">
        <v>4.41</v>
      </c>
      <c r="N11" s="88">
        <v>4.44</v>
      </c>
      <c r="O11" s="219">
        <f t="shared" si="0"/>
        <v>4.47</v>
      </c>
      <c r="P11" s="220" t="str">
        <f t="shared" si="1"/>
        <v>I JA</v>
      </c>
      <c r="Q11" s="221" t="s">
        <v>48</v>
      </c>
    </row>
    <row r="12" spans="1:17" ht="18" customHeight="1">
      <c r="A12" s="31">
        <v>6</v>
      </c>
      <c r="B12" s="161" t="s">
        <v>124</v>
      </c>
      <c r="C12" s="159" t="s">
        <v>408</v>
      </c>
      <c r="D12" s="162">
        <v>37382</v>
      </c>
      <c r="E12" s="163" t="s">
        <v>34</v>
      </c>
      <c r="F12" s="163" t="s">
        <v>160</v>
      </c>
      <c r="G12" s="163" t="s">
        <v>210</v>
      </c>
      <c r="H12" s="88">
        <v>4.38</v>
      </c>
      <c r="I12" s="88">
        <v>4.31</v>
      </c>
      <c r="J12" s="88">
        <v>4.34</v>
      </c>
      <c r="K12" s="88"/>
      <c r="L12" s="88">
        <v>4.32</v>
      </c>
      <c r="M12" s="88">
        <v>4.18</v>
      </c>
      <c r="N12" s="88">
        <v>4.38</v>
      </c>
      <c r="O12" s="219">
        <f t="shared" si="0"/>
        <v>4.38</v>
      </c>
      <c r="P12" s="220" t="str">
        <f t="shared" si="1"/>
        <v>I JA</v>
      </c>
      <c r="Q12" s="221" t="s">
        <v>60</v>
      </c>
    </row>
    <row r="13" spans="1:17" ht="18" customHeight="1">
      <c r="A13" s="31">
        <v>7</v>
      </c>
      <c r="B13" s="161" t="s">
        <v>552</v>
      </c>
      <c r="C13" s="159" t="s">
        <v>553</v>
      </c>
      <c r="D13" s="162">
        <v>36574</v>
      </c>
      <c r="E13" s="163" t="s">
        <v>386</v>
      </c>
      <c r="F13" s="163" t="s">
        <v>387</v>
      </c>
      <c r="G13" s="163"/>
      <c r="H13" s="88">
        <v>4.34</v>
      </c>
      <c r="I13" s="88">
        <v>4.08</v>
      </c>
      <c r="J13" s="88" t="s">
        <v>693</v>
      </c>
      <c r="K13" s="88"/>
      <c r="L13" s="88">
        <v>4.35</v>
      </c>
      <c r="M13" s="88">
        <v>4.09</v>
      </c>
      <c r="N13" s="88">
        <v>4.38</v>
      </c>
      <c r="O13" s="219">
        <f t="shared" si="0"/>
        <v>4.38</v>
      </c>
      <c r="P13" s="220" t="str">
        <f t="shared" si="1"/>
        <v>I JA</v>
      </c>
      <c r="Q13" s="222" t="s">
        <v>554</v>
      </c>
    </row>
    <row r="14" spans="1:17" ht="18" customHeight="1">
      <c r="A14" s="31">
        <v>8</v>
      </c>
      <c r="B14" s="161" t="s">
        <v>393</v>
      </c>
      <c r="C14" s="159" t="s">
        <v>394</v>
      </c>
      <c r="D14" s="162">
        <v>37408</v>
      </c>
      <c r="E14" s="163" t="s">
        <v>34</v>
      </c>
      <c r="F14" s="163" t="s">
        <v>160</v>
      </c>
      <c r="G14" s="163" t="s">
        <v>210</v>
      </c>
      <c r="H14" s="88">
        <v>4.12</v>
      </c>
      <c r="I14" s="88">
        <v>3.78</v>
      </c>
      <c r="J14" s="88">
        <v>4.25</v>
      </c>
      <c r="K14" s="88"/>
      <c r="L14" s="88">
        <v>3.78</v>
      </c>
      <c r="M14" s="88">
        <v>3.86</v>
      </c>
      <c r="N14" s="88">
        <v>4.37</v>
      </c>
      <c r="O14" s="219">
        <f t="shared" si="0"/>
        <v>4.37</v>
      </c>
      <c r="P14" s="220" t="str">
        <f t="shared" si="1"/>
        <v>I JA</v>
      </c>
      <c r="Q14" s="221" t="s">
        <v>49</v>
      </c>
    </row>
    <row r="15" spans="1:17" ht="18" customHeight="1">
      <c r="A15" s="31">
        <v>9</v>
      </c>
      <c r="B15" s="161" t="s">
        <v>63</v>
      </c>
      <c r="C15" s="159" t="s">
        <v>81</v>
      </c>
      <c r="D15" s="162">
        <v>36775</v>
      </c>
      <c r="E15" s="163" t="s">
        <v>15</v>
      </c>
      <c r="F15" s="163" t="s">
        <v>46</v>
      </c>
      <c r="G15" s="163" t="s">
        <v>64</v>
      </c>
      <c r="H15" s="88">
        <v>4.05</v>
      </c>
      <c r="I15" s="88">
        <v>4.21</v>
      </c>
      <c r="J15" s="88">
        <v>3.83</v>
      </c>
      <c r="K15" s="88"/>
      <c r="L15" s="88"/>
      <c r="M15" s="88"/>
      <c r="N15" s="88"/>
      <c r="O15" s="219">
        <f t="shared" si="0"/>
        <v>4.21</v>
      </c>
      <c r="P15" s="220" t="str">
        <f t="shared" si="1"/>
        <v>I JA</v>
      </c>
      <c r="Q15" s="221" t="s">
        <v>43</v>
      </c>
    </row>
    <row r="16" spans="1:17" ht="18" customHeight="1">
      <c r="A16" s="31">
        <v>10</v>
      </c>
      <c r="B16" s="161" t="s">
        <v>202</v>
      </c>
      <c r="C16" s="159" t="s">
        <v>362</v>
      </c>
      <c r="D16" s="162">
        <v>37539</v>
      </c>
      <c r="E16" s="163" t="s">
        <v>34</v>
      </c>
      <c r="F16" s="163" t="s">
        <v>160</v>
      </c>
      <c r="G16" s="163"/>
      <c r="H16" s="88" t="s">
        <v>693</v>
      </c>
      <c r="I16" s="88">
        <v>4.19</v>
      </c>
      <c r="J16" s="88" t="s">
        <v>693</v>
      </c>
      <c r="K16" s="88"/>
      <c r="L16" s="88"/>
      <c r="M16" s="88"/>
      <c r="N16" s="88"/>
      <c r="O16" s="219">
        <f t="shared" si="0"/>
        <v>4.19</v>
      </c>
      <c r="P16" s="220" t="str">
        <f t="shared" si="1"/>
        <v>II JA</v>
      </c>
      <c r="Q16" s="221" t="s">
        <v>37</v>
      </c>
    </row>
    <row r="17" spans="1:17" ht="18" customHeight="1">
      <c r="A17" s="31">
        <v>11</v>
      </c>
      <c r="B17" s="161" t="s">
        <v>426</v>
      </c>
      <c r="C17" s="159" t="s">
        <v>427</v>
      </c>
      <c r="D17" s="162">
        <v>37287</v>
      </c>
      <c r="E17" s="163" t="s">
        <v>34</v>
      </c>
      <c r="F17" s="163" t="s">
        <v>160</v>
      </c>
      <c r="G17" s="163" t="s">
        <v>210</v>
      </c>
      <c r="H17" s="88">
        <v>4.14</v>
      </c>
      <c r="I17" s="88">
        <v>4.16</v>
      </c>
      <c r="J17" s="88">
        <v>4.09</v>
      </c>
      <c r="K17" s="88"/>
      <c r="L17" s="88"/>
      <c r="M17" s="88"/>
      <c r="N17" s="88"/>
      <c r="O17" s="219">
        <f t="shared" si="0"/>
        <v>4.16</v>
      </c>
      <c r="P17" s="220" t="str">
        <f t="shared" si="1"/>
        <v>II JA</v>
      </c>
      <c r="Q17" s="221" t="s">
        <v>49</v>
      </c>
    </row>
    <row r="18" spans="1:17" ht="18" customHeight="1">
      <c r="A18" s="31">
        <v>12</v>
      </c>
      <c r="B18" s="161" t="s">
        <v>369</v>
      </c>
      <c r="C18" s="159" t="s">
        <v>370</v>
      </c>
      <c r="D18" s="162">
        <v>37484</v>
      </c>
      <c r="E18" s="163" t="s">
        <v>15</v>
      </c>
      <c r="F18" s="163" t="s">
        <v>46</v>
      </c>
      <c r="G18" s="163" t="s">
        <v>51</v>
      </c>
      <c r="H18" s="88">
        <v>3.9</v>
      </c>
      <c r="I18" s="88">
        <v>4</v>
      </c>
      <c r="J18" s="88">
        <v>3.94</v>
      </c>
      <c r="K18" s="88"/>
      <c r="L18" s="88"/>
      <c r="M18" s="88"/>
      <c r="N18" s="88"/>
      <c r="O18" s="219">
        <f t="shared" si="0"/>
        <v>4</v>
      </c>
      <c r="P18" s="220" t="str">
        <f t="shared" si="1"/>
        <v>II JA</v>
      </c>
      <c r="Q18" s="221" t="s">
        <v>80</v>
      </c>
    </row>
    <row r="19" spans="1:17" ht="18" customHeight="1">
      <c r="A19" s="31">
        <v>13</v>
      </c>
      <c r="B19" s="161" t="s">
        <v>371</v>
      </c>
      <c r="C19" s="159" t="s">
        <v>372</v>
      </c>
      <c r="D19" s="162">
        <v>37469</v>
      </c>
      <c r="E19" s="163" t="s">
        <v>34</v>
      </c>
      <c r="F19" s="163" t="s">
        <v>160</v>
      </c>
      <c r="G19" s="163" t="s">
        <v>69</v>
      </c>
      <c r="H19" s="88" t="s">
        <v>693</v>
      </c>
      <c r="I19" s="88">
        <v>3.92</v>
      </c>
      <c r="J19" s="88">
        <v>3.72</v>
      </c>
      <c r="K19" s="88"/>
      <c r="L19" s="88"/>
      <c r="M19" s="88"/>
      <c r="N19" s="88"/>
      <c r="O19" s="219">
        <f t="shared" si="0"/>
        <v>3.92</v>
      </c>
      <c r="P19" s="220" t="str">
        <f t="shared" si="1"/>
        <v>II JA</v>
      </c>
      <c r="Q19" s="221" t="s">
        <v>48</v>
      </c>
    </row>
    <row r="20" spans="1:17" ht="18" customHeight="1">
      <c r="A20" s="31">
        <v>14</v>
      </c>
      <c r="B20" s="161" t="s">
        <v>364</v>
      </c>
      <c r="C20" s="159" t="s">
        <v>480</v>
      </c>
      <c r="D20" s="162">
        <v>37041</v>
      </c>
      <c r="E20" s="163" t="s">
        <v>15</v>
      </c>
      <c r="F20" s="163" t="s">
        <v>46</v>
      </c>
      <c r="G20" s="163" t="s">
        <v>51</v>
      </c>
      <c r="H20" s="88">
        <v>3.55</v>
      </c>
      <c r="I20" s="88">
        <v>3.31</v>
      </c>
      <c r="J20" s="88">
        <v>3.33</v>
      </c>
      <c r="K20" s="88"/>
      <c r="L20" s="88"/>
      <c r="M20" s="88"/>
      <c r="N20" s="88"/>
      <c r="O20" s="219">
        <f t="shared" si="0"/>
        <v>3.55</v>
      </c>
      <c r="P20" s="220"/>
      <c r="Q20" s="221" t="s">
        <v>80</v>
      </c>
    </row>
    <row r="21" spans="1:17" ht="18" customHeight="1">
      <c r="A21" s="31">
        <v>15</v>
      </c>
      <c r="B21" s="161" t="s">
        <v>73</v>
      </c>
      <c r="C21" s="159" t="s">
        <v>416</v>
      </c>
      <c r="D21" s="162">
        <v>37360</v>
      </c>
      <c r="E21" s="163" t="s">
        <v>15</v>
      </c>
      <c r="F21" s="163" t="s">
        <v>46</v>
      </c>
      <c r="G21" s="163" t="s">
        <v>51</v>
      </c>
      <c r="H21" s="88">
        <v>3.51</v>
      </c>
      <c r="I21" s="88">
        <v>3.52</v>
      </c>
      <c r="J21" s="88" t="s">
        <v>693</v>
      </c>
      <c r="K21" s="88"/>
      <c r="L21" s="88"/>
      <c r="M21" s="88"/>
      <c r="N21" s="88"/>
      <c r="O21" s="219">
        <f t="shared" si="0"/>
        <v>3.52</v>
      </c>
      <c r="P21" s="220"/>
      <c r="Q21" s="221" t="s">
        <v>80</v>
      </c>
    </row>
    <row r="22" spans="1:17" ht="18" customHeight="1">
      <c r="A22" s="31"/>
      <c r="B22" s="161" t="s">
        <v>364</v>
      </c>
      <c r="C22" s="159" t="s">
        <v>365</v>
      </c>
      <c r="D22" s="162">
        <v>37529</v>
      </c>
      <c r="E22" s="163" t="s">
        <v>34</v>
      </c>
      <c r="F22" s="163" t="s">
        <v>160</v>
      </c>
      <c r="G22" s="163" t="s">
        <v>210</v>
      </c>
      <c r="H22" s="88"/>
      <c r="I22" s="88"/>
      <c r="J22" s="88"/>
      <c r="K22" s="88"/>
      <c r="L22" s="88"/>
      <c r="M22" s="88"/>
      <c r="N22" s="88"/>
      <c r="O22" s="219" t="s">
        <v>682</v>
      </c>
      <c r="P22" s="220"/>
      <c r="Q22" s="221" t="s">
        <v>49</v>
      </c>
    </row>
    <row r="23" spans="1:17" ht="18" customHeight="1">
      <c r="A23" s="31"/>
      <c r="B23" s="161" t="s">
        <v>39</v>
      </c>
      <c r="C23" s="159" t="s">
        <v>440</v>
      </c>
      <c r="D23" s="162">
        <v>37257</v>
      </c>
      <c r="E23" s="163" t="s">
        <v>34</v>
      </c>
      <c r="F23" s="163" t="s">
        <v>160</v>
      </c>
      <c r="G23" s="163" t="s">
        <v>210</v>
      </c>
      <c r="H23" s="88"/>
      <c r="I23" s="88"/>
      <c r="J23" s="88"/>
      <c r="K23" s="88"/>
      <c r="L23" s="88"/>
      <c r="M23" s="88"/>
      <c r="N23" s="88"/>
      <c r="O23" s="219" t="s">
        <v>682</v>
      </c>
      <c r="P23" s="220"/>
      <c r="Q23" s="221" t="s">
        <v>36</v>
      </c>
    </row>
    <row r="24" spans="1:17" ht="18" customHeight="1">
      <c r="A24" s="31"/>
      <c r="B24" s="161" t="s">
        <v>16</v>
      </c>
      <c r="C24" s="159" t="s">
        <v>239</v>
      </c>
      <c r="D24" s="162">
        <v>36605</v>
      </c>
      <c r="E24" s="163" t="s">
        <v>70</v>
      </c>
      <c r="F24" s="163" t="s">
        <v>71</v>
      </c>
      <c r="G24" s="163"/>
      <c r="H24" s="88"/>
      <c r="I24" s="88"/>
      <c r="J24" s="88"/>
      <c r="K24" s="88"/>
      <c r="L24" s="88"/>
      <c r="M24" s="88"/>
      <c r="N24" s="88"/>
      <c r="O24" s="219" t="s">
        <v>682</v>
      </c>
      <c r="P24" s="220"/>
      <c r="Q24" s="221" t="s">
        <v>54</v>
      </c>
    </row>
    <row r="32" spans="1:11" s="61" customFormat="1" ht="15.75">
      <c r="A32" s="3" t="s">
        <v>224</v>
      </c>
      <c r="C32" s="62"/>
      <c r="D32" s="74"/>
      <c r="E32" s="74"/>
      <c r="F32" s="74"/>
      <c r="G32" s="91"/>
      <c r="H32" s="65"/>
      <c r="I32" s="92"/>
      <c r="J32" s="92"/>
      <c r="K32" s="92"/>
    </row>
    <row r="33" spans="1:13" s="61" customFormat="1" ht="15.75">
      <c r="A33" s="61" t="s">
        <v>321</v>
      </c>
      <c r="C33" s="62"/>
      <c r="D33" s="74"/>
      <c r="E33" s="74"/>
      <c r="F33" s="91"/>
      <c r="G33" s="91"/>
      <c r="H33" s="65"/>
      <c r="I33" s="64"/>
      <c r="J33" s="64"/>
      <c r="K33" s="65"/>
      <c r="L33" s="65"/>
      <c r="M33" s="93"/>
    </row>
    <row r="34" spans="1:16" s="22" customFormat="1" ht="12" customHeight="1">
      <c r="A34" s="20"/>
      <c r="B34" s="20"/>
      <c r="C34" s="21"/>
      <c r="D34" s="35"/>
      <c r="E34" s="32"/>
      <c r="F34" s="32"/>
      <c r="G34" s="24"/>
      <c r="H34" s="77"/>
      <c r="I34" s="77"/>
      <c r="J34" s="77"/>
      <c r="K34" s="77"/>
      <c r="L34" s="77"/>
      <c r="M34" s="77"/>
      <c r="N34" s="77"/>
      <c r="O34" s="77"/>
      <c r="P34" s="33"/>
    </row>
    <row r="35" spans="2:16" s="37" customFormat="1" ht="16.5" thickBot="1">
      <c r="B35" s="38" t="s">
        <v>339</v>
      </c>
      <c r="D35" s="39"/>
      <c r="E35" s="40"/>
      <c r="F35" s="40"/>
      <c r="G35" s="41"/>
      <c r="H35" s="83"/>
      <c r="I35" s="83"/>
      <c r="J35" s="83"/>
      <c r="K35" s="83"/>
      <c r="L35" s="83"/>
      <c r="M35" s="83"/>
      <c r="N35" s="83"/>
      <c r="O35" s="223"/>
      <c r="P35" s="224"/>
    </row>
    <row r="36" spans="4:16" s="22" customFormat="1" ht="12" thickBot="1">
      <c r="D36" s="43"/>
      <c r="H36" s="252" t="s">
        <v>9</v>
      </c>
      <c r="I36" s="253"/>
      <c r="J36" s="253"/>
      <c r="K36" s="253"/>
      <c r="L36" s="253"/>
      <c r="M36" s="253"/>
      <c r="N36" s="254"/>
      <c r="O36" s="215"/>
      <c r="P36" s="216"/>
    </row>
    <row r="37" spans="1:17" s="15" customFormat="1" ht="11.25" thickBot="1">
      <c r="A37" s="165" t="s">
        <v>683</v>
      </c>
      <c r="B37" s="12" t="s">
        <v>0</v>
      </c>
      <c r="C37" s="13" t="s">
        <v>1</v>
      </c>
      <c r="D37" s="14" t="s">
        <v>10</v>
      </c>
      <c r="E37" s="47" t="s">
        <v>2</v>
      </c>
      <c r="F37" s="69" t="s">
        <v>3</v>
      </c>
      <c r="G37" s="69" t="s">
        <v>75</v>
      </c>
      <c r="H37" s="183">
        <v>1</v>
      </c>
      <c r="I37" s="184">
        <v>2</v>
      </c>
      <c r="J37" s="184">
        <v>3</v>
      </c>
      <c r="K37" s="185" t="s">
        <v>317</v>
      </c>
      <c r="L37" s="184">
        <v>4</v>
      </c>
      <c r="M37" s="184">
        <v>5</v>
      </c>
      <c r="N37" s="186">
        <v>6</v>
      </c>
      <c r="O37" s="217" t="s">
        <v>4</v>
      </c>
      <c r="P37" s="218" t="s">
        <v>55</v>
      </c>
      <c r="Q37" s="48" t="s">
        <v>5</v>
      </c>
    </row>
    <row r="38" spans="1:17" ht="18" customHeight="1">
      <c r="A38" s="31">
        <v>1</v>
      </c>
      <c r="B38" s="161" t="s">
        <v>115</v>
      </c>
      <c r="C38" s="159" t="s">
        <v>297</v>
      </c>
      <c r="D38" s="162">
        <v>36377</v>
      </c>
      <c r="E38" s="163" t="s">
        <v>34</v>
      </c>
      <c r="F38" s="163" t="s">
        <v>160</v>
      </c>
      <c r="G38" s="163"/>
      <c r="H38" s="88" t="s">
        <v>693</v>
      </c>
      <c r="I38" s="88" t="s">
        <v>693</v>
      </c>
      <c r="J38" s="88" t="s">
        <v>693</v>
      </c>
      <c r="K38" s="88"/>
      <c r="L38" s="88">
        <v>5.34</v>
      </c>
      <c r="M38" s="88">
        <v>5.48</v>
      </c>
      <c r="N38" s="88">
        <v>5.5</v>
      </c>
      <c r="O38" s="219">
        <f>MAX(H38:N38)</f>
        <v>5.5</v>
      </c>
      <c r="P38" s="220" t="str">
        <f>IF(ISBLANK(O38),"",IF(O38&gt;=6,"KSM",IF(O38&gt;=5.6,"I A",IF(O38&gt;=5.15,"II A",IF(O38&gt;=4.6,"III A",IF(O38&gt;=4.2,"I JA",IF(O38&gt;=3.85,"II JA",IF(O38&gt;=3.6,"III JA"))))))))</f>
        <v>II A</v>
      </c>
      <c r="Q38" s="221" t="s">
        <v>299</v>
      </c>
    </row>
    <row r="39" spans="1:17" ht="18" customHeight="1">
      <c r="A39" s="31">
        <v>2</v>
      </c>
      <c r="B39" s="161" t="s">
        <v>68</v>
      </c>
      <c r="C39" s="159" t="s">
        <v>94</v>
      </c>
      <c r="D39" s="162">
        <v>36243</v>
      </c>
      <c r="E39" s="163" t="s">
        <v>34</v>
      </c>
      <c r="F39" s="163" t="s">
        <v>160</v>
      </c>
      <c r="G39" s="163" t="s">
        <v>210</v>
      </c>
      <c r="H39" s="88">
        <v>5.26</v>
      </c>
      <c r="I39" s="88">
        <v>5.44</v>
      </c>
      <c r="J39" s="88">
        <v>5.31</v>
      </c>
      <c r="K39" s="88"/>
      <c r="L39" s="88">
        <v>5.48</v>
      </c>
      <c r="M39" s="88">
        <v>5.3</v>
      </c>
      <c r="N39" s="88">
        <v>5.09</v>
      </c>
      <c r="O39" s="219">
        <f>MAX(H39:N39)</f>
        <v>5.48</v>
      </c>
      <c r="P39" s="220" t="str">
        <f>IF(ISBLANK(O39),"",IF(O39&gt;=6,"KSM",IF(O39&gt;=5.6,"I A",IF(O39&gt;=5.15,"II A",IF(O39&gt;=4.6,"III A",IF(O39&gt;=4.2,"I JA",IF(O39&gt;=3.85,"II JA",IF(O39&gt;=3.6,"III JA"))))))))</f>
        <v>II A</v>
      </c>
      <c r="Q39" s="221" t="s">
        <v>49</v>
      </c>
    </row>
    <row r="40" spans="1:17" ht="18" customHeight="1">
      <c r="A40" s="31">
        <v>3</v>
      </c>
      <c r="B40" s="161" t="s">
        <v>44</v>
      </c>
      <c r="C40" s="159" t="s">
        <v>663</v>
      </c>
      <c r="D40" s="162" t="s">
        <v>664</v>
      </c>
      <c r="E40" s="163" t="s">
        <v>82</v>
      </c>
      <c r="F40" s="163" t="s">
        <v>83</v>
      </c>
      <c r="G40" s="163" t="s">
        <v>665</v>
      </c>
      <c r="H40" s="88">
        <v>4.7</v>
      </c>
      <c r="I40" s="88">
        <v>4.92</v>
      </c>
      <c r="J40" s="88" t="s">
        <v>693</v>
      </c>
      <c r="K40" s="88"/>
      <c r="L40" s="88" t="s">
        <v>693</v>
      </c>
      <c r="M40" s="88">
        <v>5.03</v>
      </c>
      <c r="N40" s="88">
        <v>5.02</v>
      </c>
      <c r="O40" s="219">
        <f>MAX(H40:N40)</f>
        <v>5.03</v>
      </c>
      <c r="P40" s="220" t="str">
        <f>IF(ISBLANK(O40),"",IF(O40&gt;=6,"KSM",IF(O40&gt;=5.6,"I A",IF(O40&gt;=5.15,"II A",IF(O40&gt;=4.6,"III A",IF(O40&gt;=4.2,"I JA",IF(O40&gt;=3.85,"II JA",IF(O40&gt;=3.6,"III JA"))))))))</f>
        <v>III A</v>
      </c>
      <c r="Q40" s="221" t="s">
        <v>147</v>
      </c>
    </row>
    <row r="41" spans="1:17" ht="18" customHeight="1">
      <c r="A41" s="31">
        <v>4</v>
      </c>
      <c r="B41" s="161" t="s">
        <v>571</v>
      </c>
      <c r="C41" s="159" t="s">
        <v>101</v>
      </c>
      <c r="D41" s="162">
        <v>36498</v>
      </c>
      <c r="E41" s="163" t="s">
        <v>70</v>
      </c>
      <c r="F41" s="163" t="s">
        <v>71</v>
      </c>
      <c r="G41" s="163"/>
      <c r="H41" s="88">
        <v>3.92</v>
      </c>
      <c r="I41" s="88" t="s">
        <v>693</v>
      </c>
      <c r="J41" s="88">
        <v>4.63</v>
      </c>
      <c r="K41" s="88"/>
      <c r="L41" s="88" t="s">
        <v>693</v>
      </c>
      <c r="M41" s="88">
        <v>4.61</v>
      </c>
      <c r="N41" s="88" t="s">
        <v>693</v>
      </c>
      <c r="O41" s="219">
        <f>MAX(H41:N41)</f>
        <v>4.63</v>
      </c>
      <c r="P41" s="220" t="str">
        <f>IF(ISBLANK(O41),"",IF(O41&gt;=6,"KSM",IF(O41&gt;=5.6,"I A",IF(O41&gt;=5.15,"II A",IF(O41&gt;=4.6,"III A",IF(O41&gt;=4.2,"I JA",IF(O41&gt;=3.85,"II JA",IF(O41&gt;=3.6,"III JA"))))))))</f>
        <v>III A</v>
      </c>
      <c r="Q41" s="221" t="s">
        <v>54</v>
      </c>
    </row>
    <row r="42" spans="1:17" ht="18" customHeight="1">
      <c r="A42" s="31">
        <v>5</v>
      </c>
      <c r="B42" s="161" t="s">
        <v>207</v>
      </c>
      <c r="C42" s="159" t="s">
        <v>593</v>
      </c>
      <c r="D42" s="162">
        <v>36242</v>
      </c>
      <c r="E42" s="163" t="s">
        <v>190</v>
      </c>
      <c r="F42" s="163" t="s">
        <v>192</v>
      </c>
      <c r="G42" s="163"/>
      <c r="H42" s="88">
        <v>3.86</v>
      </c>
      <c r="I42" s="88">
        <v>4.21</v>
      </c>
      <c r="J42" s="88" t="s">
        <v>693</v>
      </c>
      <c r="K42" s="88"/>
      <c r="L42" s="88" t="s">
        <v>693</v>
      </c>
      <c r="M42" s="88" t="s">
        <v>693</v>
      </c>
      <c r="N42" s="88" t="s">
        <v>693</v>
      </c>
      <c r="O42" s="219">
        <f>MAX(H42:N42)</f>
        <v>4.21</v>
      </c>
      <c r="P42" s="220" t="str">
        <f>IF(ISBLANK(O42),"",IF(O42&gt;=6,"KSM",IF(O42&gt;=5.6,"I A",IF(O42&gt;=5.15,"II A",IF(O42&gt;=4.6,"III A",IF(O42&gt;=4.2,"I JA",IF(O42&gt;=3.85,"II JA",IF(O42&gt;=3.6,"III JA"))))))))</f>
        <v>I JA</v>
      </c>
      <c r="Q42" s="221" t="s">
        <v>191</v>
      </c>
    </row>
    <row r="43" spans="1:17" ht="18" customHeight="1">
      <c r="A43" s="31"/>
      <c r="B43" s="161" t="s">
        <v>44</v>
      </c>
      <c r="C43" s="159" t="s">
        <v>217</v>
      </c>
      <c r="D43" s="162">
        <v>36243</v>
      </c>
      <c r="E43" s="163" t="s">
        <v>34</v>
      </c>
      <c r="F43" s="163" t="s">
        <v>160</v>
      </c>
      <c r="G43" s="163" t="s">
        <v>210</v>
      </c>
      <c r="H43" s="88"/>
      <c r="I43" s="88"/>
      <c r="J43" s="88"/>
      <c r="K43" s="88"/>
      <c r="L43" s="88"/>
      <c r="M43" s="88"/>
      <c r="N43" s="88"/>
      <c r="O43" s="219" t="s">
        <v>682</v>
      </c>
      <c r="P43" s="220"/>
      <c r="Q43" s="221" t="s">
        <v>36</v>
      </c>
    </row>
    <row r="44" spans="1:17" ht="18" customHeight="1">
      <c r="A44" s="31"/>
      <c r="B44" s="161" t="s">
        <v>608</v>
      </c>
      <c r="C44" s="159" t="s">
        <v>164</v>
      </c>
      <c r="D44" s="162">
        <v>36040</v>
      </c>
      <c r="E44" s="163" t="s">
        <v>70</v>
      </c>
      <c r="F44" s="163" t="s">
        <v>71</v>
      </c>
      <c r="G44" s="163"/>
      <c r="H44" s="88"/>
      <c r="I44" s="88"/>
      <c r="J44" s="88"/>
      <c r="K44" s="88"/>
      <c r="L44" s="88"/>
      <c r="M44" s="88"/>
      <c r="N44" s="88"/>
      <c r="O44" s="219" t="s">
        <v>682</v>
      </c>
      <c r="P44" s="220"/>
      <c r="Q44" s="221" t="s">
        <v>54</v>
      </c>
    </row>
    <row r="45" spans="1:17" ht="18" customHeight="1">
      <c r="A45" s="31"/>
      <c r="B45" s="161" t="s">
        <v>449</v>
      </c>
      <c r="C45" s="159" t="s">
        <v>614</v>
      </c>
      <c r="D45" s="162">
        <v>35981</v>
      </c>
      <c r="E45" s="163" t="s">
        <v>34</v>
      </c>
      <c r="F45" s="163" t="s">
        <v>160</v>
      </c>
      <c r="G45" s="163"/>
      <c r="H45" s="88"/>
      <c r="I45" s="88"/>
      <c r="J45" s="88"/>
      <c r="K45" s="88"/>
      <c r="L45" s="88"/>
      <c r="M45" s="88"/>
      <c r="N45" s="88"/>
      <c r="O45" s="219" t="s">
        <v>682</v>
      </c>
      <c r="P45" s="220"/>
      <c r="Q45" s="221" t="s">
        <v>37</v>
      </c>
    </row>
    <row r="46" spans="1:17" ht="18" customHeight="1">
      <c r="A46" s="31"/>
      <c r="B46" s="161" t="s">
        <v>195</v>
      </c>
      <c r="C46" s="159" t="s">
        <v>193</v>
      </c>
      <c r="D46" s="162">
        <v>35857</v>
      </c>
      <c r="E46" s="163" t="s">
        <v>624</v>
      </c>
      <c r="F46" s="163" t="s">
        <v>160</v>
      </c>
      <c r="G46" s="163" t="s">
        <v>210</v>
      </c>
      <c r="H46" s="88"/>
      <c r="I46" s="88"/>
      <c r="J46" s="88"/>
      <c r="K46" s="88"/>
      <c r="L46" s="88"/>
      <c r="M46" s="88"/>
      <c r="N46" s="88"/>
      <c r="O46" s="219" t="s">
        <v>682</v>
      </c>
      <c r="P46" s="220"/>
      <c r="Q46" s="221" t="s">
        <v>265</v>
      </c>
    </row>
  </sheetData>
  <sheetProtection/>
  <mergeCells count="2">
    <mergeCell ref="H5:N5"/>
    <mergeCell ref="H36:N36"/>
  </mergeCells>
  <printOptions/>
  <pageMargins left="0.3" right="0.2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0" customWidth="1"/>
    <col min="2" max="2" width="9.7109375" style="20" customWidth="1"/>
    <col min="3" max="3" width="13.140625" style="20" bestFit="1" customWidth="1"/>
    <col min="4" max="4" width="10.7109375" style="43" customWidth="1"/>
    <col min="5" max="5" width="11.57421875" style="45" bestFit="1" customWidth="1"/>
    <col min="6" max="6" width="12.8515625" style="45" bestFit="1" customWidth="1"/>
    <col min="7" max="7" width="13.421875" style="24" bestFit="1" customWidth="1"/>
    <col min="8" max="10" width="4.7109375" style="82" customWidth="1"/>
    <col min="11" max="11" width="4.7109375" style="82" hidden="1" customWidth="1"/>
    <col min="12" max="14" width="4.7109375" style="82" customWidth="1"/>
    <col min="15" max="15" width="9.140625" style="85" customWidth="1"/>
    <col min="16" max="16" width="6.421875" style="51" bestFit="1" customWidth="1"/>
    <col min="17" max="17" width="13.8515625" style="22" bestFit="1" customWidth="1"/>
    <col min="18" max="16384" width="9.140625" style="20" customWidth="1"/>
  </cols>
  <sheetData>
    <row r="1" spans="1:11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  <c r="K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16" s="22" customFormat="1" ht="12" customHeight="1">
      <c r="A3" s="20"/>
      <c r="B3" s="20"/>
      <c r="C3" s="21"/>
      <c r="D3" s="35"/>
      <c r="E3" s="32"/>
      <c r="F3" s="32"/>
      <c r="G3" s="24"/>
      <c r="H3" s="80"/>
      <c r="I3" s="80"/>
      <c r="J3" s="80"/>
      <c r="K3" s="80"/>
      <c r="L3" s="80"/>
      <c r="M3" s="80"/>
      <c r="N3" s="80"/>
      <c r="O3" s="85"/>
      <c r="P3" s="51"/>
    </row>
    <row r="4" spans="2:16" s="37" customFormat="1" ht="16.5" thickBot="1">
      <c r="B4" s="38" t="s">
        <v>323</v>
      </c>
      <c r="D4" s="39"/>
      <c r="E4" s="40"/>
      <c r="F4" s="40"/>
      <c r="G4" s="41"/>
      <c r="H4" s="81"/>
      <c r="I4" s="81"/>
      <c r="J4" s="81"/>
      <c r="K4" s="81"/>
      <c r="L4" s="81"/>
      <c r="M4" s="81"/>
      <c r="N4" s="81"/>
      <c r="O4" s="104"/>
      <c r="P4" s="65"/>
    </row>
    <row r="5" spans="4:16" s="22" customFormat="1" ht="12" thickBot="1">
      <c r="D5" s="43"/>
      <c r="H5" s="252" t="s">
        <v>9</v>
      </c>
      <c r="I5" s="253"/>
      <c r="J5" s="253"/>
      <c r="K5" s="253"/>
      <c r="L5" s="253"/>
      <c r="M5" s="253"/>
      <c r="N5" s="254"/>
      <c r="O5" s="113"/>
      <c r="P5" s="115"/>
    </row>
    <row r="6" spans="1:17" s="15" customFormat="1" ht="11.25" thickBot="1">
      <c r="A6" s="165" t="s">
        <v>683</v>
      </c>
      <c r="B6" s="12" t="s">
        <v>0</v>
      </c>
      <c r="C6" s="13" t="s">
        <v>1</v>
      </c>
      <c r="D6" s="14" t="s">
        <v>10</v>
      </c>
      <c r="E6" s="47" t="s">
        <v>2</v>
      </c>
      <c r="F6" s="69" t="s">
        <v>3</v>
      </c>
      <c r="G6" s="69" t="s">
        <v>75</v>
      </c>
      <c r="H6" s="183">
        <v>1</v>
      </c>
      <c r="I6" s="184">
        <v>2</v>
      </c>
      <c r="J6" s="184">
        <v>3</v>
      </c>
      <c r="K6" s="185" t="s">
        <v>317</v>
      </c>
      <c r="L6" s="187">
        <v>4</v>
      </c>
      <c r="M6" s="184">
        <v>5</v>
      </c>
      <c r="N6" s="186">
        <v>6</v>
      </c>
      <c r="O6" s="114" t="s">
        <v>4</v>
      </c>
      <c r="P6" s="76" t="s">
        <v>55</v>
      </c>
      <c r="Q6" s="48" t="s">
        <v>5</v>
      </c>
    </row>
    <row r="7" spans="1:17" ht="18" customHeight="1">
      <c r="A7" s="31">
        <v>1</v>
      </c>
      <c r="B7" s="161" t="s">
        <v>286</v>
      </c>
      <c r="C7" s="159" t="s">
        <v>287</v>
      </c>
      <c r="D7" s="162">
        <v>37023</v>
      </c>
      <c r="E7" s="163" t="s">
        <v>190</v>
      </c>
      <c r="F7" s="163" t="s">
        <v>192</v>
      </c>
      <c r="G7" s="163"/>
      <c r="H7" s="88">
        <v>5.54</v>
      </c>
      <c r="I7" s="88">
        <v>5.91</v>
      </c>
      <c r="J7" s="88">
        <v>5.97</v>
      </c>
      <c r="K7" s="88"/>
      <c r="L7" s="88">
        <v>5.88</v>
      </c>
      <c r="M7" s="88">
        <v>5.68</v>
      </c>
      <c r="N7" s="88">
        <v>6.06</v>
      </c>
      <c r="O7" s="225">
        <f aca="true" t="shared" si="0" ref="O7:O29">MAX(H7:N7)</f>
        <v>6.06</v>
      </c>
      <c r="P7" s="226" t="str">
        <f aca="true" t="shared" si="1" ref="P7:P26">IF(ISBLANK(O7),"",IF(O7&gt;=7.2,"KSM",IF(O7&gt;=6.7,"I A",IF(O7&gt;=6.2,"II A",IF(O7&gt;=5.6,"III A",IF(O7&gt;=5,"I JA",IF(O7&gt;=4.45,"II JA",IF(O7&gt;=4,"III JA"))))))))</f>
        <v>III A</v>
      </c>
      <c r="Q7" s="164" t="s">
        <v>191</v>
      </c>
    </row>
    <row r="8" spans="1:17" ht="18" customHeight="1">
      <c r="A8" s="31">
        <v>2</v>
      </c>
      <c r="B8" s="161" t="s">
        <v>172</v>
      </c>
      <c r="C8" s="159" t="s">
        <v>173</v>
      </c>
      <c r="D8" s="162">
        <v>36798</v>
      </c>
      <c r="E8" s="163" t="s">
        <v>34</v>
      </c>
      <c r="F8" s="163" t="s">
        <v>160</v>
      </c>
      <c r="G8" s="163" t="s">
        <v>69</v>
      </c>
      <c r="H8" s="88">
        <v>5.78</v>
      </c>
      <c r="I8" s="88">
        <v>5.87</v>
      </c>
      <c r="J8" s="88">
        <v>5.9</v>
      </c>
      <c r="K8" s="88"/>
      <c r="L8" s="88" t="s">
        <v>693</v>
      </c>
      <c r="M8" s="88" t="s">
        <v>693</v>
      </c>
      <c r="N8" s="88">
        <v>5.93</v>
      </c>
      <c r="O8" s="225">
        <f t="shared" si="0"/>
        <v>5.93</v>
      </c>
      <c r="P8" s="226" t="str">
        <f t="shared" si="1"/>
        <v>III A</v>
      </c>
      <c r="Q8" s="164" t="s">
        <v>35</v>
      </c>
    </row>
    <row r="9" spans="1:17" ht="18" customHeight="1">
      <c r="A9" s="31">
        <v>3</v>
      </c>
      <c r="B9" s="161" t="s">
        <v>120</v>
      </c>
      <c r="C9" s="159" t="s">
        <v>61</v>
      </c>
      <c r="D9" s="162">
        <v>36689</v>
      </c>
      <c r="E9" s="163" t="s">
        <v>15</v>
      </c>
      <c r="F9" s="163" t="s">
        <v>46</v>
      </c>
      <c r="G9" s="163" t="s">
        <v>64</v>
      </c>
      <c r="H9" s="88">
        <v>5.73</v>
      </c>
      <c r="I9" s="88">
        <v>5.47</v>
      </c>
      <c r="J9" s="88">
        <v>5.88</v>
      </c>
      <c r="K9" s="88"/>
      <c r="L9" s="88">
        <v>5.63</v>
      </c>
      <c r="M9" s="88">
        <v>5.89</v>
      </c>
      <c r="N9" s="88">
        <v>5.76</v>
      </c>
      <c r="O9" s="225">
        <f t="shared" si="0"/>
        <v>5.89</v>
      </c>
      <c r="P9" s="226" t="str">
        <f t="shared" si="1"/>
        <v>III A</v>
      </c>
      <c r="Q9" s="164" t="s">
        <v>43</v>
      </c>
    </row>
    <row r="10" spans="1:17" ht="18" customHeight="1">
      <c r="A10" s="31">
        <v>4</v>
      </c>
      <c r="B10" s="161" t="s">
        <v>134</v>
      </c>
      <c r="C10" s="159" t="s">
        <v>171</v>
      </c>
      <c r="D10" s="162">
        <v>36658</v>
      </c>
      <c r="E10" s="163" t="s">
        <v>34</v>
      </c>
      <c r="F10" s="163" t="s">
        <v>160</v>
      </c>
      <c r="G10" s="163" t="s">
        <v>69</v>
      </c>
      <c r="H10" s="88">
        <v>5.52</v>
      </c>
      <c r="I10" s="88">
        <v>5.3</v>
      </c>
      <c r="J10" s="88">
        <v>4.75</v>
      </c>
      <c r="K10" s="88"/>
      <c r="L10" s="88">
        <v>5.71</v>
      </c>
      <c r="M10" s="88" t="s">
        <v>694</v>
      </c>
      <c r="N10" s="88">
        <v>5.85</v>
      </c>
      <c r="O10" s="225">
        <f t="shared" si="0"/>
        <v>5.85</v>
      </c>
      <c r="P10" s="226" t="str">
        <f t="shared" si="1"/>
        <v>III A</v>
      </c>
      <c r="Q10" s="164" t="s">
        <v>35</v>
      </c>
    </row>
    <row r="11" spans="1:17" ht="18" customHeight="1">
      <c r="A11" s="31">
        <v>5</v>
      </c>
      <c r="B11" s="161" t="s">
        <v>119</v>
      </c>
      <c r="C11" s="159" t="s">
        <v>234</v>
      </c>
      <c r="D11" s="162">
        <v>37029</v>
      </c>
      <c r="E11" s="163" t="s">
        <v>70</v>
      </c>
      <c r="F11" s="163" t="s">
        <v>71</v>
      </c>
      <c r="G11" s="163"/>
      <c r="H11" s="88">
        <v>5.33</v>
      </c>
      <c r="I11" s="88">
        <v>5.34</v>
      </c>
      <c r="J11" s="88">
        <v>5.66</v>
      </c>
      <c r="K11" s="88"/>
      <c r="L11" s="88">
        <v>5.58</v>
      </c>
      <c r="M11" s="88">
        <v>5.55</v>
      </c>
      <c r="N11" s="88">
        <v>5.58</v>
      </c>
      <c r="O11" s="225">
        <f t="shared" si="0"/>
        <v>5.66</v>
      </c>
      <c r="P11" s="226" t="str">
        <f t="shared" si="1"/>
        <v>III A</v>
      </c>
      <c r="Q11" s="164" t="s">
        <v>54</v>
      </c>
    </row>
    <row r="12" spans="1:17" ht="18" customHeight="1">
      <c r="A12" s="31">
        <v>6</v>
      </c>
      <c r="B12" s="161" t="s">
        <v>137</v>
      </c>
      <c r="C12" s="159" t="s">
        <v>237</v>
      </c>
      <c r="D12" s="162">
        <v>36594</v>
      </c>
      <c r="E12" s="163" t="s">
        <v>70</v>
      </c>
      <c r="F12" s="163" t="s">
        <v>71</v>
      </c>
      <c r="G12" s="163"/>
      <c r="H12" s="88">
        <v>5.65</v>
      </c>
      <c r="I12" s="88">
        <v>5.61</v>
      </c>
      <c r="J12" s="88">
        <v>5.31</v>
      </c>
      <c r="K12" s="88"/>
      <c r="L12" s="88">
        <v>5.06</v>
      </c>
      <c r="M12" s="88">
        <v>5.37</v>
      </c>
      <c r="N12" s="88">
        <v>5.48</v>
      </c>
      <c r="O12" s="225">
        <f t="shared" si="0"/>
        <v>5.65</v>
      </c>
      <c r="P12" s="226" t="str">
        <f t="shared" si="1"/>
        <v>III A</v>
      </c>
      <c r="Q12" s="164" t="s">
        <v>54</v>
      </c>
    </row>
    <row r="13" spans="1:17" ht="18" customHeight="1">
      <c r="A13" s="31">
        <v>7</v>
      </c>
      <c r="B13" s="161" t="s">
        <v>294</v>
      </c>
      <c r="C13" s="159" t="s">
        <v>296</v>
      </c>
      <c r="D13" s="162">
        <v>36590</v>
      </c>
      <c r="E13" s="163" t="s">
        <v>34</v>
      </c>
      <c r="F13" s="163" t="s">
        <v>160</v>
      </c>
      <c r="G13" s="163"/>
      <c r="H13" s="88">
        <v>5.48</v>
      </c>
      <c r="I13" s="88">
        <v>5.21</v>
      </c>
      <c r="J13" s="88">
        <v>5.35</v>
      </c>
      <c r="K13" s="88"/>
      <c r="L13" s="88">
        <v>5.51</v>
      </c>
      <c r="M13" s="88">
        <v>4.67</v>
      </c>
      <c r="N13" s="88">
        <v>5.61</v>
      </c>
      <c r="O13" s="225">
        <f t="shared" si="0"/>
        <v>5.61</v>
      </c>
      <c r="P13" s="226" t="str">
        <f t="shared" si="1"/>
        <v>III A</v>
      </c>
      <c r="Q13" s="166" t="s">
        <v>299</v>
      </c>
    </row>
    <row r="14" spans="1:17" ht="18" customHeight="1">
      <c r="A14" s="31">
        <v>8</v>
      </c>
      <c r="B14" s="161" t="s">
        <v>65</v>
      </c>
      <c r="C14" s="159" t="s">
        <v>555</v>
      </c>
      <c r="D14" s="162">
        <v>36560</v>
      </c>
      <c r="E14" s="163" t="s">
        <v>34</v>
      </c>
      <c r="F14" s="163" t="s">
        <v>160</v>
      </c>
      <c r="G14" s="163" t="s">
        <v>210</v>
      </c>
      <c r="H14" s="88" t="s">
        <v>693</v>
      </c>
      <c r="I14" s="88" t="s">
        <v>693</v>
      </c>
      <c r="J14" s="88">
        <v>5.31</v>
      </c>
      <c r="K14" s="88"/>
      <c r="L14" s="88" t="s">
        <v>693</v>
      </c>
      <c r="M14" s="88" t="s">
        <v>693</v>
      </c>
      <c r="N14" s="88">
        <v>5.6</v>
      </c>
      <c r="O14" s="225">
        <f t="shared" si="0"/>
        <v>5.6</v>
      </c>
      <c r="P14" s="226" t="str">
        <f t="shared" si="1"/>
        <v>III A</v>
      </c>
      <c r="Q14" s="164" t="s">
        <v>213</v>
      </c>
    </row>
    <row r="15" spans="1:17" ht="18" customHeight="1">
      <c r="A15" s="31">
        <v>9</v>
      </c>
      <c r="B15" s="161" t="s">
        <v>132</v>
      </c>
      <c r="C15" s="159" t="s">
        <v>280</v>
      </c>
      <c r="D15" s="162">
        <v>37125</v>
      </c>
      <c r="E15" s="163" t="s">
        <v>82</v>
      </c>
      <c r="F15" s="163" t="s">
        <v>83</v>
      </c>
      <c r="G15" s="163" t="s">
        <v>381</v>
      </c>
      <c r="H15" s="88">
        <v>5.2</v>
      </c>
      <c r="I15" s="88" t="s">
        <v>693</v>
      </c>
      <c r="J15" s="88">
        <v>5.45</v>
      </c>
      <c r="K15" s="88"/>
      <c r="L15" s="88"/>
      <c r="M15" s="88"/>
      <c r="N15" s="88"/>
      <c r="O15" s="225">
        <f t="shared" si="0"/>
        <v>5.45</v>
      </c>
      <c r="P15" s="226" t="str">
        <f t="shared" si="1"/>
        <v>I JA</v>
      </c>
      <c r="Q15" s="164" t="s">
        <v>147</v>
      </c>
    </row>
    <row r="16" spans="1:17" ht="18" customHeight="1">
      <c r="A16" s="31">
        <v>10</v>
      </c>
      <c r="B16" s="161" t="s">
        <v>167</v>
      </c>
      <c r="C16" s="159" t="s">
        <v>123</v>
      </c>
      <c r="D16" s="162">
        <v>36649</v>
      </c>
      <c r="E16" s="163" t="s">
        <v>34</v>
      </c>
      <c r="F16" s="163" t="s">
        <v>160</v>
      </c>
      <c r="G16" s="163" t="s">
        <v>69</v>
      </c>
      <c r="H16" s="88">
        <v>5.36</v>
      </c>
      <c r="I16" s="88">
        <v>5.44</v>
      </c>
      <c r="J16" s="88">
        <v>5.4</v>
      </c>
      <c r="K16" s="88"/>
      <c r="L16" s="88"/>
      <c r="M16" s="88"/>
      <c r="N16" s="88"/>
      <c r="O16" s="225">
        <f t="shared" si="0"/>
        <v>5.44</v>
      </c>
      <c r="P16" s="226" t="str">
        <f t="shared" si="1"/>
        <v>I JA</v>
      </c>
      <c r="Q16" s="164" t="s">
        <v>35</v>
      </c>
    </row>
    <row r="17" spans="1:17" ht="18" customHeight="1">
      <c r="A17" s="31">
        <v>11</v>
      </c>
      <c r="B17" s="161" t="s">
        <v>273</v>
      </c>
      <c r="C17" s="159" t="s">
        <v>86</v>
      </c>
      <c r="D17" s="162">
        <v>36672</v>
      </c>
      <c r="E17" s="163" t="s">
        <v>47</v>
      </c>
      <c r="F17" s="163" t="s">
        <v>117</v>
      </c>
      <c r="G17" s="163"/>
      <c r="H17" s="88">
        <v>5.43</v>
      </c>
      <c r="I17" s="88">
        <v>5.22</v>
      </c>
      <c r="J17" s="88">
        <v>5.13</v>
      </c>
      <c r="K17" s="88"/>
      <c r="L17" s="88"/>
      <c r="M17" s="88"/>
      <c r="N17" s="88"/>
      <c r="O17" s="225">
        <f t="shared" si="0"/>
        <v>5.43</v>
      </c>
      <c r="P17" s="226" t="str">
        <f t="shared" si="1"/>
        <v>I JA</v>
      </c>
      <c r="Q17" s="164" t="s">
        <v>95</v>
      </c>
    </row>
    <row r="18" spans="1:17" ht="18" customHeight="1">
      <c r="A18" s="31">
        <v>12</v>
      </c>
      <c r="B18" s="161" t="s">
        <v>228</v>
      </c>
      <c r="C18" s="159" t="s">
        <v>526</v>
      </c>
      <c r="D18" s="162">
        <v>36731</v>
      </c>
      <c r="E18" s="163" t="s">
        <v>34</v>
      </c>
      <c r="F18" s="163" t="s">
        <v>160</v>
      </c>
      <c r="G18" s="163" t="s">
        <v>69</v>
      </c>
      <c r="H18" s="88">
        <v>5.13</v>
      </c>
      <c r="I18" s="88">
        <v>5.11</v>
      </c>
      <c r="J18" s="88">
        <v>4.78</v>
      </c>
      <c r="K18" s="88"/>
      <c r="L18" s="88"/>
      <c r="M18" s="88"/>
      <c r="N18" s="88"/>
      <c r="O18" s="225">
        <f t="shared" si="0"/>
        <v>5.13</v>
      </c>
      <c r="P18" s="226" t="str">
        <f t="shared" si="1"/>
        <v>I JA</v>
      </c>
      <c r="Q18" s="164" t="s">
        <v>35</v>
      </c>
    </row>
    <row r="19" spans="1:17" ht="18" customHeight="1">
      <c r="A19" s="31">
        <v>13</v>
      </c>
      <c r="B19" s="161" t="s">
        <v>24</v>
      </c>
      <c r="C19" s="159" t="s">
        <v>531</v>
      </c>
      <c r="D19" s="162">
        <v>36707</v>
      </c>
      <c r="E19" s="163" t="s">
        <v>190</v>
      </c>
      <c r="F19" s="163" t="s">
        <v>192</v>
      </c>
      <c r="G19" s="163"/>
      <c r="H19" s="88" t="s">
        <v>693</v>
      </c>
      <c r="I19" s="88">
        <v>4.86</v>
      </c>
      <c r="J19" s="88">
        <v>5.04</v>
      </c>
      <c r="K19" s="88"/>
      <c r="L19" s="88"/>
      <c r="M19" s="88"/>
      <c r="N19" s="88"/>
      <c r="O19" s="225">
        <f t="shared" si="0"/>
        <v>5.04</v>
      </c>
      <c r="P19" s="226" t="str">
        <f t="shared" si="1"/>
        <v>I JA</v>
      </c>
      <c r="Q19" s="164" t="s">
        <v>191</v>
      </c>
    </row>
    <row r="20" spans="1:17" ht="18" customHeight="1">
      <c r="A20" s="31">
        <v>14</v>
      </c>
      <c r="B20" s="161" t="s">
        <v>135</v>
      </c>
      <c r="C20" s="159" t="s">
        <v>110</v>
      </c>
      <c r="D20" s="162">
        <v>36645</v>
      </c>
      <c r="E20" s="163" t="s">
        <v>34</v>
      </c>
      <c r="F20" s="163" t="s">
        <v>160</v>
      </c>
      <c r="G20" s="163"/>
      <c r="H20" s="88">
        <v>5.03</v>
      </c>
      <c r="I20" s="88">
        <v>4.6</v>
      </c>
      <c r="J20" s="88">
        <v>4.59</v>
      </c>
      <c r="K20" s="88"/>
      <c r="L20" s="88"/>
      <c r="M20" s="88"/>
      <c r="N20" s="88"/>
      <c r="O20" s="225">
        <f t="shared" si="0"/>
        <v>5.03</v>
      </c>
      <c r="P20" s="226" t="str">
        <f t="shared" si="1"/>
        <v>I JA</v>
      </c>
      <c r="Q20" s="164" t="s">
        <v>295</v>
      </c>
    </row>
    <row r="21" spans="1:17" ht="18" customHeight="1">
      <c r="A21" s="31">
        <v>15</v>
      </c>
      <c r="B21" s="161" t="s">
        <v>21</v>
      </c>
      <c r="C21" s="159" t="s">
        <v>472</v>
      </c>
      <c r="D21" s="162">
        <v>37071</v>
      </c>
      <c r="E21" s="163" t="s">
        <v>34</v>
      </c>
      <c r="F21" s="163" t="s">
        <v>160</v>
      </c>
      <c r="G21" s="163" t="s">
        <v>69</v>
      </c>
      <c r="H21" s="88">
        <v>4.57</v>
      </c>
      <c r="I21" s="88">
        <v>4.64</v>
      </c>
      <c r="J21" s="88">
        <v>4.58</v>
      </c>
      <c r="K21" s="88"/>
      <c r="L21" s="88"/>
      <c r="M21" s="88"/>
      <c r="N21" s="88"/>
      <c r="O21" s="225">
        <f t="shared" si="0"/>
        <v>4.64</v>
      </c>
      <c r="P21" s="226" t="str">
        <f t="shared" si="1"/>
        <v>II JA</v>
      </c>
      <c r="Q21" s="164" t="s">
        <v>48</v>
      </c>
    </row>
    <row r="22" spans="1:17" ht="18" customHeight="1">
      <c r="A22" s="31">
        <v>16</v>
      </c>
      <c r="B22" s="161" t="s">
        <v>132</v>
      </c>
      <c r="C22" s="159" t="s">
        <v>401</v>
      </c>
      <c r="D22" s="162">
        <v>37400</v>
      </c>
      <c r="E22" s="163" t="s">
        <v>34</v>
      </c>
      <c r="F22" s="163" t="s">
        <v>160</v>
      </c>
      <c r="G22" s="163"/>
      <c r="H22" s="88">
        <v>3.33</v>
      </c>
      <c r="I22" s="88">
        <v>4.32</v>
      </c>
      <c r="J22" s="88">
        <v>3.96</v>
      </c>
      <c r="K22" s="88"/>
      <c r="L22" s="88"/>
      <c r="M22" s="88"/>
      <c r="N22" s="88"/>
      <c r="O22" s="225">
        <f t="shared" si="0"/>
        <v>4.32</v>
      </c>
      <c r="P22" s="226" t="str">
        <f t="shared" si="1"/>
        <v>III JA</v>
      </c>
      <c r="Q22" s="164" t="s">
        <v>37</v>
      </c>
    </row>
    <row r="23" spans="1:17" ht="18" customHeight="1">
      <c r="A23" s="31">
        <v>17</v>
      </c>
      <c r="B23" s="161" t="s">
        <v>473</v>
      </c>
      <c r="C23" s="159" t="s">
        <v>474</v>
      </c>
      <c r="D23" s="162">
        <v>37064</v>
      </c>
      <c r="E23" s="163" t="s">
        <v>190</v>
      </c>
      <c r="F23" s="163" t="s">
        <v>192</v>
      </c>
      <c r="G23" s="163"/>
      <c r="H23" s="88">
        <v>4.25</v>
      </c>
      <c r="I23" s="88">
        <v>4.16</v>
      </c>
      <c r="J23" s="88">
        <v>4.2</v>
      </c>
      <c r="K23" s="88"/>
      <c r="L23" s="88"/>
      <c r="M23" s="88"/>
      <c r="N23" s="88"/>
      <c r="O23" s="225">
        <f t="shared" si="0"/>
        <v>4.25</v>
      </c>
      <c r="P23" s="226" t="str">
        <f t="shared" si="1"/>
        <v>III JA</v>
      </c>
      <c r="Q23" s="164" t="s">
        <v>285</v>
      </c>
    </row>
    <row r="24" spans="1:17" ht="18" customHeight="1">
      <c r="A24" s="31">
        <v>18</v>
      </c>
      <c r="B24" s="161" t="s">
        <v>395</v>
      </c>
      <c r="C24" s="159" t="s">
        <v>396</v>
      </c>
      <c r="D24" s="162">
        <v>37406</v>
      </c>
      <c r="E24" s="163" t="s">
        <v>34</v>
      </c>
      <c r="F24" s="163" t="s">
        <v>160</v>
      </c>
      <c r="G24" s="163" t="s">
        <v>69</v>
      </c>
      <c r="H24" s="88">
        <v>4.2</v>
      </c>
      <c r="I24" s="88">
        <v>3.99</v>
      </c>
      <c r="J24" s="88">
        <v>4.14</v>
      </c>
      <c r="K24" s="88"/>
      <c r="L24" s="88"/>
      <c r="M24" s="88"/>
      <c r="N24" s="88"/>
      <c r="O24" s="225">
        <f t="shared" si="0"/>
        <v>4.2</v>
      </c>
      <c r="P24" s="226" t="str">
        <f t="shared" si="1"/>
        <v>III JA</v>
      </c>
      <c r="Q24" s="164" t="s">
        <v>48</v>
      </c>
    </row>
    <row r="25" spans="1:17" ht="18" customHeight="1">
      <c r="A25" s="31">
        <v>19</v>
      </c>
      <c r="B25" s="161" t="s">
        <v>170</v>
      </c>
      <c r="C25" s="159" t="s">
        <v>233</v>
      </c>
      <c r="D25" s="162">
        <v>37508</v>
      </c>
      <c r="E25" s="163" t="s">
        <v>34</v>
      </c>
      <c r="F25" s="163" t="s">
        <v>160</v>
      </c>
      <c r="G25" s="163" t="s">
        <v>69</v>
      </c>
      <c r="H25" s="88">
        <v>3.83</v>
      </c>
      <c r="I25" s="88">
        <v>4.11</v>
      </c>
      <c r="J25" s="88" t="s">
        <v>693</v>
      </c>
      <c r="K25" s="88"/>
      <c r="L25" s="88"/>
      <c r="M25" s="88"/>
      <c r="N25" s="88"/>
      <c r="O25" s="225">
        <f t="shared" si="0"/>
        <v>4.11</v>
      </c>
      <c r="P25" s="226" t="str">
        <f t="shared" si="1"/>
        <v>III JA</v>
      </c>
      <c r="Q25" s="164" t="s">
        <v>48</v>
      </c>
    </row>
    <row r="26" spans="1:17" ht="18" customHeight="1">
      <c r="A26" s="31">
        <v>20</v>
      </c>
      <c r="B26" s="161" t="s">
        <v>25</v>
      </c>
      <c r="C26" s="159" t="s">
        <v>312</v>
      </c>
      <c r="D26" s="162">
        <v>37176</v>
      </c>
      <c r="E26" s="163" t="s">
        <v>190</v>
      </c>
      <c r="F26" s="163" t="s">
        <v>192</v>
      </c>
      <c r="G26" s="163"/>
      <c r="H26" s="88" t="s">
        <v>693</v>
      </c>
      <c r="I26" s="88" t="s">
        <v>693</v>
      </c>
      <c r="J26" s="88">
        <v>4.02</v>
      </c>
      <c r="K26" s="88"/>
      <c r="L26" s="88"/>
      <c r="M26" s="88"/>
      <c r="N26" s="88"/>
      <c r="O26" s="225">
        <f t="shared" si="0"/>
        <v>4.02</v>
      </c>
      <c r="P26" s="226" t="str">
        <f t="shared" si="1"/>
        <v>III JA</v>
      </c>
      <c r="Q26" s="164" t="s">
        <v>285</v>
      </c>
    </row>
    <row r="27" spans="1:18" ht="18" customHeight="1">
      <c r="A27" s="31">
        <v>21</v>
      </c>
      <c r="B27" s="161" t="s">
        <v>114</v>
      </c>
      <c r="C27" s="159" t="s">
        <v>380</v>
      </c>
      <c r="D27" s="162">
        <v>37455</v>
      </c>
      <c r="E27" s="163" t="s">
        <v>15</v>
      </c>
      <c r="F27" s="163" t="s">
        <v>46</v>
      </c>
      <c r="G27" s="163" t="s">
        <v>51</v>
      </c>
      <c r="H27" s="88" t="s">
        <v>693</v>
      </c>
      <c r="I27" s="88" t="s">
        <v>693</v>
      </c>
      <c r="J27" s="88">
        <v>3.97</v>
      </c>
      <c r="K27" s="88"/>
      <c r="L27" s="88"/>
      <c r="M27" s="88"/>
      <c r="N27" s="88"/>
      <c r="O27" s="225">
        <f t="shared" si="0"/>
        <v>3.97</v>
      </c>
      <c r="P27" s="226"/>
      <c r="Q27" s="164" t="s">
        <v>80</v>
      </c>
      <c r="R27" s="82"/>
    </row>
    <row r="28" spans="1:17" ht="18" customHeight="1">
      <c r="A28" s="31">
        <v>22</v>
      </c>
      <c r="B28" s="161" t="s">
        <v>143</v>
      </c>
      <c r="C28" s="159" t="s">
        <v>414</v>
      </c>
      <c r="D28" s="162">
        <v>37366</v>
      </c>
      <c r="E28" s="163" t="s">
        <v>34</v>
      </c>
      <c r="F28" s="163" t="s">
        <v>160</v>
      </c>
      <c r="G28" s="163"/>
      <c r="H28" s="88">
        <v>3.5</v>
      </c>
      <c r="I28" s="88">
        <v>3.78</v>
      </c>
      <c r="J28" s="88">
        <v>3.55</v>
      </c>
      <c r="K28" s="88"/>
      <c r="L28" s="88"/>
      <c r="M28" s="88"/>
      <c r="N28" s="88"/>
      <c r="O28" s="225">
        <f t="shared" si="0"/>
        <v>3.78</v>
      </c>
      <c r="P28" s="226"/>
      <c r="Q28" s="164" t="s">
        <v>415</v>
      </c>
    </row>
    <row r="29" spans="1:17" ht="18" customHeight="1">
      <c r="A29" s="31">
        <v>23</v>
      </c>
      <c r="B29" s="161" t="s">
        <v>28</v>
      </c>
      <c r="C29" s="159" t="s">
        <v>405</v>
      </c>
      <c r="D29" s="162">
        <v>37384</v>
      </c>
      <c r="E29" s="163" t="s">
        <v>34</v>
      </c>
      <c r="F29" s="163" t="s">
        <v>160</v>
      </c>
      <c r="G29" s="163" t="s">
        <v>69</v>
      </c>
      <c r="H29" s="88">
        <v>3.44</v>
      </c>
      <c r="I29" s="88">
        <v>3.66</v>
      </c>
      <c r="J29" s="88">
        <v>3.65</v>
      </c>
      <c r="K29" s="88"/>
      <c r="L29" s="88"/>
      <c r="M29" s="88"/>
      <c r="N29" s="88"/>
      <c r="O29" s="225">
        <f t="shared" si="0"/>
        <v>3.66</v>
      </c>
      <c r="P29" s="226"/>
      <c r="Q29" s="164" t="s">
        <v>35</v>
      </c>
    </row>
    <row r="30" spans="1:17" ht="18" customHeight="1">
      <c r="A30" s="31"/>
      <c r="B30" s="161" t="s">
        <v>25</v>
      </c>
      <c r="C30" s="159" t="s">
        <v>428</v>
      </c>
      <c r="D30" s="162">
        <v>37280</v>
      </c>
      <c r="E30" s="163" t="s">
        <v>34</v>
      </c>
      <c r="F30" s="163" t="s">
        <v>160</v>
      </c>
      <c r="G30" s="163" t="s">
        <v>69</v>
      </c>
      <c r="H30" s="88"/>
      <c r="I30" s="88"/>
      <c r="J30" s="88"/>
      <c r="K30" s="88"/>
      <c r="L30" s="88"/>
      <c r="M30" s="88"/>
      <c r="N30" s="88"/>
      <c r="O30" s="225" t="s">
        <v>682</v>
      </c>
      <c r="P30" s="226"/>
      <c r="Q30" s="164" t="s">
        <v>48</v>
      </c>
    </row>
    <row r="31" spans="1:17" ht="18" customHeight="1">
      <c r="A31" s="31"/>
      <c r="B31" s="161" t="s">
        <v>14</v>
      </c>
      <c r="C31" s="159" t="s">
        <v>251</v>
      </c>
      <c r="D31" s="162">
        <v>36526</v>
      </c>
      <c r="E31" s="163" t="s">
        <v>34</v>
      </c>
      <c r="F31" s="163" t="s">
        <v>547</v>
      </c>
      <c r="G31" s="163"/>
      <c r="H31" s="88"/>
      <c r="I31" s="88"/>
      <c r="J31" s="88"/>
      <c r="K31" s="88"/>
      <c r="L31" s="88"/>
      <c r="M31" s="88"/>
      <c r="N31" s="88"/>
      <c r="O31" s="225" t="s">
        <v>682</v>
      </c>
      <c r="P31" s="226"/>
      <c r="Q31" s="166" t="s">
        <v>565</v>
      </c>
    </row>
    <row r="32" spans="1:18" ht="18" customHeight="1">
      <c r="A32" s="73"/>
      <c r="B32" s="167"/>
      <c r="C32" s="168"/>
      <c r="D32" s="169"/>
      <c r="E32" s="170"/>
      <c r="F32" s="170"/>
      <c r="G32" s="170"/>
      <c r="H32" s="117"/>
      <c r="I32" s="117"/>
      <c r="J32" s="117"/>
      <c r="K32" s="117"/>
      <c r="L32" s="117"/>
      <c r="M32" s="117"/>
      <c r="N32" s="117"/>
      <c r="O32" s="227"/>
      <c r="P32" s="228"/>
      <c r="Q32" s="171"/>
      <c r="R32" s="82"/>
    </row>
    <row r="33" spans="1:11" s="61" customFormat="1" ht="15.75">
      <c r="A33" s="3" t="s">
        <v>224</v>
      </c>
      <c r="C33" s="62"/>
      <c r="D33" s="74"/>
      <c r="E33" s="74"/>
      <c r="F33" s="74"/>
      <c r="G33" s="91"/>
      <c r="H33" s="65"/>
      <c r="I33" s="92"/>
      <c r="J33" s="92"/>
      <c r="K33" s="92"/>
    </row>
    <row r="34" spans="1:13" s="61" customFormat="1" ht="15.75">
      <c r="A34" s="61" t="s">
        <v>321</v>
      </c>
      <c r="C34" s="62"/>
      <c r="D34" s="74"/>
      <c r="E34" s="74"/>
      <c r="F34" s="91"/>
      <c r="G34" s="91"/>
      <c r="H34" s="65"/>
      <c r="I34" s="64"/>
      <c r="J34" s="64"/>
      <c r="K34" s="65"/>
      <c r="L34" s="65"/>
      <c r="M34" s="93"/>
    </row>
    <row r="35" spans="1:16" s="22" customFormat="1" ht="12" customHeight="1">
      <c r="A35" s="20"/>
      <c r="B35" s="20"/>
      <c r="C35" s="21"/>
      <c r="D35" s="35"/>
      <c r="E35" s="32"/>
      <c r="F35" s="32"/>
      <c r="G35" s="24"/>
      <c r="H35" s="80"/>
      <c r="I35" s="80"/>
      <c r="J35" s="80"/>
      <c r="K35" s="80"/>
      <c r="L35" s="80"/>
      <c r="M35" s="80"/>
      <c r="N35" s="80"/>
      <c r="O35" s="85"/>
      <c r="P35" s="51"/>
    </row>
    <row r="36" spans="2:16" s="37" customFormat="1" ht="16.5" thickBot="1">
      <c r="B36" s="38" t="s">
        <v>338</v>
      </c>
      <c r="D36" s="39"/>
      <c r="E36" s="40"/>
      <c r="F36" s="40"/>
      <c r="G36" s="41"/>
      <c r="H36" s="81"/>
      <c r="I36" s="81"/>
      <c r="J36" s="81"/>
      <c r="K36" s="81"/>
      <c r="L36" s="81"/>
      <c r="M36" s="81"/>
      <c r="N36" s="81"/>
      <c r="O36" s="104"/>
      <c r="P36" s="65"/>
    </row>
    <row r="37" spans="4:16" s="22" customFormat="1" ht="12" thickBot="1">
      <c r="D37" s="43"/>
      <c r="H37" s="255" t="s">
        <v>9</v>
      </c>
      <c r="I37" s="256"/>
      <c r="J37" s="256"/>
      <c r="K37" s="256"/>
      <c r="L37" s="256"/>
      <c r="M37" s="256"/>
      <c r="N37" s="257"/>
      <c r="O37" s="113"/>
      <c r="P37" s="115"/>
    </row>
    <row r="38" spans="1:17" s="15" customFormat="1" ht="11.25" thickBot="1">
      <c r="A38" s="165" t="s">
        <v>683</v>
      </c>
      <c r="B38" s="12" t="s">
        <v>0</v>
      </c>
      <c r="C38" s="13" t="s">
        <v>1</v>
      </c>
      <c r="D38" s="14" t="s">
        <v>10</v>
      </c>
      <c r="E38" s="47" t="s">
        <v>2</v>
      </c>
      <c r="F38" s="69" t="s">
        <v>3</v>
      </c>
      <c r="G38" s="69" t="s">
        <v>75</v>
      </c>
      <c r="H38" s="183">
        <v>1</v>
      </c>
      <c r="I38" s="184">
        <v>2</v>
      </c>
      <c r="J38" s="184">
        <v>3</v>
      </c>
      <c r="K38" s="185" t="s">
        <v>317</v>
      </c>
      <c r="L38" s="187">
        <v>4</v>
      </c>
      <c r="M38" s="184">
        <v>5</v>
      </c>
      <c r="N38" s="186">
        <v>6</v>
      </c>
      <c r="O38" s="114" t="s">
        <v>4</v>
      </c>
      <c r="P38" s="76" t="s">
        <v>55</v>
      </c>
      <c r="Q38" s="48" t="s">
        <v>5</v>
      </c>
    </row>
    <row r="39" spans="1:17" ht="18" customHeight="1">
      <c r="A39" s="31">
        <v>1</v>
      </c>
      <c r="B39" s="161" t="s">
        <v>29</v>
      </c>
      <c r="C39" s="159" t="s">
        <v>640</v>
      </c>
      <c r="D39" s="162">
        <v>35581</v>
      </c>
      <c r="E39" s="163" t="s">
        <v>66</v>
      </c>
      <c r="F39" s="163" t="s">
        <v>253</v>
      </c>
      <c r="G39" s="163"/>
      <c r="H39" s="88">
        <v>6.33</v>
      </c>
      <c r="I39" s="88">
        <v>6.31</v>
      </c>
      <c r="J39" s="88">
        <v>6.18</v>
      </c>
      <c r="K39" s="88"/>
      <c r="L39" s="88" t="s">
        <v>693</v>
      </c>
      <c r="M39" s="88">
        <v>6.53</v>
      </c>
      <c r="N39" s="88">
        <v>6.35</v>
      </c>
      <c r="O39" s="219">
        <f aca="true" t="shared" si="2" ref="O39:O50">MAX(H39:N39)</f>
        <v>6.53</v>
      </c>
      <c r="P39" s="220" t="str">
        <f aca="true" t="shared" si="3" ref="P39:P50">IF(ISBLANK(O39),"",IF(O39&gt;=7.2,"KSM",IF(O39&gt;=6.7,"I A",IF(O39&gt;=6.2,"II A",IF(O39&gt;=5.6,"III A",IF(O39&gt;=5,"I JA",IF(O39&gt;=4.45,"II JA",IF(O39&gt;=4,"III JA"))))))))</f>
        <v>II A</v>
      </c>
      <c r="Q39" s="221" t="s">
        <v>641</v>
      </c>
    </row>
    <row r="40" spans="1:17" ht="18" customHeight="1">
      <c r="A40" s="31">
        <v>2</v>
      </c>
      <c r="B40" s="161" t="s">
        <v>170</v>
      </c>
      <c r="C40" s="159" t="s">
        <v>666</v>
      </c>
      <c r="D40" s="162" t="s">
        <v>667</v>
      </c>
      <c r="E40" s="163" t="s">
        <v>82</v>
      </c>
      <c r="F40" s="163" t="s">
        <v>83</v>
      </c>
      <c r="G40" s="163" t="s">
        <v>665</v>
      </c>
      <c r="H40" s="88">
        <v>6.22</v>
      </c>
      <c r="I40" s="88">
        <v>6.41</v>
      </c>
      <c r="J40" s="88">
        <v>5.96</v>
      </c>
      <c r="K40" s="88"/>
      <c r="L40" s="88">
        <v>5.96</v>
      </c>
      <c r="M40" s="88" t="s">
        <v>693</v>
      </c>
      <c r="N40" s="88" t="s">
        <v>693</v>
      </c>
      <c r="O40" s="219">
        <f t="shared" si="2"/>
        <v>6.41</v>
      </c>
      <c r="P40" s="220" t="str">
        <f t="shared" si="3"/>
        <v>II A</v>
      </c>
      <c r="Q40" s="221" t="s">
        <v>147</v>
      </c>
    </row>
    <row r="41" spans="1:17" ht="18" customHeight="1">
      <c r="A41" s="31">
        <v>3</v>
      </c>
      <c r="B41" s="161" t="s">
        <v>618</v>
      </c>
      <c r="C41" s="159" t="s">
        <v>78</v>
      </c>
      <c r="D41" s="162">
        <v>35942</v>
      </c>
      <c r="E41" s="163" t="s">
        <v>66</v>
      </c>
      <c r="F41" s="163" t="s">
        <v>253</v>
      </c>
      <c r="G41" s="163"/>
      <c r="H41" s="88">
        <v>5.91</v>
      </c>
      <c r="I41" s="88">
        <v>6.01</v>
      </c>
      <c r="J41" s="88">
        <v>6.22</v>
      </c>
      <c r="K41" s="88"/>
      <c r="L41" s="88">
        <v>6.38</v>
      </c>
      <c r="M41" s="88">
        <v>6.28</v>
      </c>
      <c r="N41" s="88">
        <v>6</v>
      </c>
      <c r="O41" s="219">
        <f t="shared" si="2"/>
        <v>6.38</v>
      </c>
      <c r="P41" s="220" t="str">
        <f t="shared" si="3"/>
        <v>II A</v>
      </c>
      <c r="Q41" s="221" t="s">
        <v>77</v>
      </c>
    </row>
    <row r="42" spans="1:17" ht="18" customHeight="1">
      <c r="A42" s="31">
        <v>4</v>
      </c>
      <c r="B42" s="161" t="s">
        <v>67</v>
      </c>
      <c r="C42" s="159" t="s">
        <v>653</v>
      </c>
      <c r="D42" s="162">
        <v>35846</v>
      </c>
      <c r="E42" s="163" t="s">
        <v>34</v>
      </c>
      <c r="F42" s="163" t="s">
        <v>160</v>
      </c>
      <c r="G42" s="163"/>
      <c r="H42" s="88">
        <v>6.08</v>
      </c>
      <c r="I42" s="88">
        <v>6.01</v>
      </c>
      <c r="J42" s="88">
        <v>6</v>
      </c>
      <c r="K42" s="88"/>
      <c r="L42" s="88">
        <v>5.82</v>
      </c>
      <c r="M42" s="88">
        <v>6.06</v>
      </c>
      <c r="N42" s="88">
        <v>5.94</v>
      </c>
      <c r="O42" s="219">
        <f t="shared" si="2"/>
        <v>6.08</v>
      </c>
      <c r="P42" s="220" t="str">
        <f t="shared" si="3"/>
        <v>III A</v>
      </c>
      <c r="Q42" s="229" t="s">
        <v>299</v>
      </c>
    </row>
    <row r="43" spans="1:17" ht="18" customHeight="1">
      <c r="A43" s="31">
        <v>5</v>
      </c>
      <c r="B43" s="161" t="s">
        <v>134</v>
      </c>
      <c r="C43" s="159" t="s">
        <v>585</v>
      </c>
      <c r="D43" s="162">
        <v>36343</v>
      </c>
      <c r="E43" s="163" t="s">
        <v>190</v>
      </c>
      <c r="F43" s="163" t="s">
        <v>192</v>
      </c>
      <c r="G43" s="163"/>
      <c r="H43" s="88" t="s">
        <v>693</v>
      </c>
      <c r="I43" s="88">
        <v>5.89</v>
      </c>
      <c r="J43" s="88">
        <v>5.87</v>
      </c>
      <c r="K43" s="88"/>
      <c r="L43" s="88">
        <v>5.56</v>
      </c>
      <c r="M43" s="88">
        <v>5.92</v>
      </c>
      <c r="N43" s="88">
        <v>5.98</v>
      </c>
      <c r="O43" s="219">
        <f t="shared" si="2"/>
        <v>5.98</v>
      </c>
      <c r="P43" s="220" t="str">
        <f t="shared" si="3"/>
        <v>III A</v>
      </c>
      <c r="Q43" s="221" t="s">
        <v>586</v>
      </c>
    </row>
    <row r="44" spans="1:17" ht="18" customHeight="1">
      <c r="A44" s="31">
        <v>6</v>
      </c>
      <c r="B44" s="161" t="s">
        <v>24</v>
      </c>
      <c r="C44" s="159" t="s">
        <v>613</v>
      </c>
      <c r="D44" s="162">
        <v>35994</v>
      </c>
      <c r="E44" s="163" t="s">
        <v>47</v>
      </c>
      <c r="F44" s="163" t="s">
        <v>117</v>
      </c>
      <c r="G44" s="163"/>
      <c r="H44" s="88" t="s">
        <v>693</v>
      </c>
      <c r="I44" s="88">
        <v>5.95</v>
      </c>
      <c r="J44" s="88">
        <v>5.86</v>
      </c>
      <c r="K44" s="88"/>
      <c r="L44" s="88">
        <v>5.85</v>
      </c>
      <c r="M44" s="88">
        <v>5.95</v>
      </c>
      <c r="N44" s="88" t="s">
        <v>693</v>
      </c>
      <c r="O44" s="219">
        <f t="shared" si="2"/>
        <v>5.95</v>
      </c>
      <c r="P44" s="220" t="str">
        <f t="shared" si="3"/>
        <v>III A</v>
      </c>
      <c r="Q44" s="221" t="s">
        <v>95</v>
      </c>
    </row>
    <row r="45" spans="1:17" ht="18" customHeight="1">
      <c r="A45" s="31">
        <v>7</v>
      </c>
      <c r="B45" s="161" t="s">
        <v>31</v>
      </c>
      <c r="C45" s="159" t="s">
        <v>86</v>
      </c>
      <c r="D45" s="162">
        <v>35604</v>
      </c>
      <c r="E45" s="163" t="s">
        <v>34</v>
      </c>
      <c r="F45" s="163" t="s">
        <v>160</v>
      </c>
      <c r="G45" s="163"/>
      <c r="H45" s="88">
        <v>5.86</v>
      </c>
      <c r="I45" s="88">
        <v>4.91</v>
      </c>
      <c r="J45" s="88">
        <v>5.72</v>
      </c>
      <c r="K45" s="88"/>
      <c r="L45" s="88" t="s">
        <v>693</v>
      </c>
      <c r="M45" s="88"/>
      <c r="N45" s="88"/>
      <c r="O45" s="219">
        <f t="shared" si="2"/>
        <v>5.86</v>
      </c>
      <c r="P45" s="220" t="str">
        <f t="shared" si="3"/>
        <v>III A</v>
      </c>
      <c r="Q45" s="229" t="s">
        <v>299</v>
      </c>
    </row>
    <row r="46" spans="1:17" ht="18" customHeight="1">
      <c r="A46" s="31">
        <v>8</v>
      </c>
      <c r="B46" s="161" t="s">
        <v>256</v>
      </c>
      <c r="C46" s="159" t="s">
        <v>257</v>
      </c>
      <c r="D46" s="162">
        <v>36151</v>
      </c>
      <c r="E46" s="163" t="s">
        <v>34</v>
      </c>
      <c r="F46" s="163" t="s">
        <v>160</v>
      </c>
      <c r="G46" s="163" t="s">
        <v>210</v>
      </c>
      <c r="H46" s="88">
        <v>5.35</v>
      </c>
      <c r="I46" s="88" t="s">
        <v>693</v>
      </c>
      <c r="J46" s="88">
        <v>5.5</v>
      </c>
      <c r="K46" s="88"/>
      <c r="L46" s="88">
        <v>5.51</v>
      </c>
      <c r="M46" s="88">
        <v>5.65</v>
      </c>
      <c r="N46" s="88" t="s">
        <v>693</v>
      </c>
      <c r="O46" s="219">
        <f t="shared" si="2"/>
        <v>5.65</v>
      </c>
      <c r="P46" s="220" t="str">
        <f t="shared" si="3"/>
        <v>III A</v>
      </c>
      <c r="Q46" s="221" t="s">
        <v>213</v>
      </c>
    </row>
    <row r="47" spans="1:17" ht="18" customHeight="1">
      <c r="A47" s="31">
        <v>9</v>
      </c>
      <c r="B47" s="161" t="s">
        <v>40</v>
      </c>
      <c r="C47" s="159" t="s">
        <v>139</v>
      </c>
      <c r="D47" s="162">
        <v>35838</v>
      </c>
      <c r="E47" s="163" t="s">
        <v>47</v>
      </c>
      <c r="F47" s="163" t="s">
        <v>117</v>
      </c>
      <c r="G47" s="163"/>
      <c r="H47" s="88">
        <v>4.94</v>
      </c>
      <c r="I47" s="88">
        <v>5.37</v>
      </c>
      <c r="J47" s="88">
        <v>4.81</v>
      </c>
      <c r="K47" s="88"/>
      <c r="L47" s="88"/>
      <c r="M47" s="88"/>
      <c r="N47" s="88"/>
      <c r="O47" s="219">
        <f t="shared" si="2"/>
        <v>5.37</v>
      </c>
      <c r="P47" s="220" t="str">
        <f t="shared" si="3"/>
        <v>I JA</v>
      </c>
      <c r="Q47" s="221" t="s">
        <v>95</v>
      </c>
    </row>
    <row r="48" spans="1:17" ht="18" customHeight="1">
      <c r="A48" s="31">
        <v>10</v>
      </c>
      <c r="B48" s="161" t="s">
        <v>19</v>
      </c>
      <c r="C48" s="159" t="s">
        <v>642</v>
      </c>
      <c r="D48" s="162">
        <v>35565</v>
      </c>
      <c r="E48" s="163" t="s">
        <v>15</v>
      </c>
      <c r="F48" s="163" t="s">
        <v>46</v>
      </c>
      <c r="G48" s="163" t="s">
        <v>64</v>
      </c>
      <c r="H48" s="88">
        <v>5.31</v>
      </c>
      <c r="I48" s="88">
        <v>4.72</v>
      </c>
      <c r="J48" s="88">
        <v>4.3</v>
      </c>
      <c r="K48" s="88"/>
      <c r="L48" s="88"/>
      <c r="M48" s="88"/>
      <c r="N48" s="88"/>
      <c r="O48" s="219">
        <f t="shared" si="2"/>
        <v>5.31</v>
      </c>
      <c r="P48" s="220" t="str">
        <f t="shared" si="3"/>
        <v>I JA</v>
      </c>
      <c r="Q48" s="221" t="s">
        <v>43</v>
      </c>
    </row>
    <row r="49" spans="1:17" ht="18" customHeight="1">
      <c r="A49" s="31">
        <v>11</v>
      </c>
      <c r="B49" s="161" t="s">
        <v>27</v>
      </c>
      <c r="C49" s="159" t="s">
        <v>592</v>
      </c>
      <c r="D49" s="162">
        <v>36245</v>
      </c>
      <c r="E49" s="163" t="s">
        <v>464</v>
      </c>
      <c r="F49" s="163" t="s">
        <v>350</v>
      </c>
      <c r="G49" s="163"/>
      <c r="H49" s="88">
        <v>5.27</v>
      </c>
      <c r="I49" s="88">
        <v>5.1</v>
      </c>
      <c r="J49" s="88">
        <v>4.95</v>
      </c>
      <c r="K49" s="88"/>
      <c r="L49" s="88"/>
      <c r="M49" s="88"/>
      <c r="N49" s="88"/>
      <c r="O49" s="219">
        <f t="shared" si="2"/>
        <v>5.27</v>
      </c>
      <c r="P49" s="220" t="str">
        <f t="shared" si="3"/>
        <v>I JA</v>
      </c>
      <c r="Q49" s="221" t="s">
        <v>541</v>
      </c>
    </row>
    <row r="50" spans="1:17" ht="18" customHeight="1">
      <c r="A50" s="31">
        <v>12</v>
      </c>
      <c r="B50" s="161" t="s">
        <v>273</v>
      </c>
      <c r="C50" s="159" t="s">
        <v>579</v>
      </c>
      <c r="D50" s="162">
        <v>36413</v>
      </c>
      <c r="E50" s="163" t="s">
        <v>151</v>
      </c>
      <c r="F50" s="163" t="s">
        <v>150</v>
      </c>
      <c r="G50" s="163"/>
      <c r="H50" s="88" t="s">
        <v>693</v>
      </c>
      <c r="I50" s="88" t="s">
        <v>693</v>
      </c>
      <c r="J50" s="88">
        <v>5.06</v>
      </c>
      <c r="K50" s="88"/>
      <c r="L50" s="88"/>
      <c r="M50" s="88"/>
      <c r="N50" s="88"/>
      <c r="O50" s="219">
        <f t="shared" si="2"/>
        <v>5.06</v>
      </c>
      <c r="P50" s="220" t="str">
        <f t="shared" si="3"/>
        <v>I JA</v>
      </c>
      <c r="Q50" s="221" t="s">
        <v>157</v>
      </c>
    </row>
    <row r="51" spans="1:17" ht="18" customHeight="1">
      <c r="A51" s="31"/>
      <c r="B51" s="161" t="s">
        <v>211</v>
      </c>
      <c r="C51" s="159" t="s">
        <v>212</v>
      </c>
      <c r="D51" s="162">
        <v>35480</v>
      </c>
      <c r="E51" s="163" t="s">
        <v>34</v>
      </c>
      <c r="F51" s="163" t="s">
        <v>160</v>
      </c>
      <c r="G51" s="163" t="s">
        <v>210</v>
      </c>
      <c r="H51" s="88" t="s">
        <v>693</v>
      </c>
      <c r="I51" s="88" t="s">
        <v>693</v>
      </c>
      <c r="J51" s="88" t="s">
        <v>694</v>
      </c>
      <c r="K51" s="88"/>
      <c r="L51" s="88"/>
      <c r="M51" s="88"/>
      <c r="N51" s="88"/>
      <c r="O51" s="219" t="s">
        <v>695</v>
      </c>
      <c r="P51" s="220"/>
      <c r="Q51" s="221" t="s">
        <v>213</v>
      </c>
    </row>
    <row r="52" spans="15:16" ht="12.75">
      <c r="O52" s="77"/>
      <c r="P52" s="33"/>
    </row>
    <row r="53" spans="15:16" ht="12.75">
      <c r="O53" s="77"/>
      <c r="P53" s="33"/>
    </row>
  </sheetData>
  <sheetProtection/>
  <mergeCells count="2">
    <mergeCell ref="H5:N5"/>
    <mergeCell ref="H37:N37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9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0" customWidth="1"/>
    <col min="2" max="2" width="12.7109375" style="20" customWidth="1"/>
    <col min="3" max="3" width="12.8515625" style="20" bestFit="1" customWidth="1"/>
    <col min="4" max="4" width="10.7109375" style="43" customWidth="1"/>
    <col min="5" max="5" width="13.57421875" style="45" bestFit="1" customWidth="1"/>
    <col min="6" max="6" width="12.8515625" style="45" bestFit="1" customWidth="1"/>
    <col min="7" max="7" width="13.421875" style="24" bestFit="1" customWidth="1"/>
    <col min="8" max="10" width="4.7109375" style="82" customWidth="1"/>
    <col min="11" max="11" width="4.7109375" style="82" hidden="1" customWidth="1"/>
    <col min="12" max="14" width="4.7109375" style="82" customWidth="1"/>
    <col min="15" max="15" width="8.140625" style="85" customWidth="1"/>
    <col min="16" max="16" width="6.421875" style="51" bestFit="1" customWidth="1"/>
    <col min="17" max="17" width="15.57421875" style="22" bestFit="1" customWidth="1"/>
    <col min="18" max="16384" width="9.140625" style="20" customWidth="1"/>
  </cols>
  <sheetData>
    <row r="1" spans="1:11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  <c r="K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16" s="22" customFormat="1" ht="12" customHeight="1">
      <c r="A3" s="20"/>
      <c r="B3" s="20"/>
      <c r="C3" s="21"/>
      <c r="D3" s="35"/>
      <c r="E3" s="32"/>
      <c r="F3" s="32"/>
      <c r="G3" s="24"/>
      <c r="H3" s="80"/>
      <c r="I3" s="80"/>
      <c r="J3" s="80"/>
      <c r="K3" s="80"/>
      <c r="L3" s="80"/>
      <c r="M3" s="80"/>
      <c r="N3" s="80"/>
      <c r="O3" s="85"/>
      <c r="P3" s="51"/>
    </row>
    <row r="4" spans="2:16" s="37" customFormat="1" ht="16.5" thickBot="1">
      <c r="B4" s="38" t="s">
        <v>324</v>
      </c>
      <c r="D4" s="39"/>
      <c r="E4" s="40"/>
      <c r="F4" s="40"/>
      <c r="G4" s="41"/>
      <c r="H4" s="81"/>
      <c r="I4" s="81"/>
      <c r="J4" s="81"/>
      <c r="K4" s="81"/>
      <c r="L4" s="81"/>
      <c r="M4" s="81"/>
      <c r="N4" s="81"/>
      <c r="O4" s="104"/>
      <c r="P4" s="65"/>
    </row>
    <row r="5" spans="4:16" s="22" customFormat="1" ht="12" thickBot="1">
      <c r="D5" s="43"/>
      <c r="H5" s="255" t="s">
        <v>9</v>
      </c>
      <c r="I5" s="256"/>
      <c r="J5" s="256"/>
      <c r="K5" s="256"/>
      <c r="L5" s="256"/>
      <c r="M5" s="256"/>
      <c r="N5" s="257"/>
      <c r="O5" s="113"/>
      <c r="P5" s="115"/>
    </row>
    <row r="6" spans="1:17" s="15" customFormat="1" ht="11.25" thickBot="1">
      <c r="A6" s="165" t="s">
        <v>683</v>
      </c>
      <c r="B6" s="12" t="s">
        <v>0</v>
      </c>
      <c r="C6" s="13" t="s">
        <v>1</v>
      </c>
      <c r="D6" s="14" t="s">
        <v>10</v>
      </c>
      <c r="E6" s="47" t="s">
        <v>2</v>
      </c>
      <c r="F6" s="69" t="s">
        <v>3</v>
      </c>
      <c r="G6" s="69" t="s">
        <v>75</v>
      </c>
      <c r="H6" s="183">
        <v>1</v>
      </c>
      <c r="I6" s="184">
        <v>2</v>
      </c>
      <c r="J6" s="184">
        <v>3</v>
      </c>
      <c r="K6" s="185" t="s">
        <v>317</v>
      </c>
      <c r="L6" s="187">
        <v>4</v>
      </c>
      <c r="M6" s="184">
        <v>5</v>
      </c>
      <c r="N6" s="186">
        <v>6</v>
      </c>
      <c r="O6" s="114" t="s">
        <v>4</v>
      </c>
      <c r="P6" s="76" t="s">
        <v>55</v>
      </c>
      <c r="Q6" s="48" t="s">
        <v>5</v>
      </c>
    </row>
    <row r="7" spans="1:17" ht="18" customHeight="1">
      <c r="A7" s="31">
        <v>1</v>
      </c>
      <c r="B7" s="161" t="s">
        <v>497</v>
      </c>
      <c r="C7" s="159" t="s">
        <v>498</v>
      </c>
      <c r="D7" s="162">
        <v>36936</v>
      </c>
      <c r="E7" s="163" t="s">
        <v>435</v>
      </c>
      <c r="F7" s="163" t="s">
        <v>436</v>
      </c>
      <c r="G7" s="163"/>
      <c r="H7" s="230">
        <v>11.02</v>
      </c>
      <c r="I7" s="230">
        <v>11.78</v>
      </c>
      <c r="J7" s="230">
        <v>8.54</v>
      </c>
      <c r="K7" s="230"/>
      <c r="L7" s="230" t="s">
        <v>693</v>
      </c>
      <c r="M7" s="230">
        <v>10.39</v>
      </c>
      <c r="N7" s="230">
        <v>11.08</v>
      </c>
      <c r="O7" s="231">
        <f aca="true" t="shared" si="0" ref="O7:O18">MAX(H7:J7,L7:N7)</f>
        <v>11.78</v>
      </c>
      <c r="P7" s="25" t="str">
        <f aca="true" t="shared" si="1" ref="P7:P18">IF(ISBLANK(O7),"",IF(O7&gt;=15.2,"KSM",IF(O7&gt;=13.2,"I A",IF(O7&gt;=11,"II A",IF(O7&gt;=9.5,"III A",IF(O7&gt;=8,"I JA",IF(O7&gt;=7.2,"II JA",IF(O7&gt;=6.5,"III JA"))))))))</f>
        <v>II A</v>
      </c>
      <c r="Q7" s="164" t="s">
        <v>499</v>
      </c>
    </row>
    <row r="8" spans="1:17" ht="18" customHeight="1">
      <c r="A8" s="31">
        <v>2</v>
      </c>
      <c r="B8" s="161" t="s">
        <v>18</v>
      </c>
      <c r="C8" s="159" t="s">
        <v>363</v>
      </c>
      <c r="D8" s="162">
        <v>37533</v>
      </c>
      <c r="E8" s="163" t="s">
        <v>47</v>
      </c>
      <c r="F8" s="163" t="s">
        <v>117</v>
      </c>
      <c r="G8" s="163"/>
      <c r="H8" s="230">
        <v>10.37</v>
      </c>
      <c r="I8" s="230">
        <v>10.56</v>
      </c>
      <c r="J8" s="230">
        <v>7.9</v>
      </c>
      <c r="K8" s="230"/>
      <c r="L8" s="230">
        <v>8.44</v>
      </c>
      <c r="M8" s="230">
        <v>9</v>
      </c>
      <c r="N8" s="230">
        <v>8.89</v>
      </c>
      <c r="O8" s="231">
        <f t="shared" si="0"/>
        <v>10.56</v>
      </c>
      <c r="P8" s="25" t="str">
        <f t="shared" si="1"/>
        <v>III A</v>
      </c>
      <c r="Q8" s="164" t="s">
        <v>118</v>
      </c>
    </row>
    <row r="9" spans="1:17" ht="18" customHeight="1">
      <c r="A9" s="31">
        <v>3</v>
      </c>
      <c r="B9" s="161" t="s">
        <v>420</v>
      </c>
      <c r="C9" s="159" t="s">
        <v>513</v>
      </c>
      <c r="D9" s="162">
        <v>36808</v>
      </c>
      <c r="E9" s="163" t="s">
        <v>435</v>
      </c>
      <c r="F9" s="163" t="s">
        <v>436</v>
      </c>
      <c r="G9" s="163"/>
      <c r="H9" s="230">
        <v>9.71</v>
      </c>
      <c r="I9" s="230">
        <v>10.12</v>
      </c>
      <c r="J9" s="230">
        <v>10.11</v>
      </c>
      <c r="K9" s="230"/>
      <c r="L9" s="230" t="s">
        <v>693</v>
      </c>
      <c r="M9" s="230">
        <v>9.65</v>
      </c>
      <c r="N9" s="230">
        <v>9.87</v>
      </c>
      <c r="O9" s="231">
        <f t="shared" si="0"/>
        <v>10.12</v>
      </c>
      <c r="P9" s="25" t="str">
        <f t="shared" si="1"/>
        <v>III A</v>
      </c>
      <c r="Q9" s="164" t="s">
        <v>499</v>
      </c>
    </row>
    <row r="10" spans="1:17" ht="18" customHeight="1">
      <c r="A10" s="31">
        <v>4</v>
      </c>
      <c r="B10" s="161" t="s">
        <v>33</v>
      </c>
      <c r="C10" s="159" t="s">
        <v>178</v>
      </c>
      <c r="D10" s="162">
        <v>36622</v>
      </c>
      <c r="E10" s="163" t="s">
        <v>34</v>
      </c>
      <c r="F10" s="163" t="s">
        <v>160</v>
      </c>
      <c r="G10" s="163" t="s">
        <v>210</v>
      </c>
      <c r="H10" s="230">
        <v>9.59</v>
      </c>
      <c r="I10" s="230">
        <v>9.49</v>
      </c>
      <c r="J10" s="230" t="s">
        <v>693</v>
      </c>
      <c r="K10" s="230"/>
      <c r="L10" s="230">
        <v>9.06</v>
      </c>
      <c r="M10" s="230">
        <v>9.76</v>
      </c>
      <c r="N10" s="230">
        <v>9.08</v>
      </c>
      <c r="O10" s="231">
        <f t="shared" si="0"/>
        <v>9.76</v>
      </c>
      <c r="P10" s="25" t="str">
        <f t="shared" si="1"/>
        <v>III A</v>
      </c>
      <c r="Q10" s="164" t="s">
        <v>36</v>
      </c>
    </row>
    <row r="11" spans="1:17" ht="18" customHeight="1">
      <c r="A11" s="31">
        <v>5</v>
      </c>
      <c r="B11" s="161" t="s">
        <v>180</v>
      </c>
      <c r="C11" s="159" t="s">
        <v>249</v>
      </c>
      <c r="D11" s="162">
        <v>37066</v>
      </c>
      <c r="E11" s="163" t="s">
        <v>47</v>
      </c>
      <c r="F11" s="163" t="s">
        <v>117</v>
      </c>
      <c r="G11" s="163"/>
      <c r="H11" s="230">
        <v>8.76</v>
      </c>
      <c r="I11" s="230">
        <v>9.6</v>
      </c>
      <c r="J11" s="230">
        <v>8.84</v>
      </c>
      <c r="K11" s="230"/>
      <c r="L11" s="230">
        <v>9.06</v>
      </c>
      <c r="M11" s="230">
        <v>9.33</v>
      </c>
      <c r="N11" s="230">
        <v>9.4</v>
      </c>
      <c r="O11" s="231">
        <f t="shared" si="0"/>
        <v>9.6</v>
      </c>
      <c r="P11" s="25" t="str">
        <f t="shared" si="1"/>
        <v>III A</v>
      </c>
      <c r="Q11" s="164" t="s">
        <v>95</v>
      </c>
    </row>
    <row r="12" spans="1:17" ht="18" customHeight="1">
      <c r="A12" s="31">
        <v>6</v>
      </c>
      <c r="B12" s="161" t="s">
        <v>382</v>
      </c>
      <c r="C12" s="159" t="s">
        <v>383</v>
      </c>
      <c r="D12" s="162">
        <v>37427</v>
      </c>
      <c r="E12" s="163" t="s">
        <v>34</v>
      </c>
      <c r="F12" s="163" t="s">
        <v>160</v>
      </c>
      <c r="G12" s="163" t="s">
        <v>210</v>
      </c>
      <c r="H12" s="230">
        <v>9</v>
      </c>
      <c r="I12" s="230">
        <v>8.56</v>
      </c>
      <c r="J12" s="230">
        <v>9.31</v>
      </c>
      <c r="K12" s="230"/>
      <c r="L12" s="230">
        <v>7.97</v>
      </c>
      <c r="M12" s="230">
        <v>8.4</v>
      </c>
      <c r="N12" s="230" t="s">
        <v>693</v>
      </c>
      <c r="O12" s="231">
        <f t="shared" si="0"/>
        <v>9.31</v>
      </c>
      <c r="P12" s="25" t="str">
        <f t="shared" si="1"/>
        <v>I JA</v>
      </c>
      <c r="Q12" s="164" t="s">
        <v>36</v>
      </c>
    </row>
    <row r="13" spans="1:17" ht="18" customHeight="1">
      <c r="A13" s="31">
        <v>7</v>
      </c>
      <c r="B13" s="161" t="s">
        <v>44</v>
      </c>
      <c r="C13" s="159" t="s">
        <v>519</v>
      </c>
      <c r="D13" s="162">
        <v>36768</v>
      </c>
      <c r="E13" s="163" t="s">
        <v>435</v>
      </c>
      <c r="F13" s="163" t="s">
        <v>436</v>
      </c>
      <c r="G13" s="163"/>
      <c r="H13" s="230">
        <v>9.26</v>
      </c>
      <c r="I13" s="230" t="s">
        <v>693</v>
      </c>
      <c r="J13" s="230">
        <v>7.86</v>
      </c>
      <c r="K13" s="230"/>
      <c r="L13" s="230">
        <v>8.15</v>
      </c>
      <c r="M13" s="230">
        <v>8.32</v>
      </c>
      <c r="N13" s="230">
        <v>8.87</v>
      </c>
      <c r="O13" s="231">
        <f t="shared" si="0"/>
        <v>9.26</v>
      </c>
      <c r="P13" s="25" t="str">
        <f t="shared" si="1"/>
        <v>I JA</v>
      </c>
      <c r="Q13" s="164" t="s">
        <v>499</v>
      </c>
    </row>
    <row r="14" spans="1:17" ht="18" customHeight="1">
      <c r="A14" s="31">
        <v>8</v>
      </c>
      <c r="B14" s="161" t="s">
        <v>38</v>
      </c>
      <c r="C14" s="159" t="s">
        <v>525</v>
      </c>
      <c r="D14" s="162">
        <v>36733</v>
      </c>
      <c r="E14" s="163" t="s">
        <v>15</v>
      </c>
      <c r="F14" s="163" t="s">
        <v>46</v>
      </c>
      <c r="G14" s="163" t="s">
        <v>64</v>
      </c>
      <c r="H14" s="230">
        <v>9.08</v>
      </c>
      <c r="I14" s="230">
        <v>9.24</v>
      </c>
      <c r="J14" s="230">
        <v>9.14</v>
      </c>
      <c r="K14" s="230"/>
      <c r="L14" s="230">
        <v>8.44</v>
      </c>
      <c r="M14" s="230">
        <v>8.46</v>
      </c>
      <c r="N14" s="230">
        <v>8.54</v>
      </c>
      <c r="O14" s="231">
        <f t="shared" si="0"/>
        <v>9.24</v>
      </c>
      <c r="P14" s="25" t="str">
        <f t="shared" si="1"/>
        <v>I JA</v>
      </c>
      <c r="Q14" s="164" t="s">
        <v>43</v>
      </c>
    </row>
    <row r="15" spans="1:17" ht="18" customHeight="1">
      <c r="A15" s="31">
        <v>9</v>
      </c>
      <c r="B15" s="161" t="s">
        <v>121</v>
      </c>
      <c r="C15" s="159" t="s">
        <v>455</v>
      </c>
      <c r="D15" s="162">
        <v>37160</v>
      </c>
      <c r="E15" s="163" t="s">
        <v>435</v>
      </c>
      <c r="F15" s="163" t="s">
        <v>436</v>
      </c>
      <c r="G15" s="163"/>
      <c r="H15" s="230">
        <v>8.08</v>
      </c>
      <c r="I15" s="230">
        <v>8.81</v>
      </c>
      <c r="J15" s="230">
        <v>8.97</v>
      </c>
      <c r="K15" s="230"/>
      <c r="L15" s="230"/>
      <c r="M15" s="230"/>
      <c r="N15" s="230"/>
      <c r="O15" s="231">
        <f t="shared" si="0"/>
        <v>8.97</v>
      </c>
      <c r="P15" s="25" t="str">
        <f t="shared" si="1"/>
        <v>I JA</v>
      </c>
      <c r="Q15" s="164" t="s">
        <v>437</v>
      </c>
    </row>
    <row r="16" spans="1:17" ht="18" customHeight="1">
      <c r="A16" s="31">
        <v>10</v>
      </c>
      <c r="B16" s="161" t="s">
        <v>250</v>
      </c>
      <c r="C16" s="159" t="s">
        <v>174</v>
      </c>
      <c r="D16" s="162">
        <v>36625</v>
      </c>
      <c r="E16" s="163" t="s">
        <v>47</v>
      </c>
      <c r="F16" s="163" t="s">
        <v>117</v>
      </c>
      <c r="G16" s="163"/>
      <c r="H16" s="230">
        <v>8.8</v>
      </c>
      <c r="I16" s="230">
        <v>8.66</v>
      </c>
      <c r="J16" s="230">
        <v>8.31</v>
      </c>
      <c r="K16" s="230"/>
      <c r="L16" s="230"/>
      <c r="M16" s="230"/>
      <c r="N16" s="230"/>
      <c r="O16" s="231">
        <f t="shared" si="0"/>
        <v>8.8</v>
      </c>
      <c r="P16" s="25" t="str">
        <f t="shared" si="1"/>
        <v>I JA</v>
      </c>
      <c r="Q16" s="164" t="s">
        <v>95</v>
      </c>
    </row>
    <row r="17" spans="1:17" ht="18" customHeight="1">
      <c r="A17" s="31">
        <v>11</v>
      </c>
      <c r="B17" s="161" t="s">
        <v>99</v>
      </c>
      <c r="C17" s="159" t="s">
        <v>431</v>
      </c>
      <c r="D17" s="162">
        <v>37275</v>
      </c>
      <c r="E17" s="163" t="s">
        <v>15</v>
      </c>
      <c r="F17" s="163" t="s">
        <v>46</v>
      </c>
      <c r="G17" s="163" t="s">
        <v>64</v>
      </c>
      <c r="H17" s="230">
        <v>7.37</v>
      </c>
      <c r="I17" s="230">
        <v>7.94</v>
      </c>
      <c r="J17" s="230">
        <v>8.03</v>
      </c>
      <c r="K17" s="230"/>
      <c r="L17" s="230"/>
      <c r="M17" s="230"/>
      <c r="N17" s="230"/>
      <c r="O17" s="231">
        <f t="shared" si="0"/>
        <v>8.03</v>
      </c>
      <c r="P17" s="25" t="str">
        <f t="shared" si="1"/>
        <v>I JA</v>
      </c>
      <c r="Q17" s="164" t="s">
        <v>43</v>
      </c>
    </row>
    <row r="18" spans="1:17" ht="18" customHeight="1">
      <c r="A18" s="31">
        <v>12</v>
      </c>
      <c r="B18" s="161" t="s">
        <v>63</v>
      </c>
      <c r="C18" s="159" t="s">
        <v>81</v>
      </c>
      <c r="D18" s="162">
        <v>36775</v>
      </c>
      <c r="E18" s="163" t="s">
        <v>15</v>
      </c>
      <c r="F18" s="163" t="s">
        <v>46</v>
      </c>
      <c r="G18" s="163" t="s">
        <v>64</v>
      </c>
      <c r="H18" s="230">
        <v>7.85</v>
      </c>
      <c r="I18" s="230">
        <v>7.64</v>
      </c>
      <c r="J18" s="230">
        <v>7.15</v>
      </c>
      <c r="K18" s="230"/>
      <c r="L18" s="230"/>
      <c r="M18" s="230"/>
      <c r="N18" s="230"/>
      <c r="O18" s="231">
        <f t="shared" si="0"/>
        <v>7.85</v>
      </c>
      <c r="P18" s="25" t="str">
        <f t="shared" si="1"/>
        <v>II JA</v>
      </c>
      <c r="Q18" s="232" t="s">
        <v>43</v>
      </c>
    </row>
    <row r="19" spans="1:17" ht="18" customHeight="1">
      <c r="A19" s="73"/>
      <c r="B19" s="233"/>
      <c r="C19" s="234"/>
      <c r="D19" s="235"/>
      <c r="E19" s="236"/>
      <c r="F19" s="236"/>
      <c r="G19" s="236"/>
      <c r="H19" s="237"/>
      <c r="I19" s="237"/>
      <c r="J19" s="237"/>
      <c r="K19" s="237"/>
      <c r="L19" s="237"/>
      <c r="M19" s="237"/>
      <c r="N19" s="237"/>
      <c r="O19" s="116"/>
      <c r="P19" s="73"/>
      <c r="Q19" s="238"/>
    </row>
    <row r="20" spans="1:17" s="37" customFormat="1" ht="16.5" thickBot="1">
      <c r="A20" s="60"/>
      <c r="B20" s="61" t="s">
        <v>337</v>
      </c>
      <c r="C20" s="60"/>
      <c r="D20" s="239"/>
      <c r="E20" s="63"/>
      <c r="F20" s="63"/>
      <c r="G20" s="240"/>
      <c r="H20" s="241"/>
      <c r="I20" s="241"/>
      <c r="J20" s="241"/>
      <c r="K20" s="241"/>
      <c r="L20" s="241"/>
      <c r="M20" s="241"/>
      <c r="N20" s="241"/>
      <c r="O20" s="104"/>
      <c r="P20" s="65"/>
      <c r="Q20" s="60"/>
    </row>
    <row r="21" spans="1:17" s="22" customFormat="1" ht="12" thickBot="1">
      <c r="A21" s="36"/>
      <c r="B21" s="36"/>
      <c r="C21" s="36"/>
      <c r="D21" s="57"/>
      <c r="E21" s="36"/>
      <c r="F21" s="36"/>
      <c r="G21" s="36"/>
      <c r="H21" s="258" t="s">
        <v>9</v>
      </c>
      <c r="I21" s="259"/>
      <c r="J21" s="259"/>
      <c r="K21" s="259"/>
      <c r="L21" s="259"/>
      <c r="M21" s="259"/>
      <c r="N21" s="260"/>
      <c r="O21" s="113"/>
      <c r="P21" s="115"/>
      <c r="Q21" s="36"/>
    </row>
    <row r="22" spans="1:17" s="15" customFormat="1" ht="11.25" thickBot="1">
      <c r="A22" s="242" t="s">
        <v>683</v>
      </c>
      <c r="B22" s="67" t="s">
        <v>0</v>
      </c>
      <c r="C22" s="68" t="s">
        <v>1</v>
      </c>
      <c r="D22" s="70" t="s">
        <v>10</v>
      </c>
      <c r="E22" s="69" t="s">
        <v>2</v>
      </c>
      <c r="F22" s="69" t="s">
        <v>3</v>
      </c>
      <c r="G22" s="69" t="s">
        <v>75</v>
      </c>
      <c r="H22" s="95">
        <v>1</v>
      </c>
      <c r="I22" s="243">
        <v>2</v>
      </c>
      <c r="J22" s="243">
        <v>3</v>
      </c>
      <c r="K22" s="244" t="s">
        <v>317</v>
      </c>
      <c r="L22" s="245">
        <v>4</v>
      </c>
      <c r="M22" s="243">
        <v>5</v>
      </c>
      <c r="N22" s="246">
        <v>6</v>
      </c>
      <c r="O22" s="114" t="s">
        <v>4</v>
      </c>
      <c r="P22" s="76" t="s">
        <v>55</v>
      </c>
      <c r="Q22" s="71" t="s">
        <v>5</v>
      </c>
    </row>
    <row r="23" spans="1:17" ht="18" customHeight="1">
      <c r="A23" s="31">
        <v>1</v>
      </c>
      <c r="B23" s="161" t="s">
        <v>99</v>
      </c>
      <c r="C23" s="159" t="s">
        <v>272</v>
      </c>
      <c r="D23" s="162">
        <v>36108</v>
      </c>
      <c r="E23" s="163" t="s">
        <v>184</v>
      </c>
      <c r="F23" s="163" t="s">
        <v>182</v>
      </c>
      <c r="G23" s="163"/>
      <c r="H23" s="230">
        <v>11.72</v>
      </c>
      <c r="I23" s="230">
        <v>11.59</v>
      </c>
      <c r="J23" s="230">
        <v>11.63</v>
      </c>
      <c r="K23" s="230"/>
      <c r="L23" s="230">
        <v>11.6</v>
      </c>
      <c r="M23" s="230">
        <v>11.47</v>
      </c>
      <c r="N23" s="230">
        <v>11.33</v>
      </c>
      <c r="O23" s="231">
        <f aca="true" t="shared" si="2" ref="O23:O28">MAX(H23:J23,L23:N23)</f>
        <v>11.72</v>
      </c>
      <c r="P23" s="25" t="str">
        <f aca="true" t="shared" si="3" ref="P23:P28">IF(ISBLANK(O23),"",IF(O23&gt;=15.2,"KSM",IF(O23&gt;=13.2,"I A",IF(O23&gt;=11,"II A",IF(O23&gt;=9.5,"III A",IF(O23&gt;=8,"I JA",IF(O23&gt;=7.2,"II JA",IF(O23&gt;=6.5,"III JA"))))))))</f>
        <v>II A</v>
      </c>
      <c r="Q23" s="164" t="s">
        <v>183</v>
      </c>
    </row>
    <row r="24" spans="1:17" ht="18" customHeight="1">
      <c r="A24" s="31">
        <v>2</v>
      </c>
      <c r="B24" s="161" t="s">
        <v>634</v>
      </c>
      <c r="C24" s="159" t="s">
        <v>635</v>
      </c>
      <c r="D24" s="162">
        <v>35677</v>
      </c>
      <c r="E24" s="163" t="s">
        <v>190</v>
      </c>
      <c r="F24" s="163" t="s">
        <v>192</v>
      </c>
      <c r="G24" s="163"/>
      <c r="H24" s="230">
        <v>8.86</v>
      </c>
      <c r="I24" s="230">
        <v>9.12</v>
      </c>
      <c r="J24" s="230">
        <v>9.26</v>
      </c>
      <c r="K24" s="230"/>
      <c r="L24" s="230">
        <v>8.62</v>
      </c>
      <c r="M24" s="230">
        <v>10.05</v>
      </c>
      <c r="N24" s="230">
        <v>9.52</v>
      </c>
      <c r="O24" s="231">
        <f t="shared" si="2"/>
        <v>10.05</v>
      </c>
      <c r="P24" s="25" t="str">
        <f t="shared" si="3"/>
        <v>III A</v>
      </c>
      <c r="Q24" s="164" t="s">
        <v>591</v>
      </c>
    </row>
    <row r="25" spans="1:17" ht="18" customHeight="1">
      <c r="A25" s="31">
        <v>3</v>
      </c>
      <c r="B25" s="161" t="s">
        <v>42</v>
      </c>
      <c r="C25" s="159" t="s">
        <v>633</v>
      </c>
      <c r="D25" s="162">
        <v>35751</v>
      </c>
      <c r="E25" s="163" t="s">
        <v>34</v>
      </c>
      <c r="F25" s="163" t="s">
        <v>160</v>
      </c>
      <c r="G25" s="163" t="s">
        <v>69</v>
      </c>
      <c r="H25" s="230">
        <v>8.49</v>
      </c>
      <c r="I25" s="230">
        <v>9.95</v>
      </c>
      <c r="J25" s="230">
        <v>9.93</v>
      </c>
      <c r="K25" s="230"/>
      <c r="L25" s="230">
        <v>9.41</v>
      </c>
      <c r="M25" s="230">
        <v>9.24</v>
      </c>
      <c r="N25" s="230">
        <v>8.71</v>
      </c>
      <c r="O25" s="231">
        <f t="shared" si="2"/>
        <v>9.95</v>
      </c>
      <c r="P25" s="25" t="str">
        <f t="shared" si="3"/>
        <v>III A</v>
      </c>
      <c r="Q25" s="164" t="s">
        <v>58</v>
      </c>
    </row>
    <row r="26" spans="1:17" ht="18" customHeight="1">
      <c r="A26" s="31">
        <v>4</v>
      </c>
      <c r="B26" s="161" t="s">
        <v>625</v>
      </c>
      <c r="C26" s="159" t="s">
        <v>626</v>
      </c>
      <c r="D26" s="162">
        <v>35857</v>
      </c>
      <c r="E26" s="163" t="s">
        <v>349</v>
      </c>
      <c r="F26" s="163" t="s">
        <v>350</v>
      </c>
      <c r="G26" s="163"/>
      <c r="H26" s="230">
        <v>8.8</v>
      </c>
      <c r="I26" s="230">
        <v>9.01</v>
      </c>
      <c r="J26" s="230">
        <v>9.45</v>
      </c>
      <c r="K26" s="230"/>
      <c r="L26" s="230">
        <v>8.39</v>
      </c>
      <c r="M26" s="230">
        <v>8.29</v>
      </c>
      <c r="N26" s="230">
        <v>8.5</v>
      </c>
      <c r="O26" s="231">
        <f t="shared" si="2"/>
        <v>9.45</v>
      </c>
      <c r="P26" s="25" t="str">
        <f t="shared" si="3"/>
        <v>I JA</v>
      </c>
      <c r="Q26" s="164" t="s">
        <v>404</v>
      </c>
    </row>
    <row r="27" spans="1:17" ht="18" customHeight="1">
      <c r="A27" s="31">
        <v>5</v>
      </c>
      <c r="B27" s="161" t="s">
        <v>582</v>
      </c>
      <c r="C27" s="159" t="s">
        <v>169</v>
      </c>
      <c r="D27" s="162">
        <v>36377</v>
      </c>
      <c r="E27" s="163" t="s">
        <v>34</v>
      </c>
      <c r="F27" s="163" t="s">
        <v>160</v>
      </c>
      <c r="G27" s="163" t="s">
        <v>69</v>
      </c>
      <c r="H27" s="230">
        <v>7.71</v>
      </c>
      <c r="I27" s="230">
        <v>8.28</v>
      </c>
      <c r="J27" s="230">
        <v>8.41</v>
      </c>
      <c r="K27" s="230"/>
      <c r="L27" s="230">
        <v>8.46</v>
      </c>
      <c r="M27" s="230">
        <v>8.44</v>
      </c>
      <c r="N27" s="230" t="s">
        <v>693</v>
      </c>
      <c r="O27" s="231">
        <f t="shared" si="2"/>
        <v>8.46</v>
      </c>
      <c r="P27" s="25" t="str">
        <f t="shared" si="3"/>
        <v>I JA</v>
      </c>
      <c r="Q27" s="164" t="s">
        <v>48</v>
      </c>
    </row>
    <row r="28" spans="1:17" ht="18" customHeight="1">
      <c r="A28" s="31">
        <v>6</v>
      </c>
      <c r="B28" s="161" t="s">
        <v>156</v>
      </c>
      <c r="C28" s="159" t="s">
        <v>154</v>
      </c>
      <c r="D28" s="162">
        <v>35905</v>
      </c>
      <c r="E28" s="163" t="s">
        <v>151</v>
      </c>
      <c r="F28" s="163" t="s">
        <v>150</v>
      </c>
      <c r="G28" s="163"/>
      <c r="H28" s="230">
        <v>7.73</v>
      </c>
      <c r="I28" s="230" t="s">
        <v>693</v>
      </c>
      <c r="J28" s="230">
        <v>7.57</v>
      </c>
      <c r="K28" s="230"/>
      <c r="L28" s="230">
        <v>7.87</v>
      </c>
      <c r="M28" s="230">
        <v>7.99</v>
      </c>
      <c r="N28" s="230">
        <v>8.21</v>
      </c>
      <c r="O28" s="231">
        <f t="shared" si="2"/>
        <v>8.21</v>
      </c>
      <c r="P28" s="25" t="str">
        <f t="shared" si="3"/>
        <v>I JA</v>
      </c>
      <c r="Q28" s="164" t="s">
        <v>157</v>
      </c>
    </row>
    <row r="29" spans="1:17" ht="18" customHeight="1">
      <c r="A29" s="31"/>
      <c r="B29" s="161" t="s">
        <v>145</v>
      </c>
      <c r="C29" s="159" t="s">
        <v>96</v>
      </c>
      <c r="D29" s="162">
        <v>35816</v>
      </c>
      <c r="E29" s="163" t="s">
        <v>47</v>
      </c>
      <c r="F29" s="163" t="s">
        <v>117</v>
      </c>
      <c r="G29" s="163"/>
      <c r="H29" s="230"/>
      <c r="I29" s="230"/>
      <c r="J29" s="230"/>
      <c r="K29" s="230"/>
      <c r="L29" s="230"/>
      <c r="M29" s="230"/>
      <c r="N29" s="230"/>
      <c r="O29" s="231"/>
      <c r="P29" s="25" t="s">
        <v>682</v>
      </c>
      <c r="Q29" s="164" t="s">
        <v>118</v>
      </c>
    </row>
    <row r="30" spans="1:17" ht="12.75">
      <c r="A30" s="44"/>
      <c r="B30" s="44"/>
      <c r="C30" s="44"/>
      <c r="D30" s="57"/>
      <c r="E30" s="58"/>
      <c r="F30" s="58"/>
      <c r="G30" s="247"/>
      <c r="H30" s="248"/>
      <c r="I30" s="248"/>
      <c r="J30" s="248"/>
      <c r="K30" s="248"/>
      <c r="L30" s="248"/>
      <c r="M30" s="248"/>
      <c r="N30" s="248"/>
      <c r="Q30" s="36"/>
    </row>
    <row r="31" spans="1:17" ht="12.75">
      <c r="A31" s="44"/>
      <c r="B31" s="44"/>
      <c r="C31" s="44"/>
      <c r="D31" s="57"/>
      <c r="E31" s="58"/>
      <c r="F31" s="58"/>
      <c r="G31" s="247"/>
      <c r="H31" s="248"/>
      <c r="I31" s="248"/>
      <c r="J31" s="248"/>
      <c r="K31" s="248"/>
      <c r="L31" s="248"/>
      <c r="M31" s="248"/>
      <c r="N31" s="248"/>
      <c r="Q31" s="36"/>
    </row>
    <row r="32" spans="1:17" ht="12.75">
      <c r="A32" s="44"/>
      <c r="B32" s="44"/>
      <c r="C32" s="44"/>
      <c r="D32" s="57"/>
      <c r="E32" s="58"/>
      <c r="F32" s="58"/>
      <c r="G32" s="247"/>
      <c r="H32" s="248"/>
      <c r="I32" s="248"/>
      <c r="J32" s="248"/>
      <c r="K32" s="248"/>
      <c r="L32" s="248"/>
      <c r="M32" s="248"/>
      <c r="N32" s="248"/>
      <c r="Q32" s="36"/>
    </row>
    <row r="33" spans="1:17" ht="12.75">
      <c r="A33" s="44"/>
      <c r="B33" s="44"/>
      <c r="C33" s="44"/>
      <c r="D33" s="57"/>
      <c r="E33" s="58"/>
      <c r="F33" s="58"/>
      <c r="G33" s="247"/>
      <c r="H33" s="248"/>
      <c r="I33" s="248"/>
      <c r="J33" s="248"/>
      <c r="K33" s="248"/>
      <c r="L33" s="248"/>
      <c r="M33" s="248"/>
      <c r="N33" s="248"/>
      <c r="Q33" s="36"/>
    </row>
    <row r="34" spans="1:17" ht="12.75">
      <c r="A34" s="44"/>
      <c r="B34" s="44"/>
      <c r="C34" s="44"/>
      <c r="D34" s="57"/>
      <c r="E34" s="58"/>
      <c r="F34" s="58"/>
      <c r="G34" s="247"/>
      <c r="H34" s="248"/>
      <c r="I34" s="248"/>
      <c r="J34" s="248"/>
      <c r="K34" s="248"/>
      <c r="L34" s="248"/>
      <c r="M34" s="248"/>
      <c r="N34" s="248"/>
      <c r="Q34" s="36"/>
    </row>
    <row r="35" spans="1:17" ht="12.75">
      <c r="A35" s="44"/>
      <c r="B35" s="44"/>
      <c r="C35" s="44"/>
      <c r="D35" s="57"/>
      <c r="E35" s="58"/>
      <c r="F35" s="58"/>
      <c r="G35" s="247"/>
      <c r="H35" s="248"/>
      <c r="I35" s="248"/>
      <c r="J35" s="248"/>
      <c r="K35" s="248"/>
      <c r="L35" s="248"/>
      <c r="M35" s="248"/>
      <c r="N35" s="248"/>
      <c r="Q35" s="36"/>
    </row>
    <row r="36" spans="1:17" ht="12.75">
      <c r="A36" s="44"/>
      <c r="B36" s="44"/>
      <c r="C36" s="44"/>
      <c r="D36" s="57"/>
      <c r="E36" s="58"/>
      <c r="F36" s="58"/>
      <c r="G36" s="247"/>
      <c r="H36" s="248"/>
      <c r="I36" s="248"/>
      <c r="J36" s="248"/>
      <c r="K36" s="248"/>
      <c r="L36" s="248"/>
      <c r="M36" s="248"/>
      <c r="N36" s="248"/>
      <c r="Q36" s="36"/>
    </row>
    <row r="37" spans="1:17" ht="12.75">
      <c r="A37" s="44"/>
      <c r="B37" s="44"/>
      <c r="C37" s="44"/>
      <c r="D37" s="57"/>
      <c r="E37" s="58"/>
      <c r="F37" s="58"/>
      <c r="G37" s="247"/>
      <c r="H37" s="248"/>
      <c r="I37" s="248"/>
      <c r="J37" s="248"/>
      <c r="K37" s="248"/>
      <c r="L37" s="248"/>
      <c r="M37" s="248"/>
      <c r="N37" s="248"/>
      <c r="Q37" s="36"/>
    </row>
    <row r="38" spans="1:17" ht="12.75">
      <c r="A38" s="44"/>
      <c r="B38" s="44"/>
      <c r="C38" s="44"/>
      <c r="D38" s="57"/>
      <c r="E38" s="58"/>
      <c r="F38" s="58"/>
      <c r="G38" s="247"/>
      <c r="H38" s="248"/>
      <c r="I38" s="248"/>
      <c r="J38" s="248"/>
      <c r="K38" s="248"/>
      <c r="L38" s="248"/>
      <c r="M38" s="248"/>
      <c r="N38" s="248"/>
      <c r="Q38" s="36"/>
    </row>
    <row r="39" spans="1:17" ht="12.75">
      <c r="A39" s="44"/>
      <c r="B39" s="44"/>
      <c r="C39" s="44"/>
      <c r="D39" s="57"/>
      <c r="E39" s="58"/>
      <c r="F39" s="58"/>
      <c r="G39" s="247"/>
      <c r="H39" s="248"/>
      <c r="I39" s="248"/>
      <c r="J39" s="248"/>
      <c r="K39" s="248"/>
      <c r="L39" s="248"/>
      <c r="M39" s="248"/>
      <c r="N39" s="248"/>
      <c r="Q39" s="36"/>
    </row>
    <row r="40" spans="1:17" ht="12.75">
      <c r="A40" s="44"/>
      <c r="B40" s="44"/>
      <c r="C40" s="44"/>
      <c r="D40" s="57"/>
      <c r="E40" s="58"/>
      <c r="F40" s="58"/>
      <c r="G40" s="247"/>
      <c r="H40" s="248"/>
      <c r="I40" s="248"/>
      <c r="J40" s="248"/>
      <c r="K40" s="248"/>
      <c r="L40" s="248"/>
      <c r="M40" s="248"/>
      <c r="N40" s="248"/>
      <c r="Q40" s="36"/>
    </row>
    <row r="41" spans="1:17" ht="12.75">
      <c r="A41" s="44"/>
      <c r="B41" s="44"/>
      <c r="C41" s="44"/>
      <c r="D41" s="57"/>
      <c r="E41" s="58"/>
      <c r="F41" s="58"/>
      <c r="G41" s="247"/>
      <c r="H41" s="248"/>
      <c r="I41" s="248"/>
      <c r="J41" s="248"/>
      <c r="K41" s="248"/>
      <c r="L41" s="248"/>
      <c r="M41" s="248"/>
      <c r="N41" s="248"/>
      <c r="Q41" s="36"/>
    </row>
    <row r="42" spans="1:17" ht="12.75">
      <c r="A42" s="44"/>
      <c r="B42" s="44"/>
      <c r="C42" s="44"/>
      <c r="D42" s="57"/>
      <c r="E42" s="58"/>
      <c r="F42" s="58"/>
      <c r="G42" s="247"/>
      <c r="H42" s="248"/>
      <c r="I42" s="248"/>
      <c r="J42" s="248"/>
      <c r="K42" s="248"/>
      <c r="L42" s="248"/>
      <c r="M42" s="248"/>
      <c r="N42" s="248"/>
      <c r="Q42" s="36"/>
    </row>
    <row r="43" spans="1:17" ht="12.75">
      <c r="A43" s="44"/>
      <c r="B43" s="44"/>
      <c r="C43" s="44"/>
      <c r="D43" s="57"/>
      <c r="E43" s="58"/>
      <c r="F43" s="58"/>
      <c r="G43" s="247"/>
      <c r="H43" s="248"/>
      <c r="I43" s="248"/>
      <c r="J43" s="248"/>
      <c r="K43" s="248"/>
      <c r="L43" s="248"/>
      <c r="M43" s="248"/>
      <c r="N43" s="248"/>
      <c r="Q43" s="36"/>
    </row>
    <row r="44" spans="1:17" ht="12.75">
      <c r="A44" s="44"/>
      <c r="B44" s="44"/>
      <c r="C44" s="44"/>
      <c r="D44" s="57"/>
      <c r="E44" s="58"/>
      <c r="F44" s="58"/>
      <c r="G44" s="247"/>
      <c r="H44" s="248"/>
      <c r="I44" s="248"/>
      <c r="J44" s="248"/>
      <c r="K44" s="248"/>
      <c r="L44" s="248"/>
      <c r="M44" s="248"/>
      <c r="N44" s="248"/>
      <c r="Q44" s="36"/>
    </row>
    <row r="45" spans="1:17" ht="12.75">
      <c r="A45" s="44"/>
      <c r="B45" s="44"/>
      <c r="C45" s="44"/>
      <c r="D45" s="57"/>
      <c r="E45" s="58"/>
      <c r="F45" s="58"/>
      <c r="G45" s="247"/>
      <c r="H45" s="248"/>
      <c r="I45" s="248"/>
      <c r="J45" s="248"/>
      <c r="K45" s="248"/>
      <c r="L45" s="248"/>
      <c r="M45" s="248"/>
      <c r="N45" s="248"/>
      <c r="Q45" s="36"/>
    </row>
    <row r="46" spans="1:17" ht="12.75">
      <c r="A46" s="44"/>
      <c r="B46" s="44"/>
      <c r="C46" s="44"/>
      <c r="D46" s="57"/>
      <c r="E46" s="58"/>
      <c r="F46" s="58"/>
      <c r="G46" s="247"/>
      <c r="H46" s="248"/>
      <c r="I46" s="248"/>
      <c r="J46" s="248"/>
      <c r="K46" s="248"/>
      <c r="L46" s="248"/>
      <c r="M46" s="248"/>
      <c r="N46" s="248"/>
      <c r="Q46" s="36"/>
    </row>
    <row r="47" spans="1:17" ht="12.75">
      <c r="A47" s="44"/>
      <c r="B47" s="44"/>
      <c r="C47" s="44"/>
      <c r="D47" s="57"/>
      <c r="E47" s="58"/>
      <c r="F47" s="58"/>
      <c r="G47" s="247"/>
      <c r="H47" s="248"/>
      <c r="I47" s="248"/>
      <c r="J47" s="248"/>
      <c r="K47" s="248"/>
      <c r="L47" s="248"/>
      <c r="M47" s="248"/>
      <c r="N47" s="248"/>
      <c r="Q47" s="36"/>
    </row>
    <row r="48" spans="1:17" ht="12.75">
      <c r="A48" s="44"/>
      <c r="B48" s="44"/>
      <c r="C48" s="44"/>
      <c r="D48" s="57"/>
      <c r="E48" s="58"/>
      <c r="F48" s="58"/>
      <c r="G48" s="247"/>
      <c r="H48" s="248"/>
      <c r="I48" s="248"/>
      <c r="J48" s="248"/>
      <c r="K48" s="248"/>
      <c r="L48" s="248"/>
      <c r="M48" s="248"/>
      <c r="N48" s="248"/>
      <c r="Q48" s="36"/>
    </row>
    <row r="49" spans="1:17" ht="12.75">
      <c r="A49" s="44"/>
      <c r="B49" s="44"/>
      <c r="C49" s="44"/>
      <c r="D49" s="57"/>
      <c r="E49" s="58"/>
      <c r="F49" s="58"/>
      <c r="G49" s="247"/>
      <c r="H49" s="248"/>
      <c r="I49" s="248"/>
      <c r="J49" s="248"/>
      <c r="K49" s="248"/>
      <c r="L49" s="248"/>
      <c r="M49" s="248"/>
      <c r="N49" s="248"/>
      <c r="Q49" s="36"/>
    </row>
    <row r="50" spans="1:17" ht="12.75">
      <c r="A50" s="44"/>
      <c r="B50" s="44"/>
      <c r="C50" s="44"/>
      <c r="D50" s="57"/>
      <c r="E50" s="58"/>
      <c r="F50" s="58"/>
      <c r="G50" s="247"/>
      <c r="H50" s="248"/>
      <c r="I50" s="248"/>
      <c r="J50" s="248"/>
      <c r="K50" s="248"/>
      <c r="L50" s="248"/>
      <c r="M50" s="248"/>
      <c r="N50" s="248"/>
      <c r="Q50" s="36"/>
    </row>
    <row r="51" spans="1:17" ht="12.75">
      <c r="A51" s="44"/>
      <c r="B51" s="44"/>
      <c r="C51" s="44"/>
      <c r="D51" s="57"/>
      <c r="E51" s="58"/>
      <c r="F51" s="58"/>
      <c r="G51" s="247"/>
      <c r="H51" s="248"/>
      <c r="I51" s="248"/>
      <c r="J51" s="248"/>
      <c r="K51" s="248"/>
      <c r="L51" s="248"/>
      <c r="M51" s="248"/>
      <c r="N51" s="248"/>
      <c r="Q51" s="36"/>
    </row>
    <row r="52" spans="1:17" ht="12.75">
      <c r="A52" s="44"/>
      <c r="B52" s="44"/>
      <c r="C52" s="44"/>
      <c r="D52" s="57"/>
      <c r="E52" s="58"/>
      <c r="F52" s="58"/>
      <c r="G52" s="247"/>
      <c r="H52" s="248"/>
      <c r="I52" s="248"/>
      <c r="J52" s="248"/>
      <c r="K52" s="248"/>
      <c r="L52" s="248"/>
      <c r="M52" s="248"/>
      <c r="N52" s="248"/>
      <c r="Q52" s="36"/>
    </row>
    <row r="53" spans="1:17" ht="12.75">
      <c r="A53" s="44"/>
      <c r="B53" s="44"/>
      <c r="C53" s="44"/>
      <c r="D53" s="57"/>
      <c r="E53" s="58"/>
      <c r="F53" s="58"/>
      <c r="G53" s="247"/>
      <c r="H53" s="248"/>
      <c r="I53" s="248"/>
      <c r="J53" s="248"/>
      <c r="K53" s="248"/>
      <c r="L53" s="248"/>
      <c r="M53" s="248"/>
      <c r="N53" s="248"/>
      <c r="Q53" s="36"/>
    </row>
    <row r="54" spans="1:17" ht="12.75">
      <c r="A54" s="44"/>
      <c r="B54" s="44"/>
      <c r="C54" s="44"/>
      <c r="D54" s="57"/>
      <c r="E54" s="58"/>
      <c r="F54" s="58"/>
      <c r="G54" s="247"/>
      <c r="H54" s="248"/>
      <c r="I54" s="248"/>
      <c r="J54" s="248"/>
      <c r="K54" s="248"/>
      <c r="L54" s="248"/>
      <c r="M54" s="248"/>
      <c r="N54" s="248"/>
      <c r="Q54" s="36"/>
    </row>
    <row r="55" spans="1:17" ht="12.75">
      <c r="A55" s="44"/>
      <c r="B55" s="44"/>
      <c r="C55" s="44"/>
      <c r="D55" s="57"/>
      <c r="E55" s="58"/>
      <c r="F55" s="58"/>
      <c r="G55" s="247"/>
      <c r="H55" s="248"/>
      <c r="I55" s="248"/>
      <c r="J55" s="248"/>
      <c r="K55" s="248"/>
      <c r="L55" s="248"/>
      <c r="M55" s="248"/>
      <c r="N55" s="248"/>
      <c r="Q55" s="36"/>
    </row>
    <row r="56" spans="1:17" ht="12.75">
      <c r="A56" s="44"/>
      <c r="B56" s="44"/>
      <c r="C56" s="44"/>
      <c r="D56" s="57"/>
      <c r="E56" s="58"/>
      <c r="F56" s="58"/>
      <c r="G56" s="247"/>
      <c r="H56" s="248"/>
      <c r="I56" s="248"/>
      <c r="J56" s="248"/>
      <c r="K56" s="248"/>
      <c r="L56" s="248"/>
      <c r="M56" s="248"/>
      <c r="N56" s="248"/>
      <c r="Q56" s="36"/>
    </row>
    <row r="57" spans="1:17" ht="12.75">
      <c r="A57" s="44"/>
      <c r="B57" s="44"/>
      <c r="C57" s="44"/>
      <c r="D57" s="57"/>
      <c r="E57" s="58"/>
      <c r="F57" s="58"/>
      <c r="G57" s="247"/>
      <c r="H57" s="248"/>
      <c r="I57" s="248"/>
      <c r="J57" s="248"/>
      <c r="K57" s="248"/>
      <c r="L57" s="248"/>
      <c r="M57" s="248"/>
      <c r="N57" s="248"/>
      <c r="Q57" s="36"/>
    </row>
    <row r="58" spans="1:17" ht="12.75">
      <c r="A58" s="44"/>
      <c r="B58" s="44"/>
      <c r="C58" s="44"/>
      <c r="D58" s="57"/>
      <c r="E58" s="58"/>
      <c r="F58" s="58"/>
      <c r="G58" s="247"/>
      <c r="H58" s="248"/>
      <c r="I58" s="248"/>
      <c r="J58" s="248"/>
      <c r="K58" s="248"/>
      <c r="L58" s="248"/>
      <c r="M58" s="248"/>
      <c r="N58" s="248"/>
      <c r="Q58" s="36"/>
    </row>
    <row r="59" spans="1:17" ht="12.75">
      <c r="A59" s="44"/>
      <c r="B59" s="44"/>
      <c r="C59" s="44"/>
      <c r="D59" s="57"/>
      <c r="E59" s="58"/>
      <c r="F59" s="58"/>
      <c r="G59" s="247"/>
      <c r="H59" s="248"/>
      <c r="I59" s="248"/>
      <c r="J59" s="248"/>
      <c r="K59" s="248"/>
      <c r="L59" s="248"/>
      <c r="M59" s="248"/>
      <c r="N59" s="248"/>
      <c r="Q59" s="36"/>
    </row>
    <row r="60" spans="1:17" ht="12.75">
      <c r="A60" s="44"/>
      <c r="B60" s="44"/>
      <c r="C60" s="44"/>
      <c r="D60" s="57"/>
      <c r="E60" s="58"/>
      <c r="F60" s="58"/>
      <c r="G60" s="247"/>
      <c r="H60" s="248"/>
      <c r="I60" s="248"/>
      <c r="J60" s="248"/>
      <c r="K60" s="248"/>
      <c r="L60" s="248"/>
      <c r="M60" s="248"/>
      <c r="N60" s="248"/>
      <c r="Q60" s="36"/>
    </row>
    <row r="61" spans="1:17" ht="12.75">
      <c r="A61" s="44"/>
      <c r="B61" s="44"/>
      <c r="C61" s="44"/>
      <c r="D61" s="57"/>
      <c r="E61" s="58"/>
      <c r="F61" s="58"/>
      <c r="G61" s="247"/>
      <c r="H61" s="248"/>
      <c r="I61" s="248"/>
      <c r="J61" s="248"/>
      <c r="K61" s="248"/>
      <c r="L61" s="248"/>
      <c r="M61" s="248"/>
      <c r="N61" s="248"/>
      <c r="Q61" s="36"/>
    </row>
    <row r="62" spans="1:17" ht="12.75">
      <c r="A62" s="44"/>
      <c r="B62" s="44"/>
      <c r="C62" s="44"/>
      <c r="D62" s="57"/>
      <c r="E62" s="58"/>
      <c r="F62" s="58"/>
      <c r="G62" s="247"/>
      <c r="H62" s="248"/>
      <c r="I62" s="248"/>
      <c r="J62" s="248"/>
      <c r="K62" s="248"/>
      <c r="L62" s="248"/>
      <c r="M62" s="248"/>
      <c r="N62" s="248"/>
      <c r="Q62" s="36"/>
    </row>
    <row r="63" spans="1:17" ht="12.75">
      <c r="A63" s="44"/>
      <c r="B63" s="44"/>
      <c r="C63" s="44"/>
      <c r="D63" s="57"/>
      <c r="E63" s="58"/>
      <c r="F63" s="58"/>
      <c r="G63" s="247"/>
      <c r="H63" s="248"/>
      <c r="I63" s="248"/>
      <c r="J63" s="248"/>
      <c r="K63" s="248"/>
      <c r="L63" s="248"/>
      <c r="M63" s="248"/>
      <c r="N63" s="248"/>
      <c r="Q63" s="36"/>
    </row>
    <row r="64" spans="1:17" ht="12.75">
      <c r="A64" s="44"/>
      <c r="B64" s="44"/>
      <c r="C64" s="44"/>
      <c r="D64" s="57"/>
      <c r="E64" s="58"/>
      <c r="F64" s="58"/>
      <c r="G64" s="247"/>
      <c r="H64" s="248"/>
      <c r="I64" s="248"/>
      <c r="J64" s="248"/>
      <c r="K64" s="248"/>
      <c r="L64" s="248"/>
      <c r="M64" s="248"/>
      <c r="N64" s="248"/>
      <c r="Q64" s="36"/>
    </row>
    <row r="65" spans="1:17" ht="12.75">
      <c r="A65" s="44"/>
      <c r="B65" s="44"/>
      <c r="C65" s="44"/>
      <c r="D65" s="57"/>
      <c r="E65" s="58"/>
      <c r="F65" s="58"/>
      <c r="G65" s="247"/>
      <c r="H65" s="248"/>
      <c r="I65" s="248"/>
      <c r="J65" s="248"/>
      <c r="K65" s="248"/>
      <c r="L65" s="248"/>
      <c r="M65" s="248"/>
      <c r="N65" s="248"/>
      <c r="Q65" s="36"/>
    </row>
    <row r="66" spans="1:17" ht="12.75">
      <c r="A66" s="44"/>
      <c r="B66" s="44"/>
      <c r="C66" s="44"/>
      <c r="D66" s="57"/>
      <c r="E66" s="58"/>
      <c r="F66" s="58"/>
      <c r="G66" s="247"/>
      <c r="H66" s="248"/>
      <c r="I66" s="248"/>
      <c r="J66" s="248"/>
      <c r="K66" s="248"/>
      <c r="L66" s="248"/>
      <c r="M66" s="248"/>
      <c r="N66" s="248"/>
      <c r="Q66" s="36"/>
    </row>
    <row r="67" spans="1:17" ht="12.75">
      <c r="A67" s="44"/>
      <c r="B67" s="44"/>
      <c r="C67" s="44"/>
      <c r="D67" s="57"/>
      <c r="E67" s="58"/>
      <c r="F67" s="58"/>
      <c r="G67" s="247"/>
      <c r="H67" s="248"/>
      <c r="I67" s="248"/>
      <c r="J67" s="248"/>
      <c r="K67" s="248"/>
      <c r="L67" s="248"/>
      <c r="M67" s="248"/>
      <c r="N67" s="248"/>
      <c r="Q67" s="36"/>
    </row>
    <row r="68" spans="1:17" ht="12.75">
      <c r="A68" s="44"/>
      <c r="B68" s="44"/>
      <c r="C68" s="44"/>
      <c r="D68" s="57"/>
      <c r="E68" s="58"/>
      <c r="F68" s="58"/>
      <c r="G68" s="247"/>
      <c r="H68" s="248"/>
      <c r="I68" s="248"/>
      <c r="J68" s="248"/>
      <c r="K68" s="248"/>
      <c r="L68" s="248"/>
      <c r="M68" s="248"/>
      <c r="N68" s="248"/>
      <c r="Q68" s="36"/>
    </row>
    <row r="69" spans="1:17" ht="12.75">
      <c r="A69" s="44"/>
      <c r="B69" s="44"/>
      <c r="C69" s="44"/>
      <c r="D69" s="57"/>
      <c r="E69" s="58"/>
      <c r="F69" s="58"/>
      <c r="G69" s="247"/>
      <c r="H69" s="248"/>
      <c r="I69" s="248"/>
      <c r="J69" s="248"/>
      <c r="K69" s="248"/>
      <c r="L69" s="248"/>
      <c r="M69" s="248"/>
      <c r="N69" s="248"/>
      <c r="Q69" s="36"/>
    </row>
    <row r="70" spans="1:17" ht="12.75">
      <c r="A70" s="44"/>
      <c r="B70" s="44"/>
      <c r="C70" s="44"/>
      <c r="D70" s="57"/>
      <c r="E70" s="58"/>
      <c r="F70" s="58"/>
      <c r="G70" s="247"/>
      <c r="H70" s="248"/>
      <c r="I70" s="248"/>
      <c r="J70" s="248"/>
      <c r="K70" s="248"/>
      <c r="L70" s="248"/>
      <c r="M70" s="248"/>
      <c r="N70" s="248"/>
      <c r="Q70" s="36"/>
    </row>
    <row r="71" spans="1:17" ht="12.75">
      <c r="A71" s="44"/>
      <c r="B71" s="44"/>
      <c r="C71" s="44"/>
      <c r="D71" s="57"/>
      <c r="E71" s="58"/>
      <c r="F71" s="58"/>
      <c r="G71" s="247"/>
      <c r="H71" s="248"/>
      <c r="I71" s="248"/>
      <c r="J71" s="248"/>
      <c r="K71" s="248"/>
      <c r="L71" s="248"/>
      <c r="M71" s="248"/>
      <c r="N71" s="248"/>
      <c r="Q71" s="36"/>
    </row>
    <row r="72" spans="1:17" ht="12.75">
      <c r="A72" s="44"/>
      <c r="B72" s="44"/>
      <c r="C72" s="44"/>
      <c r="D72" s="57"/>
      <c r="E72" s="58"/>
      <c r="F72" s="58"/>
      <c r="G72" s="247"/>
      <c r="H72" s="248"/>
      <c r="I72" s="248"/>
      <c r="J72" s="248"/>
      <c r="K72" s="248"/>
      <c r="L72" s="248"/>
      <c r="M72" s="248"/>
      <c r="N72" s="248"/>
      <c r="Q72" s="36"/>
    </row>
    <row r="73" spans="1:17" ht="12.75">
      <c r="A73" s="44"/>
      <c r="B73" s="44"/>
      <c r="C73" s="44"/>
      <c r="D73" s="57"/>
      <c r="E73" s="58"/>
      <c r="F73" s="58"/>
      <c r="G73" s="247"/>
      <c r="H73" s="248"/>
      <c r="I73" s="248"/>
      <c r="J73" s="248"/>
      <c r="K73" s="248"/>
      <c r="L73" s="248"/>
      <c r="M73" s="248"/>
      <c r="N73" s="248"/>
      <c r="Q73" s="36"/>
    </row>
    <row r="74" spans="1:17" ht="12.75">
      <c r="A74" s="44"/>
      <c r="B74" s="44"/>
      <c r="C74" s="44"/>
      <c r="D74" s="57"/>
      <c r="E74" s="58"/>
      <c r="F74" s="58"/>
      <c r="G74" s="247"/>
      <c r="H74" s="248"/>
      <c r="I74" s="248"/>
      <c r="J74" s="248"/>
      <c r="K74" s="248"/>
      <c r="L74" s="248"/>
      <c r="M74" s="248"/>
      <c r="N74" s="248"/>
      <c r="Q74" s="36"/>
    </row>
    <row r="75" spans="1:17" ht="12.75">
      <c r="A75" s="44"/>
      <c r="B75" s="44"/>
      <c r="C75" s="44"/>
      <c r="D75" s="57"/>
      <c r="E75" s="58"/>
      <c r="F75" s="58"/>
      <c r="G75" s="247"/>
      <c r="H75" s="248"/>
      <c r="I75" s="248"/>
      <c r="J75" s="248"/>
      <c r="K75" s="248"/>
      <c r="L75" s="248"/>
      <c r="M75" s="248"/>
      <c r="N75" s="248"/>
      <c r="Q75" s="36"/>
    </row>
    <row r="76" spans="1:17" ht="12.75">
      <c r="A76" s="44"/>
      <c r="B76" s="44"/>
      <c r="C76" s="44"/>
      <c r="D76" s="57"/>
      <c r="E76" s="58"/>
      <c r="F76" s="58"/>
      <c r="G76" s="247"/>
      <c r="H76" s="248"/>
      <c r="I76" s="248"/>
      <c r="J76" s="248"/>
      <c r="K76" s="248"/>
      <c r="L76" s="248"/>
      <c r="M76" s="248"/>
      <c r="N76" s="248"/>
      <c r="Q76" s="36"/>
    </row>
    <row r="77" spans="1:17" ht="12.75">
      <c r="A77" s="44"/>
      <c r="B77" s="44"/>
      <c r="C77" s="44"/>
      <c r="D77" s="57"/>
      <c r="E77" s="58"/>
      <c r="F77" s="58"/>
      <c r="G77" s="247"/>
      <c r="H77" s="248"/>
      <c r="I77" s="248"/>
      <c r="J77" s="248"/>
      <c r="K77" s="248"/>
      <c r="L77" s="248"/>
      <c r="M77" s="248"/>
      <c r="N77" s="248"/>
      <c r="Q77" s="36"/>
    </row>
    <row r="78" spans="1:17" ht="12.75">
      <c r="A78" s="44"/>
      <c r="B78" s="44"/>
      <c r="C78" s="44"/>
      <c r="D78" s="57"/>
      <c r="E78" s="58"/>
      <c r="F78" s="58"/>
      <c r="G78" s="247"/>
      <c r="H78" s="248"/>
      <c r="I78" s="248"/>
      <c r="J78" s="248"/>
      <c r="K78" s="248"/>
      <c r="L78" s="248"/>
      <c r="M78" s="248"/>
      <c r="N78" s="248"/>
      <c r="Q78" s="36"/>
    </row>
    <row r="79" spans="1:17" ht="12.75">
      <c r="A79" s="44"/>
      <c r="B79" s="44"/>
      <c r="C79" s="44"/>
      <c r="D79" s="57"/>
      <c r="E79" s="58"/>
      <c r="F79" s="58"/>
      <c r="G79" s="247"/>
      <c r="H79" s="248"/>
      <c r="I79" s="248"/>
      <c r="J79" s="248"/>
      <c r="K79" s="248"/>
      <c r="L79" s="248"/>
      <c r="M79" s="248"/>
      <c r="N79" s="248"/>
      <c r="Q79" s="36"/>
    </row>
    <row r="80" spans="1:17" ht="12.75">
      <c r="A80" s="44"/>
      <c r="B80" s="44"/>
      <c r="C80" s="44"/>
      <c r="D80" s="57"/>
      <c r="E80" s="58"/>
      <c r="F80" s="58"/>
      <c r="G80" s="247"/>
      <c r="H80" s="248"/>
      <c r="I80" s="248"/>
      <c r="J80" s="248"/>
      <c r="K80" s="248"/>
      <c r="L80" s="248"/>
      <c r="M80" s="248"/>
      <c r="N80" s="248"/>
      <c r="Q80" s="36"/>
    </row>
    <row r="81" spans="1:17" ht="12.75">
      <c r="A81" s="44"/>
      <c r="B81" s="44"/>
      <c r="C81" s="44"/>
      <c r="D81" s="57"/>
      <c r="E81" s="58"/>
      <c r="F81" s="58"/>
      <c r="G81" s="247"/>
      <c r="H81" s="248"/>
      <c r="I81" s="248"/>
      <c r="J81" s="248"/>
      <c r="K81" s="248"/>
      <c r="L81" s="248"/>
      <c r="M81" s="248"/>
      <c r="N81" s="248"/>
      <c r="Q81" s="36"/>
    </row>
    <row r="82" spans="1:17" ht="12.75">
      <c r="A82" s="44"/>
      <c r="B82" s="44"/>
      <c r="C82" s="44"/>
      <c r="D82" s="57"/>
      <c r="E82" s="58"/>
      <c r="F82" s="58"/>
      <c r="G82" s="247"/>
      <c r="H82" s="248"/>
      <c r="I82" s="248"/>
      <c r="J82" s="248"/>
      <c r="K82" s="248"/>
      <c r="L82" s="248"/>
      <c r="M82" s="248"/>
      <c r="N82" s="248"/>
      <c r="Q82" s="36"/>
    </row>
    <row r="83" spans="1:17" ht="12.75">
      <c r="A83" s="44"/>
      <c r="B83" s="44"/>
      <c r="C83" s="44"/>
      <c r="D83" s="57"/>
      <c r="E83" s="58"/>
      <c r="F83" s="58"/>
      <c r="G83" s="247"/>
      <c r="H83" s="248"/>
      <c r="I83" s="248"/>
      <c r="J83" s="248"/>
      <c r="K83" s="248"/>
      <c r="L83" s="248"/>
      <c r="M83" s="248"/>
      <c r="N83" s="248"/>
      <c r="Q83" s="36"/>
    </row>
    <row r="84" spans="1:17" ht="12.75">
      <c r="A84" s="44"/>
      <c r="B84" s="44"/>
      <c r="C84" s="44"/>
      <c r="D84" s="57"/>
      <c r="E84" s="58"/>
      <c r="F84" s="58"/>
      <c r="G84" s="247"/>
      <c r="H84" s="248"/>
      <c r="I84" s="248"/>
      <c r="J84" s="248"/>
      <c r="K84" s="248"/>
      <c r="L84" s="248"/>
      <c r="M84" s="248"/>
      <c r="N84" s="248"/>
      <c r="Q84" s="36"/>
    </row>
    <row r="85" spans="1:17" ht="12.75">
      <c r="A85" s="44"/>
      <c r="B85" s="44"/>
      <c r="C85" s="44"/>
      <c r="D85" s="57"/>
      <c r="E85" s="58"/>
      <c r="F85" s="58"/>
      <c r="G85" s="247"/>
      <c r="H85" s="248"/>
      <c r="I85" s="248"/>
      <c r="J85" s="248"/>
      <c r="K85" s="248"/>
      <c r="L85" s="248"/>
      <c r="M85" s="248"/>
      <c r="N85" s="248"/>
      <c r="Q85" s="36"/>
    </row>
    <row r="86" spans="1:17" ht="12.75">
      <c r="A86" s="44"/>
      <c r="B86" s="44"/>
      <c r="C86" s="44"/>
      <c r="D86" s="57"/>
      <c r="E86" s="58"/>
      <c r="F86" s="58"/>
      <c r="G86" s="247"/>
      <c r="H86" s="248"/>
      <c r="I86" s="248"/>
      <c r="J86" s="248"/>
      <c r="K86" s="248"/>
      <c r="L86" s="248"/>
      <c r="M86" s="248"/>
      <c r="N86" s="248"/>
      <c r="Q86" s="36"/>
    </row>
    <row r="87" spans="1:17" ht="12.75">
      <c r="A87" s="44"/>
      <c r="B87" s="44"/>
      <c r="C87" s="44"/>
      <c r="D87" s="57"/>
      <c r="E87" s="58"/>
      <c r="F87" s="58"/>
      <c r="G87" s="247"/>
      <c r="H87" s="248"/>
      <c r="I87" s="248"/>
      <c r="J87" s="248"/>
      <c r="K87" s="248"/>
      <c r="L87" s="248"/>
      <c r="M87" s="248"/>
      <c r="N87" s="248"/>
      <c r="Q87" s="36"/>
    </row>
    <row r="88" spans="1:17" ht="12.75">
      <c r="A88" s="44"/>
      <c r="B88" s="44"/>
      <c r="C88" s="44"/>
      <c r="D88" s="57"/>
      <c r="E88" s="58"/>
      <c r="F88" s="58"/>
      <c r="G88" s="247"/>
      <c r="H88" s="248"/>
      <c r="I88" s="248"/>
      <c r="J88" s="248"/>
      <c r="K88" s="248"/>
      <c r="L88" s="248"/>
      <c r="M88" s="248"/>
      <c r="N88" s="248"/>
      <c r="Q88" s="36"/>
    </row>
    <row r="89" spans="1:17" ht="12.75">
      <c r="A89" s="44"/>
      <c r="B89" s="44"/>
      <c r="C89" s="44"/>
      <c r="D89" s="57"/>
      <c r="E89" s="58"/>
      <c r="F89" s="58"/>
      <c r="G89" s="247"/>
      <c r="H89" s="248"/>
      <c r="I89" s="248"/>
      <c r="J89" s="248"/>
      <c r="K89" s="248"/>
      <c r="L89" s="248"/>
      <c r="M89" s="248"/>
      <c r="N89" s="248"/>
      <c r="Q89" s="36"/>
    </row>
    <row r="90" spans="1:17" ht="12.75">
      <c r="A90" s="44"/>
      <c r="B90" s="44"/>
      <c r="C90" s="44"/>
      <c r="D90" s="57"/>
      <c r="E90" s="58"/>
      <c r="F90" s="58"/>
      <c r="G90" s="247"/>
      <c r="H90" s="248"/>
      <c r="I90" s="248"/>
      <c r="J90" s="248"/>
      <c r="K90" s="248"/>
      <c r="L90" s="248"/>
      <c r="M90" s="248"/>
      <c r="N90" s="248"/>
      <c r="Q90" s="36"/>
    </row>
    <row r="91" spans="1:17" ht="12.75">
      <c r="A91" s="44"/>
      <c r="B91" s="44"/>
      <c r="C91" s="44"/>
      <c r="D91" s="57"/>
      <c r="E91" s="58"/>
      <c r="F91" s="58"/>
      <c r="G91" s="247"/>
      <c r="H91" s="248"/>
      <c r="I91" s="248"/>
      <c r="J91" s="248"/>
      <c r="K91" s="248"/>
      <c r="L91" s="248"/>
      <c r="M91" s="248"/>
      <c r="N91" s="248"/>
      <c r="Q91" s="36"/>
    </row>
    <row r="92" spans="1:17" ht="12.75">
      <c r="A92" s="44"/>
      <c r="B92" s="44"/>
      <c r="C92" s="44"/>
      <c r="D92" s="57"/>
      <c r="E92" s="58"/>
      <c r="F92" s="58"/>
      <c r="G92" s="247"/>
      <c r="H92" s="248"/>
      <c r="I92" s="248"/>
      <c r="J92" s="248"/>
      <c r="K92" s="248"/>
      <c r="L92" s="248"/>
      <c r="M92" s="248"/>
      <c r="N92" s="248"/>
      <c r="Q92" s="36"/>
    </row>
    <row r="93" spans="1:17" ht="12.75">
      <c r="A93" s="44"/>
      <c r="B93" s="44"/>
      <c r="C93" s="44"/>
      <c r="D93" s="57"/>
      <c r="E93" s="58"/>
      <c r="F93" s="58"/>
      <c r="G93" s="247"/>
      <c r="H93" s="248"/>
      <c r="I93" s="248"/>
      <c r="J93" s="248"/>
      <c r="K93" s="248"/>
      <c r="L93" s="248"/>
      <c r="M93" s="248"/>
      <c r="N93" s="248"/>
      <c r="Q93" s="36"/>
    </row>
    <row r="94" spans="1:17" ht="12.75">
      <c r="A94" s="44"/>
      <c r="B94" s="44"/>
      <c r="C94" s="44"/>
      <c r="D94" s="57"/>
      <c r="E94" s="58"/>
      <c r="F94" s="58"/>
      <c r="G94" s="247"/>
      <c r="H94" s="248"/>
      <c r="I94" s="248"/>
      <c r="J94" s="248"/>
      <c r="K94" s="248"/>
      <c r="L94" s="248"/>
      <c r="M94" s="248"/>
      <c r="N94" s="248"/>
      <c r="Q94" s="36"/>
    </row>
    <row r="95" spans="1:17" ht="12.75">
      <c r="A95" s="44"/>
      <c r="B95" s="44"/>
      <c r="C95" s="44"/>
      <c r="D95" s="57"/>
      <c r="E95" s="58"/>
      <c r="F95" s="58"/>
      <c r="G95" s="247"/>
      <c r="H95" s="248"/>
      <c r="I95" s="248"/>
      <c r="J95" s="248"/>
      <c r="K95" s="248"/>
      <c r="L95" s="248"/>
      <c r="M95" s="248"/>
      <c r="N95" s="248"/>
      <c r="Q95" s="36"/>
    </row>
    <row r="96" spans="1:17" ht="12.75">
      <c r="A96" s="44"/>
      <c r="B96" s="44"/>
      <c r="C96" s="44"/>
      <c r="D96" s="57"/>
      <c r="E96" s="58"/>
      <c r="F96" s="58"/>
      <c r="G96" s="247"/>
      <c r="H96" s="248"/>
      <c r="I96" s="248"/>
      <c r="J96" s="248"/>
      <c r="K96" s="248"/>
      <c r="L96" s="248"/>
      <c r="M96" s="248"/>
      <c r="N96" s="248"/>
      <c r="Q96" s="36"/>
    </row>
    <row r="97" spans="1:17" ht="12.75">
      <c r="A97" s="44"/>
      <c r="B97" s="44"/>
      <c r="C97" s="44"/>
      <c r="D97" s="57"/>
      <c r="E97" s="58"/>
      <c r="F97" s="58"/>
      <c r="G97" s="247"/>
      <c r="H97" s="248"/>
      <c r="I97" s="248"/>
      <c r="J97" s="248"/>
      <c r="K97" s="248"/>
      <c r="L97" s="248"/>
      <c r="M97" s="248"/>
      <c r="N97" s="248"/>
      <c r="Q97" s="36"/>
    </row>
    <row r="98" spans="1:17" ht="12.75">
      <c r="A98" s="44"/>
      <c r="B98" s="44"/>
      <c r="C98" s="44"/>
      <c r="D98" s="57"/>
      <c r="E98" s="58"/>
      <c r="F98" s="58"/>
      <c r="G98" s="247"/>
      <c r="H98" s="248"/>
      <c r="I98" s="248"/>
      <c r="J98" s="248"/>
      <c r="K98" s="248"/>
      <c r="L98" s="248"/>
      <c r="M98" s="248"/>
      <c r="N98" s="248"/>
      <c r="Q98" s="36"/>
    </row>
    <row r="99" spans="1:17" ht="12.75">
      <c r="A99" s="44"/>
      <c r="B99" s="44"/>
      <c r="C99" s="44"/>
      <c r="D99" s="57"/>
      <c r="E99" s="58"/>
      <c r="F99" s="58"/>
      <c r="G99" s="247"/>
      <c r="H99" s="248"/>
      <c r="I99" s="248"/>
      <c r="J99" s="248"/>
      <c r="K99" s="248"/>
      <c r="L99" s="248"/>
      <c r="M99" s="248"/>
      <c r="N99" s="248"/>
      <c r="Q99" s="36"/>
    </row>
    <row r="100" spans="1:17" ht="12.75">
      <c r="A100" s="44"/>
      <c r="B100" s="44"/>
      <c r="C100" s="44"/>
      <c r="D100" s="57"/>
      <c r="E100" s="58"/>
      <c r="F100" s="58"/>
      <c r="G100" s="247"/>
      <c r="H100" s="248"/>
      <c r="I100" s="248"/>
      <c r="J100" s="248"/>
      <c r="K100" s="248"/>
      <c r="L100" s="248"/>
      <c r="M100" s="248"/>
      <c r="N100" s="248"/>
      <c r="Q100" s="36"/>
    </row>
    <row r="101" spans="1:17" ht="12.75">
      <c r="A101" s="44"/>
      <c r="B101" s="44"/>
      <c r="C101" s="44"/>
      <c r="D101" s="57"/>
      <c r="E101" s="58"/>
      <c r="F101" s="58"/>
      <c r="G101" s="247"/>
      <c r="H101" s="248"/>
      <c r="I101" s="248"/>
      <c r="J101" s="248"/>
      <c r="K101" s="248"/>
      <c r="L101" s="248"/>
      <c r="M101" s="248"/>
      <c r="N101" s="248"/>
      <c r="Q101" s="36"/>
    </row>
    <row r="102" spans="1:17" ht="12.75">
      <c r="A102" s="44"/>
      <c r="B102" s="44"/>
      <c r="C102" s="44"/>
      <c r="D102" s="57"/>
      <c r="E102" s="58"/>
      <c r="F102" s="58"/>
      <c r="G102" s="247"/>
      <c r="H102" s="248"/>
      <c r="I102" s="248"/>
      <c r="J102" s="248"/>
      <c r="K102" s="248"/>
      <c r="L102" s="248"/>
      <c r="M102" s="248"/>
      <c r="N102" s="248"/>
      <c r="Q102" s="36"/>
    </row>
    <row r="103" spans="1:17" ht="12.75">
      <c r="A103" s="44"/>
      <c r="B103" s="44"/>
      <c r="C103" s="44"/>
      <c r="D103" s="57"/>
      <c r="E103" s="58"/>
      <c r="F103" s="58"/>
      <c r="G103" s="247"/>
      <c r="H103" s="248"/>
      <c r="I103" s="248"/>
      <c r="J103" s="248"/>
      <c r="K103" s="248"/>
      <c r="L103" s="248"/>
      <c r="M103" s="248"/>
      <c r="N103" s="248"/>
      <c r="Q103" s="36"/>
    </row>
    <row r="104" spans="1:17" ht="12.75">
      <c r="A104" s="44"/>
      <c r="B104" s="44"/>
      <c r="C104" s="44"/>
      <c r="D104" s="57"/>
      <c r="E104" s="58"/>
      <c r="F104" s="58"/>
      <c r="G104" s="247"/>
      <c r="H104" s="248"/>
      <c r="I104" s="248"/>
      <c r="J104" s="248"/>
      <c r="K104" s="248"/>
      <c r="L104" s="248"/>
      <c r="M104" s="248"/>
      <c r="N104" s="248"/>
      <c r="Q104" s="36"/>
    </row>
    <row r="105" spans="1:17" ht="12.75">
      <c r="A105" s="44"/>
      <c r="B105" s="44"/>
      <c r="C105" s="44"/>
      <c r="D105" s="57"/>
      <c r="E105" s="58"/>
      <c r="F105" s="58"/>
      <c r="G105" s="247"/>
      <c r="H105" s="248"/>
      <c r="I105" s="248"/>
      <c r="J105" s="248"/>
      <c r="K105" s="248"/>
      <c r="L105" s="248"/>
      <c r="M105" s="248"/>
      <c r="N105" s="248"/>
      <c r="Q105" s="36"/>
    </row>
    <row r="106" spans="1:17" ht="12.75">
      <c r="A106" s="44"/>
      <c r="B106" s="44"/>
      <c r="C106" s="44"/>
      <c r="D106" s="57"/>
      <c r="E106" s="58"/>
      <c r="F106" s="58"/>
      <c r="G106" s="247"/>
      <c r="H106" s="248"/>
      <c r="I106" s="248"/>
      <c r="J106" s="248"/>
      <c r="K106" s="248"/>
      <c r="L106" s="248"/>
      <c r="M106" s="248"/>
      <c r="N106" s="248"/>
      <c r="Q106" s="36"/>
    </row>
    <row r="107" spans="1:17" ht="12.75">
      <c r="A107" s="44"/>
      <c r="B107" s="44"/>
      <c r="C107" s="44"/>
      <c r="D107" s="57"/>
      <c r="E107" s="58"/>
      <c r="F107" s="58"/>
      <c r="G107" s="247"/>
      <c r="H107" s="248"/>
      <c r="I107" s="248"/>
      <c r="J107" s="248"/>
      <c r="K107" s="248"/>
      <c r="L107" s="248"/>
      <c r="M107" s="248"/>
      <c r="N107" s="248"/>
      <c r="Q107" s="36"/>
    </row>
    <row r="108" spans="1:17" ht="12.75">
      <c r="A108" s="44"/>
      <c r="B108" s="44"/>
      <c r="C108" s="44"/>
      <c r="D108" s="57"/>
      <c r="E108" s="58"/>
      <c r="F108" s="58"/>
      <c r="G108" s="247"/>
      <c r="H108" s="248"/>
      <c r="I108" s="248"/>
      <c r="J108" s="248"/>
      <c r="K108" s="248"/>
      <c r="L108" s="248"/>
      <c r="M108" s="248"/>
      <c r="N108" s="248"/>
      <c r="Q108" s="36"/>
    </row>
    <row r="109" spans="1:17" ht="12.75">
      <c r="A109" s="44"/>
      <c r="B109" s="44"/>
      <c r="C109" s="44"/>
      <c r="D109" s="57"/>
      <c r="E109" s="58"/>
      <c r="F109" s="58"/>
      <c r="G109" s="247"/>
      <c r="H109" s="248"/>
      <c r="I109" s="248"/>
      <c r="J109" s="248"/>
      <c r="K109" s="248"/>
      <c r="L109" s="248"/>
      <c r="M109" s="248"/>
      <c r="N109" s="248"/>
      <c r="Q109" s="36"/>
    </row>
    <row r="110" spans="1:17" ht="12.75">
      <c r="A110" s="44"/>
      <c r="B110" s="44"/>
      <c r="C110" s="44"/>
      <c r="D110" s="57"/>
      <c r="E110" s="58"/>
      <c r="F110" s="58"/>
      <c r="G110" s="247"/>
      <c r="H110" s="248"/>
      <c r="I110" s="248"/>
      <c r="J110" s="248"/>
      <c r="K110" s="248"/>
      <c r="L110" s="248"/>
      <c r="M110" s="248"/>
      <c r="N110" s="248"/>
      <c r="Q110" s="36"/>
    </row>
    <row r="111" spans="1:17" ht="12.75">
      <c r="A111" s="44"/>
      <c r="B111" s="44"/>
      <c r="C111" s="44"/>
      <c r="D111" s="57"/>
      <c r="E111" s="58"/>
      <c r="F111" s="58"/>
      <c r="G111" s="247"/>
      <c r="H111" s="248"/>
      <c r="I111" s="248"/>
      <c r="J111" s="248"/>
      <c r="K111" s="248"/>
      <c r="L111" s="248"/>
      <c r="M111" s="248"/>
      <c r="N111" s="248"/>
      <c r="Q111" s="36"/>
    </row>
    <row r="112" spans="1:17" ht="12.75">
      <c r="A112" s="44"/>
      <c r="B112" s="44"/>
      <c r="C112" s="44"/>
      <c r="D112" s="57"/>
      <c r="E112" s="58"/>
      <c r="F112" s="58"/>
      <c r="G112" s="247"/>
      <c r="H112" s="248"/>
      <c r="I112" s="248"/>
      <c r="J112" s="248"/>
      <c r="K112" s="248"/>
      <c r="L112" s="248"/>
      <c r="M112" s="248"/>
      <c r="N112" s="248"/>
      <c r="Q112" s="36"/>
    </row>
    <row r="113" spans="1:17" ht="12.75">
      <c r="A113" s="44"/>
      <c r="B113" s="44"/>
      <c r="C113" s="44"/>
      <c r="D113" s="57"/>
      <c r="E113" s="58"/>
      <c r="F113" s="58"/>
      <c r="G113" s="247"/>
      <c r="H113" s="248"/>
      <c r="I113" s="248"/>
      <c r="J113" s="248"/>
      <c r="K113" s="248"/>
      <c r="L113" s="248"/>
      <c r="M113" s="248"/>
      <c r="N113" s="248"/>
      <c r="Q113" s="36"/>
    </row>
    <row r="114" spans="1:17" ht="12.75">
      <c r="A114" s="44"/>
      <c r="B114" s="44"/>
      <c r="C114" s="44"/>
      <c r="D114" s="57"/>
      <c r="E114" s="58"/>
      <c r="F114" s="58"/>
      <c r="G114" s="247"/>
      <c r="H114" s="248"/>
      <c r="I114" s="248"/>
      <c r="J114" s="248"/>
      <c r="K114" s="248"/>
      <c r="L114" s="248"/>
      <c r="M114" s="248"/>
      <c r="N114" s="248"/>
      <c r="Q114" s="36"/>
    </row>
    <row r="115" spans="1:17" ht="12.75">
      <c r="A115" s="44"/>
      <c r="B115" s="44"/>
      <c r="C115" s="44"/>
      <c r="D115" s="57"/>
      <c r="E115" s="58"/>
      <c r="F115" s="58"/>
      <c r="G115" s="247"/>
      <c r="H115" s="248"/>
      <c r="I115" s="248"/>
      <c r="J115" s="248"/>
      <c r="K115" s="248"/>
      <c r="L115" s="248"/>
      <c r="M115" s="248"/>
      <c r="N115" s="248"/>
      <c r="Q115" s="36"/>
    </row>
    <row r="116" spans="1:17" ht="12.75">
      <c r="A116" s="44"/>
      <c r="B116" s="44"/>
      <c r="C116" s="44"/>
      <c r="D116" s="57"/>
      <c r="E116" s="58"/>
      <c r="F116" s="58"/>
      <c r="G116" s="247"/>
      <c r="H116" s="248"/>
      <c r="I116" s="248"/>
      <c r="J116" s="248"/>
      <c r="K116" s="248"/>
      <c r="L116" s="248"/>
      <c r="M116" s="248"/>
      <c r="N116" s="248"/>
      <c r="Q116" s="36"/>
    </row>
    <row r="117" spans="1:17" ht="12.75">
      <c r="A117" s="44"/>
      <c r="B117" s="44"/>
      <c r="C117" s="44"/>
      <c r="D117" s="57"/>
      <c r="E117" s="58"/>
      <c r="F117" s="58"/>
      <c r="G117" s="247"/>
      <c r="H117" s="248"/>
      <c r="I117" s="248"/>
      <c r="J117" s="248"/>
      <c r="K117" s="248"/>
      <c r="L117" s="248"/>
      <c r="M117" s="248"/>
      <c r="N117" s="248"/>
      <c r="Q117" s="36"/>
    </row>
    <row r="118" spans="1:17" ht="12.75">
      <c r="A118" s="44"/>
      <c r="B118" s="44"/>
      <c r="C118" s="44"/>
      <c r="D118" s="57"/>
      <c r="E118" s="58"/>
      <c r="F118" s="58"/>
      <c r="G118" s="247"/>
      <c r="H118" s="248"/>
      <c r="I118" s="248"/>
      <c r="J118" s="248"/>
      <c r="K118" s="248"/>
      <c r="L118" s="248"/>
      <c r="M118" s="248"/>
      <c r="N118" s="248"/>
      <c r="Q118" s="36"/>
    </row>
    <row r="119" spans="1:17" ht="12.75">
      <c r="A119" s="44"/>
      <c r="B119" s="44"/>
      <c r="C119" s="44"/>
      <c r="D119" s="57"/>
      <c r="E119" s="58"/>
      <c r="F119" s="58"/>
      <c r="G119" s="247"/>
      <c r="H119" s="248"/>
      <c r="I119" s="248"/>
      <c r="J119" s="248"/>
      <c r="K119" s="248"/>
      <c r="L119" s="248"/>
      <c r="M119" s="248"/>
      <c r="N119" s="248"/>
      <c r="Q119" s="36"/>
    </row>
    <row r="120" spans="1:17" ht="12.75">
      <c r="A120" s="44"/>
      <c r="B120" s="44"/>
      <c r="C120" s="44"/>
      <c r="D120" s="57"/>
      <c r="E120" s="58"/>
      <c r="F120" s="58"/>
      <c r="G120" s="247"/>
      <c r="H120" s="248"/>
      <c r="I120" s="248"/>
      <c r="J120" s="248"/>
      <c r="K120" s="248"/>
      <c r="L120" s="248"/>
      <c r="M120" s="248"/>
      <c r="N120" s="248"/>
      <c r="Q120" s="36"/>
    </row>
    <row r="121" spans="1:17" ht="12.75">
      <c r="A121" s="44"/>
      <c r="B121" s="44"/>
      <c r="C121" s="44"/>
      <c r="D121" s="57"/>
      <c r="E121" s="58"/>
      <c r="F121" s="58"/>
      <c r="G121" s="247"/>
      <c r="H121" s="248"/>
      <c r="I121" s="248"/>
      <c r="J121" s="248"/>
      <c r="K121" s="248"/>
      <c r="L121" s="248"/>
      <c r="M121" s="248"/>
      <c r="N121" s="248"/>
      <c r="Q121" s="36"/>
    </row>
    <row r="122" spans="1:17" ht="12.75">
      <c r="A122" s="44"/>
      <c r="B122" s="44"/>
      <c r="C122" s="44"/>
      <c r="D122" s="57"/>
      <c r="E122" s="58"/>
      <c r="F122" s="58"/>
      <c r="G122" s="247"/>
      <c r="H122" s="248"/>
      <c r="I122" s="248"/>
      <c r="J122" s="248"/>
      <c r="K122" s="248"/>
      <c r="L122" s="248"/>
      <c r="M122" s="248"/>
      <c r="N122" s="248"/>
      <c r="Q122" s="36"/>
    </row>
    <row r="123" spans="1:17" ht="12.75">
      <c r="A123" s="44"/>
      <c r="B123" s="44"/>
      <c r="C123" s="44"/>
      <c r="D123" s="57"/>
      <c r="E123" s="58"/>
      <c r="F123" s="58"/>
      <c r="G123" s="247"/>
      <c r="H123" s="248"/>
      <c r="I123" s="248"/>
      <c r="J123" s="248"/>
      <c r="K123" s="248"/>
      <c r="L123" s="248"/>
      <c r="M123" s="248"/>
      <c r="N123" s="248"/>
      <c r="Q123" s="36"/>
    </row>
    <row r="124" spans="1:17" ht="12.75">
      <c r="A124" s="44"/>
      <c r="B124" s="44"/>
      <c r="C124" s="44"/>
      <c r="D124" s="57"/>
      <c r="E124" s="58"/>
      <c r="F124" s="58"/>
      <c r="G124" s="247"/>
      <c r="H124" s="248"/>
      <c r="I124" s="248"/>
      <c r="J124" s="248"/>
      <c r="K124" s="248"/>
      <c r="L124" s="248"/>
      <c r="M124" s="248"/>
      <c r="N124" s="248"/>
      <c r="Q124" s="36"/>
    </row>
    <row r="125" spans="1:17" ht="12.75">
      <c r="A125" s="44"/>
      <c r="B125" s="44"/>
      <c r="C125" s="44"/>
      <c r="D125" s="57"/>
      <c r="E125" s="58"/>
      <c r="F125" s="58"/>
      <c r="G125" s="247"/>
      <c r="H125" s="248"/>
      <c r="I125" s="248"/>
      <c r="J125" s="248"/>
      <c r="K125" s="248"/>
      <c r="L125" s="248"/>
      <c r="M125" s="248"/>
      <c r="N125" s="248"/>
      <c r="Q125" s="36"/>
    </row>
    <row r="126" spans="1:17" ht="12.75">
      <c r="A126" s="44"/>
      <c r="B126" s="44"/>
      <c r="C126" s="44"/>
      <c r="D126" s="57"/>
      <c r="E126" s="58"/>
      <c r="F126" s="58"/>
      <c r="G126" s="247"/>
      <c r="H126" s="248"/>
      <c r="I126" s="248"/>
      <c r="J126" s="248"/>
      <c r="K126" s="248"/>
      <c r="L126" s="248"/>
      <c r="M126" s="248"/>
      <c r="N126" s="248"/>
      <c r="Q126" s="36"/>
    </row>
    <row r="127" spans="1:17" ht="12.75">
      <c r="A127" s="44"/>
      <c r="B127" s="44"/>
      <c r="C127" s="44"/>
      <c r="D127" s="57"/>
      <c r="E127" s="58"/>
      <c r="F127" s="58"/>
      <c r="G127" s="247"/>
      <c r="H127" s="248"/>
      <c r="I127" s="248"/>
      <c r="J127" s="248"/>
      <c r="K127" s="248"/>
      <c r="L127" s="248"/>
      <c r="M127" s="248"/>
      <c r="N127" s="248"/>
      <c r="Q127" s="36"/>
    </row>
    <row r="128" spans="1:17" ht="12.75">
      <c r="A128" s="44"/>
      <c r="B128" s="44"/>
      <c r="C128" s="44"/>
      <c r="D128" s="57"/>
      <c r="E128" s="58"/>
      <c r="F128" s="58"/>
      <c r="G128" s="247"/>
      <c r="H128" s="248"/>
      <c r="I128" s="248"/>
      <c r="J128" s="248"/>
      <c r="K128" s="248"/>
      <c r="L128" s="248"/>
      <c r="M128" s="248"/>
      <c r="N128" s="248"/>
      <c r="Q128" s="36"/>
    </row>
    <row r="129" spans="1:17" ht="12.75">
      <c r="A129" s="44"/>
      <c r="B129" s="44"/>
      <c r="C129" s="44"/>
      <c r="D129" s="57"/>
      <c r="E129" s="58"/>
      <c r="F129" s="58"/>
      <c r="G129" s="247"/>
      <c r="H129" s="248"/>
      <c r="I129" s="248"/>
      <c r="J129" s="248"/>
      <c r="K129" s="248"/>
      <c r="L129" s="248"/>
      <c r="M129" s="248"/>
      <c r="N129" s="248"/>
      <c r="Q129" s="36"/>
    </row>
    <row r="130" spans="1:17" ht="12.75">
      <c r="A130" s="44"/>
      <c r="B130" s="44"/>
      <c r="C130" s="44"/>
      <c r="D130" s="57"/>
      <c r="E130" s="58"/>
      <c r="F130" s="58"/>
      <c r="G130" s="247"/>
      <c r="H130" s="248"/>
      <c r="I130" s="248"/>
      <c r="J130" s="248"/>
      <c r="K130" s="248"/>
      <c r="L130" s="248"/>
      <c r="M130" s="248"/>
      <c r="N130" s="248"/>
      <c r="Q130" s="36"/>
    </row>
    <row r="131" spans="1:17" ht="12.75">
      <c r="A131" s="44"/>
      <c r="B131" s="44"/>
      <c r="C131" s="44"/>
      <c r="D131" s="57"/>
      <c r="E131" s="58"/>
      <c r="F131" s="58"/>
      <c r="G131" s="247"/>
      <c r="H131" s="248"/>
      <c r="I131" s="248"/>
      <c r="J131" s="248"/>
      <c r="K131" s="248"/>
      <c r="L131" s="248"/>
      <c r="M131" s="248"/>
      <c r="N131" s="248"/>
      <c r="Q131" s="36"/>
    </row>
    <row r="132" spans="1:17" ht="12.75">
      <c r="A132" s="44"/>
      <c r="B132" s="44"/>
      <c r="C132" s="44"/>
      <c r="D132" s="57"/>
      <c r="E132" s="58"/>
      <c r="F132" s="58"/>
      <c r="G132" s="247"/>
      <c r="H132" s="248"/>
      <c r="I132" s="248"/>
      <c r="J132" s="248"/>
      <c r="K132" s="248"/>
      <c r="L132" s="248"/>
      <c r="M132" s="248"/>
      <c r="N132" s="248"/>
      <c r="Q132" s="36"/>
    </row>
    <row r="133" spans="1:17" ht="12.75">
      <c r="A133" s="44"/>
      <c r="B133" s="44"/>
      <c r="C133" s="44"/>
      <c r="D133" s="57"/>
      <c r="E133" s="58"/>
      <c r="F133" s="58"/>
      <c r="G133" s="247"/>
      <c r="H133" s="248"/>
      <c r="I133" s="248"/>
      <c r="J133" s="248"/>
      <c r="K133" s="248"/>
      <c r="L133" s="248"/>
      <c r="M133" s="248"/>
      <c r="N133" s="248"/>
      <c r="Q133" s="36"/>
    </row>
    <row r="134" spans="1:17" ht="12.75">
      <c r="A134" s="44"/>
      <c r="B134" s="44"/>
      <c r="C134" s="44"/>
      <c r="D134" s="57"/>
      <c r="E134" s="58"/>
      <c r="F134" s="58"/>
      <c r="G134" s="247"/>
      <c r="H134" s="248"/>
      <c r="I134" s="248"/>
      <c r="J134" s="248"/>
      <c r="K134" s="248"/>
      <c r="L134" s="248"/>
      <c r="M134" s="248"/>
      <c r="N134" s="248"/>
      <c r="Q134" s="36"/>
    </row>
    <row r="135" spans="1:17" ht="12.75">
      <c r="A135" s="44"/>
      <c r="B135" s="44"/>
      <c r="C135" s="44"/>
      <c r="D135" s="57"/>
      <c r="E135" s="58"/>
      <c r="F135" s="58"/>
      <c r="G135" s="247"/>
      <c r="H135" s="248"/>
      <c r="I135" s="248"/>
      <c r="J135" s="248"/>
      <c r="K135" s="248"/>
      <c r="L135" s="248"/>
      <c r="M135" s="248"/>
      <c r="N135" s="248"/>
      <c r="Q135" s="36"/>
    </row>
    <row r="136" spans="1:17" ht="12.75">
      <c r="A136" s="44"/>
      <c r="B136" s="44"/>
      <c r="C136" s="44"/>
      <c r="D136" s="57"/>
      <c r="E136" s="58"/>
      <c r="F136" s="58"/>
      <c r="G136" s="247"/>
      <c r="H136" s="248"/>
      <c r="I136" s="248"/>
      <c r="J136" s="248"/>
      <c r="K136" s="248"/>
      <c r="L136" s="248"/>
      <c r="M136" s="248"/>
      <c r="N136" s="248"/>
      <c r="Q136" s="36"/>
    </row>
    <row r="137" spans="1:17" ht="12.75">
      <c r="A137" s="44"/>
      <c r="B137" s="44"/>
      <c r="C137" s="44"/>
      <c r="D137" s="57"/>
      <c r="E137" s="58"/>
      <c r="F137" s="58"/>
      <c r="G137" s="247"/>
      <c r="H137" s="248"/>
      <c r="I137" s="248"/>
      <c r="J137" s="248"/>
      <c r="K137" s="248"/>
      <c r="L137" s="248"/>
      <c r="M137" s="248"/>
      <c r="N137" s="248"/>
      <c r="Q137" s="36"/>
    </row>
    <row r="138" spans="1:17" ht="12.75">
      <c r="A138" s="44"/>
      <c r="B138" s="44"/>
      <c r="C138" s="44"/>
      <c r="D138" s="57"/>
      <c r="E138" s="58"/>
      <c r="F138" s="58"/>
      <c r="G138" s="247"/>
      <c r="H138" s="248"/>
      <c r="I138" s="248"/>
      <c r="J138" s="248"/>
      <c r="K138" s="248"/>
      <c r="L138" s="248"/>
      <c r="M138" s="248"/>
      <c r="N138" s="248"/>
      <c r="Q138" s="36"/>
    </row>
    <row r="139" spans="1:17" ht="12.75">
      <c r="A139" s="44"/>
      <c r="B139" s="44"/>
      <c r="C139" s="44"/>
      <c r="D139" s="57"/>
      <c r="E139" s="58"/>
      <c r="F139" s="58"/>
      <c r="G139" s="247"/>
      <c r="H139" s="248"/>
      <c r="I139" s="248"/>
      <c r="J139" s="248"/>
      <c r="K139" s="248"/>
      <c r="L139" s="248"/>
      <c r="M139" s="248"/>
      <c r="N139" s="248"/>
      <c r="Q139" s="36"/>
    </row>
    <row r="140" spans="1:17" ht="12.75">
      <c r="A140" s="44"/>
      <c r="B140" s="44"/>
      <c r="C140" s="44"/>
      <c r="D140" s="57"/>
      <c r="E140" s="58"/>
      <c r="F140" s="58"/>
      <c r="G140" s="247"/>
      <c r="H140" s="248"/>
      <c r="I140" s="248"/>
      <c r="J140" s="248"/>
      <c r="K140" s="248"/>
      <c r="L140" s="248"/>
      <c r="M140" s="248"/>
      <c r="N140" s="248"/>
      <c r="Q140" s="36"/>
    </row>
    <row r="141" spans="1:17" ht="12.75">
      <c r="A141" s="44"/>
      <c r="B141" s="44"/>
      <c r="C141" s="44"/>
      <c r="D141" s="57"/>
      <c r="E141" s="58"/>
      <c r="F141" s="58"/>
      <c r="G141" s="247"/>
      <c r="H141" s="248"/>
      <c r="I141" s="248"/>
      <c r="J141" s="248"/>
      <c r="K141" s="248"/>
      <c r="L141" s="248"/>
      <c r="M141" s="248"/>
      <c r="N141" s="248"/>
      <c r="Q141" s="36"/>
    </row>
    <row r="142" spans="1:17" ht="12.75">
      <c r="A142" s="44"/>
      <c r="B142" s="44"/>
      <c r="C142" s="44"/>
      <c r="D142" s="57"/>
      <c r="E142" s="58"/>
      <c r="F142" s="58"/>
      <c r="G142" s="247"/>
      <c r="H142" s="248"/>
      <c r="I142" s="248"/>
      <c r="J142" s="248"/>
      <c r="K142" s="248"/>
      <c r="L142" s="248"/>
      <c r="M142" s="248"/>
      <c r="N142" s="248"/>
      <c r="Q142" s="36"/>
    </row>
    <row r="143" spans="1:17" ht="12.75">
      <c r="A143" s="44"/>
      <c r="B143" s="44"/>
      <c r="C143" s="44"/>
      <c r="D143" s="57"/>
      <c r="E143" s="58"/>
      <c r="F143" s="58"/>
      <c r="G143" s="247"/>
      <c r="H143" s="248"/>
      <c r="I143" s="248"/>
      <c r="J143" s="248"/>
      <c r="K143" s="248"/>
      <c r="L143" s="248"/>
      <c r="M143" s="248"/>
      <c r="N143" s="248"/>
      <c r="Q143" s="36"/>
    </row>
    <row r="144" spans="1:17" ht="12.75">
      <c r="A144" s="44"/>
      <c r="B144" s="44"/>
      <c r="C144" s="44"/>
      <c r="D144" s="57"/>
      <c r="E144" s="58"/>
      <c r="F144" s="58"/>
      <c r="G144" s="247"/>
      <c r="H144" s="248"/>
      <c r="I144" s="248"/>
      <c r="J144" s="248"/>
      <c r="K144" s="248"/>
      <c r="L144" s="248"/>
      <c r="M144" s="248"/>
      <c r="N144" s="248"/>
      <c r="Q144" s="36"/>
    </row>
    <row r="145" spans="1:17" ht="12.75">
      <c r="A145" s="44"/>
      <c r="B145" s="44"/>
      <c r="C145" s="44"/>
      <c r="D145" s="57"/>
      <c r="E145" s="58"/>
      <c r="F145" s="58"/>
      <c r="G145" s="247"/>
      <c r="H145" s="248"/>
      <c r="I145" s="248"/>
      <c r="J145" s="248"/>
      <c r="K145" s="248"/>
      <c r="L145" s="248"/>
      <c r="M145" s="248"/>
      <c r="N145" s="248"/>
      <c r="Q145" s="36"/>
    </row>
    <row r="146" spans="1:17" ht="12.75">
      <c r="A146" s="44"/>
      <c r="B146" s="44"/>
      <c r="C146" s="44"/>
      <c r="D146" s="57"/>
      <c r="E146" s="58"/>
      <c r="F146" s="58"/>
      <c r="G146" s="247"/>
      <c r="H146" s="248"/>
      <c r="I146" s="248"/>
      <c r="J146" s="248"/>
      <c r="K146" s="248"/>
      <c r="L146" s="248"/>
      <c r="M146" s="248"/>
      <c r="N146" s="248"/>
      <c r="Q146" s="36"/>
    </row>
    <row r="147" spans="1:17" ht="12.75">
      <c r="A147" s="44"/>
      <c r="B147" s="44"/>
      <c r="C147" s="44"/>
      <c r="D147" s="57"/>
      <c r="E147" s="58"/>
      <c r="F147" s="58"/>
      <c r="G147" s="247"/>
      <c r="H147" s="248"/>
      <c r="I147" s="248"/>
      <c r="J147" s="248"/>
      <c r="K147" s="248"/>
      <c r="L147" s="248"/>
      <c r="M147" s="248"/>
      <c r="N147" s="248"/>
      <c r="Q147" s="36"/>
    </row>
    <row r="148" spans="1:17" ht="12.75">
      <c r="A148" s="44"/>
      <c r="B148" s="44"/>
      <c r="C148" s="44"/>
      <c r="D148" s="57"/>
      <c r="E148" s="58"/>
      <c r="F148" s="58"/>
      <c r="G148" s="247"/>
      <c r="H148" s="248"/>
      <c r="I148" s="248"/>
      <c r="J148" s="248"/>
      <c r="K148" s="248"/>
      <c r="L148" s="248"/>
      <c r="M148" s="248"/>
      <c r="N148" s="248"/>
      <c r="Q148" s="36"/>
    </row>
    <row r="149" spans="1:17" ht="12.75">
      <c r="A149" s="44"/>
      <c r="B149" s="44"/>
      <c r="C149" s="44"/>
      <c r="D149" s="57"/>
      <c r="E149" s="58"/>
      <c r="F149" s="58"/>
      <c r="G149" s="247"/>
      <c r="H149" s="248"/>
      <c r="I149" s="248"/>
      <c r="J149" s="248"/>
      <c r="K149" s="248"/>
      <c r="L149" s="248"/>
      <c r="M149" s="248"/>
      <c r="N149" s="248"/>
      <c r="Q149" s="36"/>
    </row>
    <row r="150" spans="1:17" ht="12.75">
      <c r="A150" s="44"/>
      <c r="B150" s="44"/>
      <c r="C150" s="44"/>
      <c r="D150" s="57"/>
      <c r="E150" s="58"/>
      <c r="F150" s="58"/>
      <c r="G150" s="247"/>
      <c r="H150" s="248"/>
      <c r="I150" s="248"/>
      <c r="J150" s="248"/>
      <c r="K150" s="248"/>
      <c r="L150" s="248"/>
      <c r="M150" s="248"/>
      <c r="N150" s="248"/>
      <c r="Q150" s="36"/>
    </row>
    <row r="151" spans="1:17" ht="12.75">
      <c r="A151" s="44"/>
      <c r="B151" s="44"/>
      <c r="C151" s="44"/>
      <c r="D151" s="57"/>
      <c r="E151" s="58"/>
      <c r="F151" s="58"/>
      <c r="G151" s="247"/>
      <c r="H151" s="248"/>
      <c r="I151" s="248"/>
      <c r="J151" s="248"/>
      <c r="K151" s="248"/>
      <c r="L151" s="248"/>
      <c r="M151" s="248"/>
      <c r="N151" s="248"/>
      <c r="Q151" s="36"/>
    </row>
    <row r="152" spans="1:17" ht="12.75">
      <c r="A152" s="44"/>
      <c r="B152" s="44"/>
      <c r="C152" s="44"/>
      <c r="D152" s="57"/>
      <c r="E152" s="58"/>
      <c r="F152" s="58"/>
      <c r="G152" s="247"/>
      <c r="H152" s="248"/>
      <c r="I152" s="248"/>
      <c r="J152" s="248"/>
      <c r="K152" s="248"/>
      <c r="L152" s="248"/>
      <c r="M152" s="248"/>
      <c r="N152" s="248"/>
      <c r="Q152" s="36"/>
    </row>
    <row r="153" spans="1:17" ht="12.75">
      <c r="A153" s="44"/>
      <c r="B153" s="44"/>
      <c r="C153" s="44"/>
      <c r="D153" s="57"/>
      <c r="E153" s="58"/>
      <c r="F153" s="58"/>
      <c r="G153" s="247"/>
      <c r="H153" s="248"/>
      <c r="I153" s="248"/>
      <c r="J153" s="248"/>
      <c r="K153" s="248"/>
      <c r="L153" s="248"/>
      <c r="M153" s="248"/>
      <c r="N153" s="248"/>
      <c r="Q153" s="36"/>
    </row>
    <row r="154" spans="1:17" ht="12.75">
      <c r="A154" s="44"/>
      <c r="B154" s="44"/>
      <c r="C154" s="44"/>
      <c r="D154" s="57"/>
      <c r="E154" s="58"/>
      <c r="F154" s="58"/>
      <c r="G154" s="247"/>
      <c r="H154" s="248"/>
      <c r="I154" s="248"/>
      <c r="J154" s="248"/>
      <c r="K154" s="248"/>
      <c r="L154" s="248"/>
      <c r="M154" s="248"/>
      <c r="N154" s="248"/>
      <c r="Q154" s="36"/>
    </row>
    <row r="155" spans="1:17" ht="12.75">
      <c r="A155" s="44"/>
      <c r="B155" s="44"/>
      <c r="C155" s="44"/>
      <c r="D155" s="57"/>
      <c r="E155" s="58"/>
      <c r="F155" s="58"/>
      <c r="G155" s="247"/>
      <c r="H155" s="248"/>
      <c r="I155" s="248"/>
      <c r="J155" s="248"/>
      <c r="K155" s="248"/>
      <c r="L155" s="248"/>
      <c r="M155" s="248"/>
      <c r="N155" s="248"/>
      <c r="Q155" s="36"/>
    </row>
    <row r="156" spans="1:17" ht="12.75">
      <c r="A156" s="44"/>
      <c r="B156" s="44"/>
      <c r="C156" s="44"/>
      <c r="D156" s="57"/>
      <c r="E156" s="58"/>
      <c r="F156" s="58"/>
      <c r="G156" s="247"/>
      <c r="H156" s="248"/>
      <c r="I156" s="248"/>
      <c r="J156" s="248"/>
      <c r="K156" s="248"/>
      <c r="L156" s="248"/>
      <c r="M156" s="248"/>
      <c r="N156" s="248"/>
      <c r="Q156" s="36"/>
    </row>
    <row r="157" spans="1:17" ht="12.75">
      <c r="A157" s="44"/>
      <c r="B157" s="44"/>
      <c r="C157" s="44"/>
      <c r="D157" s="57"/>
      <c r="E157" s="58"/>
      <c r="F157" s="58"/>
      <c r="G157" s="247"/>
      <c r="H157" s="248"/>
      <c r="I157" s="248"/>
      <c r="J157" s="248"/>
      <c r="K157" s="248"/>
      <c r="L157" s="248"/>
      <c r="M157" s="248"/>
      <c r="N157" s="248"/>
      <c r="Q157" s="36"/>
    </row>
    <row r="158" spans="1:17" ht="12.75">
      <c r="A158" s="44"/>
      <c r="B158" s="44"/>
      <c r="C158" s="44"/>
      <c r="D158" s="57"/>
      <c r="E158" s="58"/>
      <c r="F158" s="58"/>
      <c r="G158" s="247"/>
      <c r="H158" s="248"/>
      <c r="I158" s="248"/>
      <c r="J158" s="248"/>
      <c r="K158" s="248"/>
      <c r="L158" s="248"/>
      <c r="M158" s="248"/>
      <c r="N158" s="248"/>
      <c r="Q158" s="36"/>
    </row>
    <row r="159" spans="1:17" ht="12.75">
      <c r="A159" s="44"/>
      <c r="B159" s="44"/>
      <c r="C159" s="44"/>
      <c r="D159" s="57"/>
      <c r="E159" s="58"/>
      <c r="F159" s="58"/>
      <c r="G159" s="247"/>
      <c r="H159" s="248"/>
      <c r="I159" s="248"/>
      <c r="J159" s="248"/>
      <c r="K159" s="248"/>
      <c r="L159" s="248"/>
      <c r="M159" s="248"/>
      <c r="N159" s="248"/>
      <c r="Q159" s="36"/>
    </row>
    <row r="160" spans="1:17" ht="12.75">
      <c r="A160" s="44"/>
      <c r="B160" s="44"/>
      <c r="C160" s="44"/>
      <c r="D160" s="57"/>
      <c r="E160" s="58"/>
      <c r="F160" s="58"/>
      <c r="G160" s="247"/>
      <c r="H160" s="248"/>
      <c r="I160" s="248"/>
      <c r="J160" s="248"/>
      <c r="K160" s="248"/>
      <c r="L160" s="248"/>
      <c r="M160" s="248"/>
      <c r="N160" s="248"/>
      <c r="Q160" s="36"/>
    </row>
    <row r="161" spans="1:17" ht="12.75">
      <c r="A161" s="44"/>
      <c r="B161" s="44"/>
      <c r="C161" s="44"/>
      <c r="D161" s="57"/>
      <c r="E161" s="58"/>
      <c r="F161" s="58"/>
      <c r="G161" s="247"/>
      <c r="H161" s="248"/>
      <c r="I161" s="248"/>
      <c r="J161" s="248"/>
      <c r="K161" s="248"/>
      <c r="L161" s="248"/>
      <c r="M161" s="248"/>
      <c r="N161" s="248"/>
      <c r="Q161" s="36"/>
    </row>
    <row r="162" spans="1:17" ht="12.75">
      <c r="A162" s="44"/>
      <c r="B162" s="44"/>
      <c r="C162" s="44"/>
      <c r="D162" s="57"/>
      <c r="E162" s="58"/>
      <c r="F162" s="58"/>
      <c r="G162" s="247"/>
      <c r="H162" s="248"/>
      <c r="I162" s="248"/>
      <c r="J162" s="248"/>
      <c r="K162" s="248"/>
      <c r="L162" s="248"/>
      <c r="M162" s="248"/>
      <c r="N162" s="248"/>
      <c r="Q162" s="36"/>
    </row>
    <row r="163" spans="1:17" ht="12.75">
      <c r="A163" s="44"/>
      <c r="B163" s="44"/>
      <c r="C163" s="44"/>
      <c r="D163" s="57"/>
      <c r="E163" s="58"/>
      <c r="F163" s="58"/>
      <c r="G163" s="247"/>
      <c r="H163" s="248"/>
      <c r="I163" s="248"/>
      <c r="J163" s="248"/>
      <c r="K163" s="248"/>
      <c r="L163" s="248"/>
      <c r="M163" s="248"/>
      <c r="N163" s="248"/>
      <c r="Q163" s="36"/>
    </row>
    <row r="164" spans="1:17" ht="12.75">
      <c r="A164" s="44"/>
      <c r="B164" s="44"/>
      <c r="C164" s="44"/>
      <c r="D164" s="57"/>
      <c r="E164" s="58"/>
      <c r="F164" s="58"/>
      <c r="G164" s="247"/>
      <c r="H164" s="248"/>
      <c r="I164" s="248"/>
      <c r="J164" s="248"/>
      <c r="K164" s="248"/>
      <c r="L164" s="248"/>
      <c r="M164" s="248"/>
      <c r="N164" s="248"/>
      <c r="Q164" s="36"/>
    </row>
    <row r="165" spans="1:17" ht="12.75">
      <c r="A165" s="44"/>
      <c r="B165" s="44"/>
      <c r="C165" s="44"/>
      <c r="D165" s="57"/>
      <c r="E165" s="58"/>
      <c r="F165" s="58"/>
      <c r="G165" s="247"/>
      <c r="H165" s="248"/>
      <c r="I165" s="248"/>
      <c r="J165" s="248"/>
      <c r="K165" s="248"/>
      <c r="L165" s="248"/>
      <c r="M165" s="248"/>
      <c r="N165" s="248"/>
      <c r="Q165" s="36"/>
    </row>
    <row r="166" spans="1:17" ht="12.75">
      <c r="A166" s="44"/>
      <c r="B166" s="44"/>
      <c r="C166" s="44"/>
      <c r="D166" s="57"/>
      <c r="E166" s="58"/>
      <c r="F166" s="58"/>
      <c r="G166" s="247"/>
      <c r="H166" s="248"/>
      <c r="I166" s="248"/>
      <c r="J166" s="248"/>
      <c r="K166" s="248"/>
      <c r="L166" s="248"/>
      <c r="M166" s="248"/>
      <c r="N166" s="248"/>
      <c r="Q166" s="36"/>
    </row>
    <row r="167" spans="1:17" ht="12.75">
      <c r="A167" s="44"/>
      <c r="B167" s="44"/>
      <c r="C167" s="44"/>
      <c r="D167" s="57"/>
      <c r="E167" s="58"/>
      <c r="F167" s="58"/>
      <c r="G167" s="247"/>
      <c r="H167" s="248"/>
      <c r="I167" s="248"/>
      <c r="J167" s="248"/>
      <c r="K167" s="248"/>
      <c r="L167" s="248"/>
      <c r="M167" s="248"/>
      <c r="N167" s="248"/>
      <c r="Q167" s="36"/>
    </row>
    <row r="168" spans="1:17" ht="12.75">
      <c r="A168" s="44"/>
      <c r="B168" s="44"/>
      <c r="C168" s="44"/>
      <c r="D168" s="57"/>
      <c r="E168" s="58"/>
      <c r="F168" s="58"/>
      <c r="G168" s="247"/>
      <c r="H168" s="248"/>
      <c r="I168" s="248"/>
      <c r="J168" s="248"/>
      <c r="K168" s="248"/>
      <c r="L168" s="248"/>
      <c r="M168" s="248"/>
      <c r="N168" s="248"/>
      <c r="Q168" s="36"/>
    </row>
    <row r="169" spans="1:17" ht="12.75">
      <c r="A169" s="44"/>
      <c r="B169" s="44"/>
      <c r="C169" s="44"/>
      <c r="D169" s="57"/>
      <c r="E169" s="58"/>
      <c r="F169" s="58"/>
      <c r="G169" s="247"/>
      <c r="H169" s="248"/>
      <c r="I169" s="248"/>
      <c r="J169" s="248"/>
      <c r="K169" s="248"/>
      <c r="L169" s="248"/>
      <c r="M169" s="248"/>
      <c r="N169" s="248"/>
      <c r="Q169" s="36"/>
    </row>
    <row r="170" spans="1:17" ht="12.75">
      <c r="A170" s="44"/>
      <c r="B170" s="44"/>
      <c r="C170" s="44"/>
      <c r="D170" s="57"/>
      <c r="E170" s="58"/>
      <c r="F170" s="58"/>
      <c r="G170" s="247"/>
      <c r="H170" s="248"/>
      <c r="I170" s="248"/>
      <c r="J170" s="248"/>
      <c r="K170" s="248"/>
      <c r="L170" s="248"/>
      <c r="M170" s="248"/>
      <c r="N170" s="248"/>
      <c r="Q170" s="36"/>
    </row>
    <row r="171" spans="1:17" ht="12.75">
      <c r="A171" s="44"/>
      <c r="B171" s="44"/>
      <c r="C171" s="44"/>
      <c r="D171" s="57"/>
      <c r="E171" s="58"/>
      <c r="F171" s="58"/>
      <c r="G171" s="247"/>
      <c r="H171" s="248"/>
      <c r="I171" s="248"/>
      <c r="J171" s="248"/>
      <c r="K171" s="248"/>
      <c r="L171" s="248"/>
      <c r="M171" s="248"/>
      <c r="N171" s="248"/>
      <c r="Q171" s="36"/>
    </row>
    <row r="172" spans="1:17" ht="12.75">
      <c r="A172" s="44"/>
      <c r="B172" s="44"/>
      <c r="C172" s="44"/>
      <c r="D172" s="57"/>
      <c r="E172" s="58"/>
      <c r="F172" s="58"/>
      <c r="G172" s="247"/>
      <c r="H172" s="248"/>
      <c r="I172" s="248"/>
      <c r="J172" s="248"/>
      <c r="K172" s="248"/>
      <c r="L172" s="248"/>
      <c r="M172" s="248"/>
      <c r="N172" s="248"/>
      <c r="Q172" s="36"/>
    </row>
    <row r="173" spans="1:17" ht="12.75">
      <c r="A173" s="44"/>
      <c r="B173" s="44"/>
      <c r="C173" s="44"/>
      <c r="D173" s="57"/>
      <c r="E173" s="58"/>
      <c r="F173" s="58"/>
      <c r="G173" s="247"/>
      <c r="H173" s="248"/>
      <c r="I173" s="248"/>
      <c r="J173" s="248"/>
      <c r="K173" s="248"/>
      <c r="L173" s="248"/>
      <c r="M173" s="248"/>
      <c r="N173" s="248"/>
      <c r="Q173" s="36"/>
    </row>
    <row r="174" spans="1:17" ht="12.75">
      <c r="A174" s="44"/>
      <c r="B174" s="44"/>
      <c r="C174" s="44"/>
      <c r="D174" s="57"/>
      <c r="E174" s="58"/>
      <c r="F174" s="58"/>
      <c r="G174" s="247"/>
      <c r="H174" s="248"/>
      <c r="I174" s="248"/>
      <c r="J174" s="248"/>
      <c r="K174" s="248"/>
      <c r="L174" s="248"/>
      <c r="M174" s="248"/>
      <c r="N174" s="248"/>
      <c r="Q174" s="36"/>
    </row>
    <row r="175" spans="1:17" ht="12.75">
      <c r="A175" s="44"/>
      <c r="B175" s="44"/>
      <c r="C175" s="44"/>
      <c r="D175" s="57"/>
      <c r="E175" s="58"/>
      <c r="F175" s="58"/>
      <c r="G175" s="247"/>
      <c r="H175" s="248"/>
      <c r="I175" s="248"/>
      <c r="J175" s="248"/>
      <c r="K175" s="248"/>
      <c r="L175" s="248"/>
      <c r="M175" s="248"/>
      <c r="N175" s="248"/>
      <c r="Q175" s="36"/>
    </row>
    <row r="176" spans="1:17" ht="12.75">
      <c r="A176" s="44"/>
      <c r="B176" s="44"/>
      <c r="C176" s="44"/>
      <c r="D176" s="57"/>
      <c r="E176" s="58"/>
      <c r="F176" s="58"/>
      <c r="G176" s="247"/>
      <c r="H176" s="248"/>
      <c r="I176" s="248"/>
      <c r="J176" s="248"/>
      <c r="K176" s="248"/>
      <c r="L176" s="248"/>
      <c r="M176" s="248"/>
      <c r="N176" s="248"/>
      <c r="Q176" s="36"/>
    </row>
    <row r="177" spans="1:17" ht="12.75">
      <c r="A177" s="44"/>
      <c r="B177" s="44"/>
      <c r="C177" s="44"/>
      <c r="D177" s="57"/>
      <c r="E177" s="58"/>
      <c r="F177" s="58"/>
      <c r="G177" s="247"/>
      <c r="H177" s="248"/>
      <c r="I177" s="248"/>
      <c r="J177" s="248"/>
      <c r="K177" s="248"/>
      <c r="L177" s="248"/>
      <c r="M177" s="248"/>
      <c r="N177" s="248"/>
      <c r="Q177" s="36"/>
    </row>
    <row r="178" spans="1:17" ht="12.75">
      <c r="A178" s="44"/>
      <c r="B178" s="44"/>
      <c r="C178" s="44"/>
      <c r="D178" s="57"/>
      <c r="E178" s="58"/>
      <c r="F178" s="58"/>
      <c r="G178" s="247"/>
      <c r="H178" s="248"/>
      <c r="I178" s="248"/>
      <c r="J178" s="248"/>
      <c r="K178" s="248"/>
      <c r="L178" s="248"/>
      <c r="M178" s="248"/>
      <c r="N178" s="248"/>
      <c r="Q178" s="36"/>
    </row>
    <row r="179" spans="1:17" ht="12.75">
      <c r="A179" s="44"/>
      <c r="B179" s="44"/>
      <c r="C179" s="44"/>
      <c r="D179" s="57"/>
      <c r="E179" s="58"/>
      <c r="F179" s="58"/>
      <c r="G179" s="247"/>
      <c r="H179" s="248"/>
      <c r="I179" s="248"/>
      <c r="J179" s="248"/>
      <c r="K179" s="248"/>
      <c r="L179" s="248"/>
      <c r="M179" s="248"/>
      <c r="N179" s="248"/>
      <c r="Q179" s="36"/>
    </row>
    <row r="180" spans="1:17" ht="12.75">
      <c r="A180" s="44"/>
      <c r="B180" s="44"/>
      <c r="C180" s="44"/>
      <c r="D180" s="57"/>
      <c r="E180" s="58"/>
      <c r="F180" s="58"/>
      <c r="G180" s="247"/>
      <c r="H180" s="248"/>
      <c r="I180" s="248"/>
      <c r="J180" s="248"/>
      <c r="K180" s="248"/>
      <c r="L180" s="248"/>
      <c r="M180" s="248"/>
      <c r="N180" s="248"/>
      <c r="Q180" s="36"/>
    </row>
    <row r="181" spans="1:17" ht="12.75">
      <c r="A181" s="44"/>
      <c r="B181" s="44"/>
      <c r="C181" s="44"/>
      <c r="D181" s="57"/>
      <c r="E181" s="58"/>
      <c r="F181" s="58"/>
      <c r="G181" s="247"/>
      <c r="H181" s="248"/>
      <c r="I181" s="248"/>
      <c r="J181" s="248"/>
      <c r="K181" s="248"/>
      <c r="L181" s="248"/>
      <c r="M181" s="248"/>
      <c r="N181" s="248"/>
      <c r="Q181" s="36"/>
    </row>
    <row r="182" spans="1:17" ht="12.75">
      <c r="A182" s="44"/>
      <c r="B182" s="44"/>
      <c r="C182" s="44"/>
      <c r="D182" s="57"/>
      <c r="E182" s="58"/>
      <c r="F182" s="58"/>
      <c r="G182" s="247"/>
      <c r="H182" s="248"/>
      <c r="I182" s="248"/>
      <c r="J182" s="248"/>
      <c r="K182" s="248"/>
      <c r="L182" s="248"/>
      <c r="M182" s="248"/>
      <c r="N182" s="248"/>
      <c r="Q182" s="36"/>
    </row>
    <row r="183" spans="1:17" ht="12.75">
      <c r="A183" s="44"/>
      <c r="B183" s="44"/>
      <c r="C183" s="44"/>
      <c r="D183" s="57"/>
      <c r="E183" s="58"/>
      <c r="F183" s="58"/>
      <c r="G183" s="247"/>
      <c r="H183" s="248"/>
      <c r="I183" s="248"/>
      <c r="J183" s="248"/>
      <c r="K183" s="248"/>
      <c r="L183" s="248"/>
      <c r="M183" s="248"/>
      <c r="N183" s="248"/>
      <c r="Q183" s="36"/>
    </row>
    <row r="184" spans="1:17" ht="12.75">
      <c r="A184" s="44"/>
      <c r="B184" s="44"/>
      <c r="C184" s="44"/>
      <c r="D184" s="57"/>
      <c r="E184" s="58"/>
      <c r="F184" s="58"/>
      <c r="G184" s="247"/>
      <c r="H184" s="248"/>
      <c r="I184" s="248"/>
      <c r="J184" s="248"/>
      <c r="K184" s="248"/>
      <c r="L184" s="248"/>
      <c r="M184" s="248"/>
      <c r="N184" s="248"/>
      <c r="Q184" s="36"/>
    </row>
    <row r="185" spans="1:17" ht="12.75">
      <c r="A185" s="44"/>
      <c r="B185" s="44"/>
      <c r="C185" s="44"/>
      <c r="D185" s="57"/>
      <c r="E185" s="58"/>
      <c r="F185" s="58"/>
      <c r="G185" s="247"/>
      <c r="H185" s="248"/>
      <c r="I185" s="248"/>
      <c r="J185" s="248"/>
      <c r="K185" s="248"/>
      <c r="L185" s="248"/>
      <c r="M185" s="248"/>
      <c r="N185" s="248"/>
      <c r="Q185" s="36"/>
    </row>
    <row r="186" spans="1:17" ht="12.75">
      <c r="A186" s="44"/>
      <c r="B186" s="44"/>
      <c r="C186" s="44"/>
      <c r="D186" s="57"/>
      <c r="E186" s="58"/>
      <c r="F186" s="58"/>
      <c r="G186" s="247"/>
      <c r="H186" s="248"/>
      <c r="I186" s="248"/>
      <c r="J186" s="248"/>
      <c r="K186" s="248"/>
      <c r="L186" s="248"/>
      <c r="M186" s="248"/>
      <c r="N186" s="248"/>
      <c r="Q186" s="36"/>
    </row>
    <row r="187" spans="1:17" ht="12.75">
      <c r="A187" s="44"/>
      <c r="B187" s="44"/>
      <c r="C187" s="44"/>
      <c r="D187" s="57"/>
      <c r="E187" s="58"/>
      <c r="F187" s="58"/>
      <c r="G187" s="247"/>
      <c r="H187" s="248"/>
      <c r="I187" s="248"/>
      <c r="J187" s="248"/>
      <c r="K187" s="248"/>
      <c r="L187" s="248"/>
      <c r="M187" s="248"/>
      <c r="N187" s="248"/>
      <c r="Q187" s="36"/>
    </row>
    <row r="188" spans="1:17" ht="12.75">
      <c r="A188" s="44"/>
      <c r="B188" s="44"/>
      <c r="C188" s="44"/>
      <c r="D188" s="57"/>
      <c r="E188" s="58"/>
      <c r="F188" s="58"/>
      <c r="G188" s="247"/>
      <c r="H188" s="248"/>
      <c r="I188" s="248"/>
      <c r="J188" s="248"/>
      <c r="K188" s="248"/>
      <c r="L188" s="248"/>
      <c r="M188" s="248"/>
      <c r="N188" s="248"/>
      <c r="Q188" s="36"/>
    </row>
    <row r="189" spans="1:17" ht="12.75">
      <c r="A189" s="44"/>
      <c r="B189" s="44"/>
      <c r="C189" s="44"/>
      <c r="D189" s="57"/>
      <c r="E189" s="58"/>
      <c r="F189" s="58"/>
      <c r="G189" s="247"/>
      <c r="H189" s="248"/>
      <c r="I189" s="248"/>
      <c r="J189" s="248"/>
      <c r="K189" s="248"/>
      <c r="L189" s="248"/>
      <c r="M189" s="248"/>
      <c r="N189" s="248"/>
      <c r="Q189" s="36"/>
    </row>
    <row r="190" spans="1:17" ht="12.75">
      <c r="A190" s="44"/>
      <c r="B190" s="44"/>
      <c r="C190" s="44"/>
      <c r="D190" s="57"/>
      <c r="E190" s="58"/>
      <c r="F190" s="58"/>
      <c r="G190" s="247"/>
      <c r="H190" s="248"/>
      <c r="I190" s="248"/>
      <c r="J190" s="248"/>
      <c r="K190" s="248"/>
      <c r="L190" s="248"/>
      <c r="M190" s="248"/>
      <c r="N190" s="248"/>
      <c r="Q190" s="36"/>
    </row>
    <row r="191" spans="1:17" ht="12.75">
      <c r="A191" s="44"/>
      <c r="B191" s="44"/>
      <c r="C191" s="44"/>
      <c r="D191" s="57"/>
      <c r="E191" s="58"/>
      <c r="F191" s="58"/>
      <c r="G191" s="247"/>
      <c r="H191" s="248"/>
      <c r="I191" s="248"/>
      <c r="J191" s="248"/>
      <c r="K191" s="248"/>
      <c r="L191" s="248"/>
      <c r="M191" s="248"/>
      <c r="N191" s="248"/>
      <c r="Q191" s="36"/>
    </row>
    <row r="192" spans="1:17" ht="12.75">
      <c r="A192" s="44"/>
      <c r="B192" s="44"/>
      <c r="C192" s="44"/>
      <c r="D192" s="57"/>
      <c r="E192" s="58"/>
      <c r="F192" s="58"/>
      <c r="G192" s="247"/>
      <c r="H192" s="248"/>
      <c r="I192" s="248"/>
      <c r="J192" s="248"/>
      <c r="K192" s="248"/>
      <c r="L192" s="248"/>
      <c r="M192" s="248"/>
      <c r="N192" s="248"/>
      <c r="Q192" s="36"/>
    </row>
    <row r="193" spans="1:17" ht="12.75">
      <c r="A193" s="44"/>
      <c r="B193" s="44"/>
      <c r="C193" s="44"/>
      <c r="D193" s="57"/>
      <c r="E193" s="58"/>
      <c r="F193" s="58"/>
      <c r="G193" s="247"/>
      <c r="H193" s="248"/>
      <c r="I193" s="248"/>
      <c r="J193" s="248"/>
      <c r="K193" s="248"/>
      <c r="L193" s="248"/>
      <c r="M193" s="248"/>
      <c r="N193" s="248"/>
      <c r="Q193" s="36"/>
    </row>
    <row r="194" spans="1:17" ht="12.75">
      <c r="A194" s="44"/>
      <c r="B194" s="44"/>
      <c r="C194" s="44"/>
      <c r="D194" s="57"/>
      <c r="E194" s="58"/>
      <c r="F194" s="58"/>
      <c r="G194" s="247"/>
      <c r="H194" s="248"/>
      <c r="I194" s="248"/>
      <c r="J194" s="248"/>
      <c r="K194" s="248"/>
      <c r="L194" s="248"/>
      <c r="M194" s="248"/>
      <c r="N194" s="248"/>
      <c r="Q194" s="36"/>
    </row>
    <row r="195" spans="1:17" ht="12.75">
      <c r="A195" s="44"/>
      <c r="B195" s="44"/>
      <c r="C195" s="44"/>
      <c r="D195" s="57"/>
      <c r="E195" s="58"/>
      <c r="F195" s="58"/>
      <c r="G195" s="247"/>
      <c r="H195" s="248"/>
      <c r="I195" s="248"/>
      <c r="J195" s="248"/>
      <c r="K195" s="248"/>
      <c r="L195" s="248"/>
      <c r="M195" s="248"/>
      <c r="N195" s="248"/>
      <c r="Q195" s="36"/>
    </row>
    <row r="196" spans="1:17" ht="12.75">
      <c r="A196" s="44"/>
      <c r="B196" s="44"/>
      <c r="C196" s="44"/>
      <c r="D196" s="57"/>
      <c r="E196" s="58"/>
      <c r="F196" s="58"/>
      <c r="G196" s="247"/>
      <c r="H196" s="248"/>
      <c r="I196" s="248"/>
      <c r="J196" s="248"/>
      <c r="K196" s="248"/>
      <c r="L196" s="248"/>
      <c r="M196" s="248"/>
      <c r="N196" s="248"/>
      <c r="Q196" s="36"/>
    </row>
  </sheetData>
  <sheetProtection/>
  <mergeCells count="2">
    <mergeCell ref="H5:N5"/>
    <mergeCell ref="H21:N21"/>
  </mergeCells>
  <printOptions horizontalCentered="1"/>
  <pageMargins left="0.15748031496062992" right="0.15748031496062992" top="0.3937007874015748" bottom="0.15748031496062992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4" customWidth="1"/>
    <col min="2" max="2" width="13.8515625" style="44" customWidth="1"/>
    <col min="3" max="3" width="15.421875" style="44" bestFit="1" customWidth="1"/>
    <col min="4" max="4" width="10.7109375" style="57" customWidth="1"/>
    <col min="5" max="5" width="15.00390625" style="58" customWidth="1"/>
    <col min="6" max="6" width="17.57421875" style="58" bestFit="1" customWidth="1"/>
    <col min="7" max="7" width="16.8515625" style="58" bestFit="1" customWidth="1"/>
    <col min="8" max="8" width="8.140625" style="53" customWidth="1"/>
    <col min="9" max="9" width="21.421875" style="36" bestFit="1" customWidth="1"/>
    <col min="10" max="16384" width="9.140625" style="44" customWidth="1"/>
  </cols>
  <sheetData>
    <row r="1" spans="1:8" s="61" customFormat="1" ht="15.75">
      <c r="A1" s="3" t="s">
        <v>224</v>
      </c>
      <c r="C1" s="62"/>
      <c r="D1" s="74"/>
      <c r="E1" s="74"/>
      <c r="F1" s="74"/>
      <c r="G1" s="91"/>
      <c r="H1" s="65"/>
    </row>
    <row r="2" spans="1:11" s="61" customFormat="1" ht="15.75">
      <c r="A2" s="61" t="s">
        <v>321</v>
      </c>
      <c r="C2" s="62"/>
      <c r="D2" s="74"/>
      <c r="E2" s="74"/>
      <c r="F2" s="91"/>
      <c r="G2" s="91"/>
      <c r="H2" s="65"/>
      <c r="I2" s="65"/>
      <c r="J2" s="65"/>
      <c r="K2" s="93"/>
    </row>
    <row r="3" spans="1:9" s="36" customFormat="1" ht="12" customHeight="1">
      <c r="A3" s="44"/>
      <c r="B3" s="44"/>
      <c r="C3" s="49"/>
      <c r="D3" s="55"/>
      <c r="E3" s="50"/>
      <c r="F3" s="50"/>
      <c r="G3" s="50"/>
      <c r="H3" s="51"/>
      <c r="I3" s="56"/>
    </row>
    <row r="4" spans="2:9" s="60" customFormat="1" ht="15.75">
      <c r="B4" s="61" t="s">
        <v>334</v>
      </c>
      <c r="C4" s="61"/>
      <c r="D4" s="55"/>
      <c r="E4" s="96"/>
      <c r="F4" s="96"/>
      <c r="G4" s="58"/>
      <c r="H4" s="53"/>
      <c r="I4" s="36"/>
    </row>
    <row r="5" spans="2:6" ht="16.5" thickBot="1">
      <c r="B5" s="61">
        <v>1</v>
      </c>
      <c r="C5" s="61" t="s">
        <v>679</v>
      </c>
      <c r="D5" s="55"/>
      <c r="E5" s="96"/>
      <c r="F5" s="96"/>
    </row>
    <row r="6" spans="1:9" s="52" customFormat="1" ht="18" customHeight="1" thickBot="1">
      <c r="A6" s="95" t="s">
        <v>138</v>
      </c>
      <c r="B6" s="67" t="s">
        <v>0</v>
      </c>
      <c r="C6" s="68" t="s">
        <v>1</v>
      </c>
      <c r="D6" s="70" t="s">
        <v>10</v>
      </c>
      <c r="E6" s="69" t="s">
        <v>2</v>
      </c>
      <c r="F6" s="69" t="s">
        <v>3</v>
      </c>
      <c r="G6" s="69" t="s">
        <v>75</v>
      </c>
      <c r="H6" s="70" t="s">
        <v>6</v>
      </c>
      <c r="I6" s="71" t="s">
        <v>5</v>
      </c>
    </row>
    <row r="7" spans="1:9" ht="18" customHeight="1">
      <c r="A7" s="31">
        <v>1</v>
      </c>
      <c r="B7" s="161" t="s">
        <v>202</v>
      </c>
      <c r="C7" s="159" t="s">
        <v>360</v>
      </c>
      <c r="D7" s="162">
        <v>37557</v>
      </c>
      <c r="E7" s="163" t="s">
        <v>151</v>
      </c>
      <c r="F7" s="163" t="s">
        <v>150</v>
      </c>
      <c r="G7" s="163"/>
      <c r="H7" s="90">
        <v>9.58</v>
      </c>
      <c r="I7" s="164" t="s">
        <v>157</v>
      </c>
    </row>
    <row r="8" spans="1:9" ht="18" customHeight="1">
      <c r="A8" s="31">
        <v>2</v>
      </c>
      <c r="B8" s="161" t="s">
        <v>369</v>
      </c>
      <c r="C8" s="159" t="s">
        <v>370</v>
      </c>
      <c r="D8" s="162">
        <v>37484</v>
      </c>
      <c r="E8" s="163" t="s">
        <v>15</v>
      </c>
      <c r="F8" s="163" t="s">
        <v>46</v>
      </c>
      <c r="G8" s="163" t="s">
        <v>51</v>
      </c>
      <c r="H8" s="78">
        <v>9.55</v>
      </c>
      <c r="I8" s="164" t="s">
        <v>80</v>
      </c>
    </row>
    <row r="9" spans="1:9" ht="18" customHeight="1">
      <c r="A9" s="31">
        <v>3</v>
      </c>
      <c r="B9" s="161" t="s">
        <v>402</v>
      </c>
      <c r="C9" s="159" t="s">
        <v>125</v>
      </c>
      <c r="D9" s="162">
        <v>37399</v>
      </c>
      <c r="E9" s="163" t="s">
        <v>34</v>
      </c>
      <c r="F9" s="163" t="s">
        <v>160</v>
      </c>
      <c r="G9" s="163" t="s">
        <v>210</v>
      </c>
      <c r="H9" s="78">
        <v>8.6</v>
      </c>
      <c r="I9" s="164" t="s">
        <v>60</v>
      </c>
    </row>
    <row r="10" spans="1:9" ht="18" customHeight="1">
      <c r="A10" s="31">
        <v>4</v>
      </c>
      <c r="B10" s="161" t="s">
        <v>420</v>
      </c>
      <c r="C10" s="159" t="s">
        <v>421</v>
      </c>
      <c r="D10" s="162">
        <v>37332</v>
      </c>
      <c r="E10" s="163" t="s">
        <v>151</v>
      </c>
      <c r="F10" s="163" t="s">
        <v>150</v>
      </c>
      <c r="G10" s="163"/>
      <c r="H10" s="90">
        <v>9.95</v>
      </c>
      <c r="I10" s="164" t="s">
        <v>157</v>
      </c>
    </row>
    <row r="11" spans="1:9" ht="18" customHeight="1">
      <c r="A11" s="31">
        <v>5</v>
      </c>
      <c r="B11" s="161" t="s">
        <v>438</v>
      </c>
      <c r="C11" s="159" t="s">
        <v>439</v>
      </c>
      <c r="D11" s="162">
        <v>37267</v>
      </c>
      <c r="E11" s="163" t="s">
        <v>151</v>
      </c>
      <c r="F11" s="163" t="s">
        <v>150</v>
      </c>
      <c r="G11" s="163"/>
      <c r="H11" s="90">
        <v>9.48</v>
      </c>
      <c r="I11" s="164" t="s">
        <v>152</v>
      </c>
    </row>
    <row r="12" spans="1:9" ht="18" customHeight="1">
      <c r="A12" s="31">
        <v>6</v>
      </c>
      <c r="B12" s="161" t="s">
        <v>180</v>
      </c>
      <c r="C12" s="159" t="s">
        <v>445</v>
      </c>
      <c r="D12" s="162">
        <v>37215</v>
      </c>
      <c r="E12" s="163" t="s">
        <v>151</v>
      </c>
      <c r="F12" s="163" t="s">
        <v>150</v>
      </c>
      <c r="G12" s="163"/>
      <c r="H12" s="90">
        <v>9.19</v>
      </c>
      <c r="I12" s="164" t="s">
        <v>152</v>
      </c>
    </row>
    <row r="13" spans="1:9" ht="18" customHeight="1">
      <c r="A13" s="73"/>
      <c r="B13" s="167"/>
      <c r="C13" s="168"/>
      <c r="D13" s="169"/>
      <c r="E13" s="170"/>
      <c r="F13" s="170"/>
      <c r="G13" s="170"/>
      <c r="H13" s="189"/>
      <c r="I13" s="171"/>
    </row>
    <row r="14" spans="2:6" ht="16.5" thickBot="1">
      <c r="B14" s="61">
        <v>2</v>
      </c>
      <c r="C14" s="61" t="s">
        <v>679</v>
      </c>
      <c r="D14" s="55"/>
      <c r="E14" s="96"/>
      <c r="F14" s="96"/>
    </row>
    <row r="15" spans="1:9" s="52" customFormat="1" ht="18" customHeight="1" thickBot="1">
      <c r="A15" s="95" t="s">
        <v>138</v>
      </c>
      <c r="B15" s="67" t="s">
        <v>0</v>
      </c>
      <c r="C15" s="68" t="s">
        <v>1</v>
      </c>
      <c r="D15" s="70" t="s">
        <v>10</v>
      </c>
      <c r="E15" s="69" t="s">
        <v>2</v>
      </c>
      <c r="F15" s="69" t="s">
        <v>3</v>
      </c>
      <c r="G15" s="69" t="s">
        <v>75</v>
      </c>
      <c r="H15" s="70" t="s">
        <v>6</v>
      </c>
      <c r="I15" s="71" t="s">
        <v>5</v>
      </c>
    </row>
    <row r="16" spans="1:9" ht="18" customHeight="1">
      <c r="A16" s="31">
        <v>1</v>
      </c>
      <c r="B16" s="161" t="s">
        <v>250</v>
      </c>
      <c r="C16" s="159" t="s">
        <v>448</v>
      </c>
      <c r="D16" s="162">
        <v>37201</v>
      </c>
      <c r="E16" s="163" t="s">
        <v>82</v>
      </c>
      <c r="F16" s="163" t="s">
        <v>83</v>
      </c>
      <c r="G16" s="163" t="s">
        <v>186</v>
      </c>
      <c r="H16" s="90" t="s">
        <v>681</v>
      </c>
      <c r="I16" s="164" t="s">
        <v>136</v>
      </c>
    </row>
    <row r="17" spans="1:9" ht="18" customHeight="1">
      <c r="A17" s="31">
        <v>2</v>
      </c>
      <c r="B17" s="161" t="s">
        <v>449</v>
      </c>
      <c r="C17" s="159" t="s">
        <v>450</v>
      </c>
      <c r="D17" s="162">
        <v>37179</v>
      </c>
      <c r="E17" s="163" t="s">
        <v>15</v>
      </c>
      <c r="F17" s="163" t="s">
        <v>46</v>
      </c>
      <c r="G17" s="163" t="s">
        <v>64</v>
      </c>
      <c r="H17" s="90">
        <v>9.05</v>
      </c>
      <c r="I17" s="164" t="s">
        <v>43</v>
      </c>
    </row>
    <row r="18" spans="1:9" ht="18" customHeight="1">
      <c r="A18" s="31">
        <v>3</v>
      </c>
      <c r="B18" s="161" t="s">
        <v>240</v>
      </c>
      <c r="C18" s="159" t="s">
        <v>241</v>
      </c>
      <c r="D18" s="162">
        <v>37165</v>
      </c>
      <c r="E18" s="163" t="s">
        <v>70</v>
      </c>
      <c r="F18" s="163" t="s">
        <v>71</v>
      </c>
      <c r="G18" s="163"/>
      <c r="H18" s="90">
        <v>8.75</v>
      </c>
      <c r="I18" s="164" t="s">
        <v>54</v>
      </c>
    </row>
    <row r="19" spans="1:9" ht="18" customHeight="1">
      <c r="A19" s="31">
        <v>4</v>
      </c>
      <c r="B19" s="161" t="s">
        <v>121</v>
      </c>
      <c r="C19" s="159" t="s">
        <v>455</v>
      </c>
      <c r="D19" s="162">
        <v>37160</v>
      </c>
      <c r="E19" s="163" t="s">
        <v>435</v>
      </c>
      <c r="F19" s="163" t="s">
        <v>436</v>
      </c>
      <c r="G19" s="163"/>
      <c r="H19" s="90">
        <v>8.99</v>
      </c>
      <c r="I19" s="164" t="s">
        <v>437</v>
      </c>
    </row>
    <row r="20" spans="1:9" ht="18" customHeight="1">
      <c r="A20" s="31">
        <v>5</v>
      </c>
      <c r="B20" s="161" t="s">
        <v>475</v>
      </c>
      <c r="C20" s="159" t="s">
        <v>448</v>
      </c>
      <c r="D20" s="162">
        <v>37062</v>
      </c>
      <c r="E20" s="163" t="s">
        <v>82</v>
      </c>
      <c r="F20" s="163" t="s">
        <v>83</v>
      </c>
      <c r="G20" s="163" t="s">
        <v>186</v>
      </c>
      <c r="H20" s="90" t="s">
        <v>682</v>
      </c>
      <c r="I20" s="164" t="s">
        <v>136</v>
      </c>
    </row>
    <row r="21" spans="1:9" ht="18" customHeight="1">
      <c r="A21" s="31">
        <v>6</v>
      </c>
      <c r="B21" s="161" t="s">
        <v>247</v>
      </c>
      <c r="C21" s="159" t="s">
        <v>248</v>
      </c>
      <c r="D21" s="162">
        <v>37055</v>
      </c>
      <c r="E21" s="163" t="s">
        <v>34</v>
      </c>
      <c r="F21" s="163" t="s">
        <v>160</v>
      </c>
      <c r="G21" s="163" t="s">
        <v>69</v>
      </c>
      <c r="H21" s="90">
        <v>9.53</v>
      </c>
      <c r="I21" s="164" t="s">
        <v>35</v>
      </c>
    </row>
    <row r="22" spans="1:9" ht="18" customHeight="1">
      <c r="A22" s="73"/>
      <c r="B22" s="167"/>
      <c r="C22" s="168"/>
      <c r="D22" s="169"/>
      <c r="E22" s="170"/>
      <c r="F22" s="170"/>
      <c r="G22" s="170"/>
      <c r="H22" s="189"/>
      <c r="I22" s="171"/>
    </row>
    <row r="23" spans="2:6" ht="16.5" thickBot="1">
      <c r="B23" s="61">
        <v>3</v>
      </c>
      <c r="C23" s="61" t="s">
        <v>679</v>
      </c>
      <c r="D23" s="55"/>
      <c r="E23" s="96"/>
      <c r="F23" s="96"/>
    </row>
    <row r="24" spans="1:9" s="52" customFormat="1" ht="18" customHeight="1" thickBot="1">
      <c r="A24" s="95" t="s">
        <v>138</v>
      </c>
      <c r="B24" s="67" t="s">
        <v>0</v>
      </c>
      <c r="C24" s="68" t="s">
        <v>1</v>
      </c>
      <c r="D24" s="70" t="s">
        <v>10</v>
      </c>
      <c r="E24" s="69" t="s">
        <v>2</v>
      </c>
      <c r="F24" s="69" t="s">
        <v>3</v>
      </c>
      <c r="G24" s="69" t="s">
        <v>75</v>
      </c>
      <c r="H24" s="70" t="s">
        <v>6</v>
      </c>
      <c r="I24" s="71" t="s">
        <v>5</v>
      </c>
    </row>
    <row r="25" spans="1:9" ht="18" customHeight="1">
      <c r="A25" s="31">
        <v>1</v>
      </c>
      <c r="B25" s="161" t="s">
        <v>364</v>
      </c>
      <c r="C25" s="159" t="s">
        <v>480</v>
      </c>
      <c r="D25" s="162">
        <v>37041</v>
      </c>
      <c r="E25" s="163" t="s">
        <v>15</v>
      </c>
      <c r="F25" s="163" t="s">
        <v>46</v>
      </c>
      <c r="G25" s="163" t="s">
        <v>51</v>
      </c>
      <c r="H25" s="78">
        <v>9.7</v>
      </c>
      <c r="I25" s="164" t="s">
        <v>80</v>
      </c>
    </row>
    <row r="26" spans="1:9" ht="18" customHeight="1">
      <c r="A26" s="31">
        <v>2</v>
      </c>
      <c r="B26" s="161" t="s">
        <v>481</v>
      </c>
      <c r="C26" s="159" t="s">
        <v>125</v>
      </c>
      <c r="D26" s="162">
        <v>37034</v>
      </c>
      <c r="E26" s="163" t="s">
        <v>34</v>
      </c>
      <c r="F26" s="163" t="s">
        <v>160</v>
      </c>
      <c r="G26" s="163" t="s">
        <v>69</v>
      </c>
      <c r="H26" s="90">
        <v>8.78</v>
      </c>
      <c r="I26" s="164" t="s">
        <v>48</v>
      </c>
    </row>
    <row r="27" spans="1:9" ht="18" customHeight="1">
      <c r="A27" s="31">
        <v>3</v>
      </c>
      <c r="B27" s="161" t="s">
        <v>99</v>
      </c>
      <c r="C27" s="159" t="s">
        <v>483</v>
      </c>
      <c r="D27" s="162">
        <v>37030</v>
      </c>
      <c r="E27" s="163" t="s">
        <v>82</v>
      </c>
      <c r="F27" s="163" t="s">
        <v>83</v>
      </c>
      <c r="G27" s="163" t="s">
        <v>186</v>
      </c>
      <c r="H27" s="78">
        <v>9.9</v>
      </c>
      <c r="I27" s="164" t="s">
        <v>136</v>
      </c>
    </row>
    <row r="28" spans="1:9" ht="18" customHeight="1">
      <c r="A28" s="31">
        <v>4</v>
      </c>
      <c r="B28" s="161" t="s">
        <v>245</v>
      </c>
      <c r="C28" s="159" t="s">
        <v>246</v>
      </c>
      <c r="D28" s="162">
        <v>37018</v>
      </c>
      <c r="E28" s="163" t="s">
        <v>34</v>
      </c>
      <c r="F28" s="163" t="s">
        <v>160</v>
      </c>
      <c r="G28" s="163" t="s">
        <v>69</v>
      </c>
      <c r="H28" s="90">
        <v>8.96</v>
      </c>
      <c r="I28" s="164" t="s">
        <v>35</v>
      </c>
    </row>
    <row r="29" spans="1:9" ht="18" customHeight="1">
      <c r="A29" s="31">
        <v>5</v>
      </c>
      <c r="B29" s="161" t="s">
        <v>475</v>
      </c>
      <c r="C29" s="159" t="s">
        <v>502</v>
      </c>
      <c r="D29" s="162">
        <v>36910</v>
      </c>
      <c r="E29" s="163" t="s">
        <v>190</v>
      </c>
      <c r="F29" s="163" t="s">
        <v>192</v>
      </c>
      <c r="G29" s="163"/>
      <c r="H29" s="90">
        <v>9.86</v>
      </c>
      <c r="I29" s="164" t="s">
        <v>191</v>
      </c>
    </row>
    <row r="30" spans="1:9" ht="18" customHeight="1">
      <c r="A30" s="31">
        <v>6</v>
      </c>
      <c r="B30" s="161" t="s">
        <v>503</v>
      </c>
      <c r="C30" s="159" t="s">
        <v>504</v>
      </c>
      <c r="D30" s="162">
        <v>36900</v>
      </c>
      <c r="E30" s="163" t="s">
        <v>435</v>
      </c>
      <c r="F30" s="163" t="s">
        <v>436</v>
      </c>
      <c r="G30" s="163"/>
      <c r="H30" s="90">
        <v>9.01</v>
      </c>
      <c r="I30" s="164" t="s">
        <v>437</v>
      </c>
    </row>
    <row r="31" spans="1:9" ht="18" customHeight="1">
      <c r="A31" s="73"/>
      <c r="B31" s="167"/>
      <c r="C31" s="168"/>
      <c r="D31" s="169"/>
      <c r="E31" s="170"/>
      <c r="F31" s="170"/>
      <c r="G31" s="170"/>
      <c r="H31" s="189"/>
      <c r="I31" s="171"/>
    </row>
    <row r="32" spans="1:9" ht="18" customHeight="1">
      <c r="A32" s="73"/>
      <c r="B32" s="167"/>
      <c r="C32" s="168"/>
      <c r="D32" s="169"/>
      <c r="E32" s="170"/>
      <c r="F32" s="170"/>
      <c r="G32" s="170"/>
      <c r="H32" s="189"/>
      <c r="I32" s="171"/>
    </row>
    <row r="33" spans="2:6" ht="16.5" thickBot="1">
      <c r="B33" s="61">
        <v>4</v>
      </c>
      <c r="C33" s="61" t="s">
        <v>679</v>
      </c>
      <c r="D33" s="55"/>
      <c r="E33" s="96"/>
      <c r="F33" s="96"/>
    </row>
    <row r="34" spans="1:9" s="52" customFormat="1" ht="18" customHeight="1" thickBot="1">
      <c r="A34" s="95" t="s">
        <v>138</v>
      </c>
      <c r="B34" s="67" t="s">
        <v>0</v>
      </c>
      <c r="C34" s="68" t="s">
        <v>1</v>
      </c>
      <c r="D34" s="70" t="s">
        <v>10</v>
      </c>
      <c r="E34" s="69" t="s">
        <v>2</v>
      </c>
      <c r="F34" s="69" t="s">
        <v>3</v>
      </c>
      <c r="G34" s="69" t="s">
        <v>75</v>
      </c>
      <c r="H34" s="70" t="s">
        <v>6</v>
      </c>
      <c r="I34" s="71" t="s">
        <v>5</v>
      </c>
    </row>
    <row r="35" spans="1:9" ht="18" customHeight="1">
      <c r="A35" s="31">
        <v>1</v>
      </c>
      <c r="B35" s="161" t="s">
        <v>145</v>
      </c>
      <c r="C35" s="159" t="s">
        <v>307</v>
      </c>
      <c r="D35" s="162">
        <v>36892</v>
      </c>
      <c r="E35" s="163" t="s">
        <v>34</v>
      </c>
      <c r="F35" s="163" t="s">
        <v>160</v>
      </c>
      <c r="G35" s="163" t="s">
        <v>210</v>
      </c>
      <c r="H35" s="90">
        <v>8.78</v>
      </c>
      <c r="I35" s="164" t="s">
        <v>36</v>
      </c>
    </row>
    <row r="36" spans="1:9" ht="18" customHeight="1">
      <c r="A36" s="31">
        <v>2</v>
      </c>
      <c r="B36" s="161" t="s">
        <v>100</v>
      </c>
      <c r="C36" s="159" t="s">
        <v>508</v>
      </c>
      <c r="D36" s="162">
        <v>36877</v>
      </c>
      <c r="E36" s="163" t="s">
        <v>82</v>
      </c>
      <c r="F36" s="163" t="s">
        <v>83</v>
      </c>
      <c r="G36" s="163" t="s">
        <v>381</v>
      </c>
      <c r="H36" s="90">
        <v>9.63</v>
      </c>
      <c r="I36" s="164" t="s">
        <v>147</v>
      </c>
    </row>
    <row r="37" spans="1:9" ht="18" customHeight="1">
      <c r="A37" s="31">
        <v>3</v>
      </c>
      <c r="B37" s="161" t="s">
        <v>141</v>
      </c>
      <c r="C37" s="159" t="s">
        <v>288</v>
      </c>
      <c r="D37" s="162">
        <v>36774</v>
      </c>
      <c r="E37" s="163" t="s">
        <v>190</v>
      </c>
      <c r="F37" s="163" t="s">
        <v>192</v>
      </c>
      <c r="G37" s="163"/>
      <c r="H37" s="90">
        <v>9.24</v>
      </c>
      <c r="I37" s="164" t="s">
        <v>191</v>
      </c>
    </row>
    <row r="38" spans="1:9" ht="18" customHeight="1">
      <c r="A38" s="31">
        <v>4</v>
      </c>
      <c r="B38" s="161" t="s">
        <v>516</v>
      </c>
      <c r="C38" s="159" t="s">
        <v>517</v>
      </c>
      <c r="D38" s="162">
        <v>36770</v>
      </c>
      <c r="E38" s="163" t="s">
        <v>34</v>
      </c>
      <c r="F38" s="163" t="s">
        <v>387</v>
      </c>
      <c r="G38" s="163"/>
      <c r="H38" s="78">
        <v>8.7</v>
      </c>
      <c r="I38" s="164" t="s">
        <v>518</v>
      </c>
    </row>
    <row r="39" spans="1:9" ht="18" customHeight="1">
      <c r="A39" s="31">
        <v>5</v>
      </c>
      <c r="B39" s="161" t="s">
        <v>145</v>
      </c>
      <c r="C39" s="159" t="s">
        <v>520</v>
      </c>
      <c r="D39" s="162">
        <v>36766</v>
      </c>
      <c r="E39" s="163" t="s">
        <v>47</v>
      </c>
      <c r="F39" s="163" t="s">
        <v>117</v>
      </c>
      <c r="G39" s="163"/>
      <c r="H39" s="90">
        <v>8.48</v>
      </c>
      <c r="I39" s="164" t="s">
        <v>95</v>
      </c>
    </row>
    <row r="40" spans="1:9" ht="18" customHeight="1">
      <c r="A40" s="31">
        <v>6</v>
      </c>
      <c r="B40" s="161" t="s">
        <v>145</v>
      </c>
      <c r="C40" s="159" t="s">
        <v>238</v>
      </c>
      <c r="D40" s="162">
        <v>36688</v>
      </c>
      <c r="E40" s="163" t="s">
        <v>70</v>
      </c>
      <c r="F40" s="163" t="s">
        <v>71</v>
      </c>
      <c r="G40" s="163"/>
      <c r="H40" s="90">
        <v>8.59</v>
      </c>
      <c r="I40" s="164" t="s">
        <v>54</v>
      </c>
    </row>
    <row r="41" spans="2:6" ht="16.5" thickBot="1">
      <c r="B41" s="61">
        <v>5</v>
      </c>
      <c r="C41" s="61" t="s">
        <v>679</v>
      </c>
      <c r="D41" s="55"/>
      <c r="E41" s="96"/>
      <c r="F41" s="96"/>
    </row>
    <row r="42" spans="1:9" s="52" customFormat="1" ht="18" customHeight="1" thickBot="1">
      <c r="A42" s="95" t="s">
        <v>138</v>
      </c>
      <c r="B42" s="67" t="s">
        <v>0</v>
      </c>
      <c r="C42" s="68" t="s">
        <v>1</v>
      </c>
      <c r="D42" s="70" t="s">
        <v>10</v>
      </c>
      <c r="E42" s="69" t="s">
        <v>2</v>
      </c>
      <c r="F42" s="69" t="s">
        <v>3</v>
      </c>
      <c r="G42" s="69" t="s">
        <v>75</v>
      </c>
      <c r="H42" s="70" t="s">
        <v>6</v>
      </c>
      <c r="I42" s="71" t="s">
        <v>5</v>
      </c>
    </row>
    <row r="43" spans="1:9" ht="18" customHeight="1">
      <c r="A43" s="31">
        <v>1</v>
      </c>
      <c r="B43" s="161" t="s">
        <v>218</v>
      </c>
      <c r="C43" s="159" t="s">
        <v>181</v>
      </c>
      <c r="D43" s="162">
        <v>36655</v>
      </c>
      <c r="E43" s="163" t="s">
        <v>34</v>
      </c>
      <c r="F43" s="163" t="s">
        <v>160</v>
      </c>
      <c r="G43" s="163" t="s">
        <v>210</v>
      </c>
      <c r="H43" s="90">
        <v>9.25</v>
      </c>
      <c r="I43" s="164" t="s">
        <v>60</v>
      </c>
    </row>
    <row r="44" spans="1:9" ht="18" customHeight="1">
      <c r="A44" s="31">
        <v>2</v>
      </c>
      <c r="B44" s="161" t="s">
        <v>63</v>
      </c>
      <c r="C44" s="159" t="s">
        <v>289</v>
      </c>
      <c r="D44" s="162">
        <v>36634</v>
      </c>
      <c r="E44" s="163" t="s">
        <v>34</v>
      </c>
      <c r="F44" s="163" t="s">
        <v>160</v>
      </c>
      <c r="G44" s="163"/>
      <c r="H44" s="90" t="s">
        <v>682</v>
      </c>
      <c r="I44" s="164" t="s">
        <v>518</v>
      </c>
    </row>
    <row r="45" spans="1:9" ht="18" customHeight="1">
      <c r="A45" s="31">
        <v>3</v>
      </c>
      <c r="B45" s="161" t="s">
        <v>16</v>
      </c>
      <c r="C45" s="159" t="s">
        <v>239</v>
      </c>
      <c r="D45" s="162">
        <v>36605</v>
      </c>
      <c r="E45" s="163" t="s">
        <v>70</v>
      </c>
      <c r="F45" s="163" t="s">
        <v>71</v>
      </c>
      <c r="G45" s="163"/>
      <c r="H45" s="90">
        <v>9.02</v>
      </c>
      <c r="I45" s="164" t="s">
        <v>54</v>
      </c>
    </row>
    <row r="46" spans="1:9" ht="18" customHeight="1">
      <c r="A46" s="31">
        <v>4</v>
      </c>
      <c r="B46" s="161" t="s">
        <v>39</v>
      </c>
      <c r="C46" s="159" t="s">
        <v>235</v>
      </c>
      <c r="D46" s="162">
        <v>36601</v>
      </c>
      <c r="E46" s="163" t="s">
        <v>70</v>
      </c>
      <c r="F46" s="163" t="s">
        <v>71</v>
      </c>
      <c r="G46" s="163"/>
      <c r="H46" s="90">
        <v>8.77</v>
      </c>
      <c r="I46" s="164" t="s">
        <v>54</v>
      </c>
    </row>
    <row r="47" spans="1:9" ht="18" customHeight="1">
      <c r="A47" s="31">
        <v>5</v>
      </c>
      <c r="B47" s="161" t="s">
        <v>552</v>
      </c>
      <c r="C47" s="159" t="s">
        <v>553</v>
      </c>
      <c r="D47" s="162">
        <v>36574</v>
      </c>
      <c r="E47" s="163" t="s">
        <v>386</v>
      </c>
      <c r="F47" s="163" t="s">
        <v>387</v>
      </c>
      <c r="G47" s="163"/>
      <c r="H47" s="90">
        <v>8.55</v>
      </c>
      <c r="I47" s="166" t="s">
        <v>554</v>
      </c>
    </row>
    <row r="48" spans="1:9" ht="18" customHeight="1">
      <c r="A48" s="31">
        <v>6</v>
      </c>
      <c r="B48" s="161" t="s">
        <v>177</v>
      </c>
      <c r="C48" s="159" t="s">
        <v>279</v>
      </c>
      <c r="D48" s="162">
        <v>36545</v>
      </c>
      <c r="E48" s="163" t="s">
        <v>82</v>
      </c>
      <c r="F48" s="163" t="s">
        <v>83</v>
      </c>
      <c r="G48" s="163" t="s">
        <v>146</v>
      </c>
      <c r="H48" s="90">
        <v>9.14</v>
      </c>
      <c r="I48" s="164" t="s">
        <v>148</v>
      </c>
    </row>
    <row r="49" ht="12.75">
      <c r="H49" s="51"/>
    </row>
    <row r="71" spans="1:8" s="61" customFormat="1" ht="15.75">
      <c r="A71" s="3" t="s">
        <v>224</v>
      </c>
      <c r="C71" s="62"/>
      <c r="D71" s="74"/>
      <c r="E71" s="74"/>
      <c r="F71" s="74"/>
      <c r="G71" s="91"/>
      <c r="H71" s="51"/>
    </row>
    <row r="72" spans="1:11" s="61" customFormat="1" ht="15.75">
      <c r="A72" s="61" t="s">
        <v>321</v>
      </c>
      <c r="C72" s="62"/>
      <c r="D72" s="74"/>
      <c r="E72" s="74"/>
      <c r="F72" s="91"/>
      <c r="G72" s="91"/>
      <c r="H72" s="65"/>
      <c r="I72" s="65"/>
      <c r="J72" s="65"/>
      <c r="K72" s="93"/>
    </row>
    <row r="73" spans="1:9" s="36" customFormat="1" ht="12" customHeight="1">
      <c r="A73" s="44"/>
      <c r="B73" s="44"/>
      <c r="C73" s="49"/>
      <c r="D73" s="55"/>
      <c r="E73" s="50"/>
      <c r="F73" s="50"/>
      <c r="G73" s="50"/>
      <c r="H73" s="51"/>
      <c r="I73" s="56"/>
    </row>
    <row r="74" spans="2:9" s="60" customFormat="1" ht="15.75">
      <c r="B74" s="61" t="s">
        <v>347</v>
      </c>
      <c r="C74" s="61"/>
      <c r="D74" s="55"/>
      <c r="E74" s="96"/>
      <c r="F74" s="96"/>
      <c r="G74" s="58"/>
      <c r="H74" s="53"/>
      <c r="I74" s="36"/>
    </row>
    <row r="75" spans="2:6" ht="16.5" thickBot="1">
      <c r="B75" s="61">
        <v>1</v>
      </c>
      <c r="C75" s="61" t="s">
        <v>679</v>
      </c>
      <c r="D75" s="55"/>
      <c r="E75" s="96"/>
      <c r="F75" s="96"/>
    </row>
    <row r="76" spans="1:9" s="52" customFormat="1" ht="18" customHeight="1" thickBot="1">
      <c r="A76" s="95" t="s">
        <v>138</v>
      </c>
      <c r="B76" s="67" t="s">
        <v>0</v>
      </c>
      <c r="C76" s="68" t="s">
        <v>1</v>
      </c>
      <c r="D76" s="70" t="s">
        <v>10</v>
      </c>
      <c r="E76" s="69" t="s">
        <v>2</v>
      </c>
      <c r="F76" s="69" t="s">
        <v>3</v>
      </c>
      <c r="G76" s="69" t="s">
        <v>75</v>
      </c>
      <c r="H76" s="70" t="s">
        <v>6</v>
      </c>
      <c r="I76" s="71" t="s">
        <v>5</v>
      </c>
    </row>
    <row r="77" spans="1:9" ht="18" customHeight="1">
      <c r="A77" s="31">
        <v>1</v>
      </c>
      <c r="B77" s="161" t="s">
        <v>575</v>
      </c>
      <c r="C77" s="159" t="s">
        <v>576</v>
      </c>
      <c r="D77" s="162">
        <v>36428</v>
      </c>
      <c r="E77" s="163" t="s">
        <v>151</v>
      </c>
      <c r="F77" s="163" t="s">
        <v>150</v>
      </c>
      <c r="G77" s="163"/>
      <c r="H77" s="89"/>
      <c r="I77" s="164" t="s">
        <v>157</v>
      </c>
    </row>
    <row r="78" spans="1:9" ht="18" customHeight="1">
      <c r="A78" s="31">
        <v>2</v>
      </c>
      <c r="B78" s="161" t="s">
        <v>420</v>
      </c>
      <c r="C78" s="159" t="s">
        <v>590</v>
      </c>
      <c r="D78" s="162">
        <v>36301</v>
      </c>
      <c r="E78" s="163" t="s">
        <v>190</v>
      </c>
      <c r="F78" s="163" t="s">
        <v>192</v>
      </c>
      <c r="G78" s="163"/>
      <c r="H78" s="103"/>
      <c r="I78" s="164" t="s">
        <v>591</v>
      </c>
    </row>
    <row r="79" spans="1:9" ht="18" customHeight="1">
      <c r="A79" s="31">
        <v>3</v>
      </c>
      <c r="B79" s="161" t="s">
        <v>596</v>
      </c>
      <c r="C79" s="159" t="s">
        <v>597</v>
      </c>
      <c r="D79" s="162">
        <v>36212</v>
      </c>
      <c r="E79" s="163" t="s">
        <v>47</v>
      </c>
      <c r="F79" s="163" t="s">
        <v>117</v>
      </c>
      <c r="G79" s="163"/>
      <c r="H79" s="89"/>
      <c r="I79" s="164" t="s">
        <v>95</v>
      </c>
    </row>
    <row r="80" spans="1:9" ht="18" customHeight="1">
      <c r="A80" s="31">
        <v>4</v>
      </c>
      <c r="B80" s="161" t="s">
        <v>68</v>
      </c>
      <c r="C80" s="159" t="s">
        <v>599</v>
      </c>
      <c r="D80" s="162">
        <v>36195</v>
      </c>
      <c r="E80" s="163" t="s">
        <v>70</v>
      </c>
      <c r="F80" s="163" t="s">
        <v>71</v>
      </c>
      <c r="G80" s="163"/>
      <c r="H80" s="89"/>
      <c r="I80" s="164" t="s">
        <v>54</v>
      </c>
    </row>
    <row r="81" spans="1:9" ht="18" customHeight="1">
      <c r="A81" s="31">
        <v>5</v>
      </c>
      <c r="B81" s="161" t="s">
        <v>16</v>
      </c>
      <c r="C81" s="159" t="s">
        <v>600</v>
      </c>
      <c r="D81" s="162">
        <v>36185</v>
      </c>
      <c r="E81" s="163" t="s">
        <v>464</v>
      </c>
      <c r="F81" s="163" t="s">
        <v>350</v>
      </c>
      <c r="G81" s="163"/>
      <c r="H81" s="89"/>
      <c r="I81" s="164" t="s">
        <v>465</v>
      </c>
    </row>
    <row r="82" spans="1:9" ht="18" customHeight="1">
      <c r="A82" s="31">
        <v>6</v>
      </c>
      <c r="B82" s="161" t="s">
        <v>608</v>
      </c>
      <c r="C82" s="159" t="s">
        <v>164</v>
      </c>
      <c r="D82" s="162">
        <v>36040</v>
      </c>
      <c r="E82" s="163" t="s">
        <v>70</v>
      </c>
      <c r="F82" s="163" t="s">
        <v>71</v>
      </c>
      <c r="G82" s="163"/>
      <c r="H82" s="89"/>
      <c r="I82" s="164" t="s">
        <v>54</v>
      </c>
    </row>
    <row r="83" spans="2:6" ht="16.5" thickBot="1">
      <c r="B83" s="61">
        <v>2</v>
      </c>
      <c r="C83" s="61" t="s">
        <v>679</v>
      </c>
      <c r="D83" s="55"/>
      <c r="E83" s="96"/>
      <c r="F83" s="96"/>
    </row>
    <row r="84" spans="1:9" s="52" customFormat="1" ht="18" customHeight="1" thickBot="1">
      <c r="A84" s="95" t="s">
        <v>138</v>
      </c>
      <c r="B84" s="67" t="s">
        <v>0</v>
      </c>
      <c r="C84" s="68" t="s">
        <v>1</v>
      </c>
      <c r="D84" s="70" t="s">
        <v>10</v>
      </c>
      <c r="E84" s="69" t="s">
        <v>2</v>
      </c>
      <c r="F84" s="69" t="s">
        <v>3</v>
      </c>
      <c r="G84" s="69" t="s">
        <v>75</v>
      </c>
      <c r="H84" s="70" t="s">
        <v>6</v>
      </c>
      <c r="I84" s="71" t="s">
        <v>5</v>
      </c>
    </row>
    <row r="85" spans="1:9" ht="18" customHeight="1">
      <c r="A85" s="31">
        <v>1</v>
      </c>
      <c r="B85" s="161" t="s">
        <v>38</v>
      </c>
      <c r="C85" s="159" t="s">
        <v>610</v>
      </c>
      <c r="D85" s="162">
        <v>36020</v>
      </c>
      <c r="E85" s="163" t="s">
        <v>34</v>
      </c>
      <c r="F85" s="163" t="s">
        <v>160</v>
      </c>
      <c r="G85" s="163"/>
      <c r="H85" s="89"/>
      <c r="I85" s="164" t="s">
        <v>518</v>
      </c>
    </row>
    <row r="86" spans="1:9" ht="18" customHeight="1">
      <c r="A86" s="31">
        <v>2</v>
      </c>
      <c r="B86" s="161" t="s">
        <v>611</v>
      </c>
      <c r="C86" s="159" t="s">
        <v>612</v>
      </c>
      <c r="D86" s="162">
        <v>36007</v>
      </c>
      <c r="E86" s="163" t="s">
        <v>34</v>
      </c>
      <c r="F86" s="163" t="s">
        <v>160</v>
      </c>
      <c r="G86" s="163" t="s">
        <v>69</v>
      </c>
      <c r="H86" s="89"/>
      <c r="I86" s="164" t="s">
        <v>58</v>
      </c>
    </row>
    <row r="87" spans="1:9" ht="18" customHeight="1">
      <c r="A87" s="31">
        <v>3</v>
      </c>
      <c r="B87" s="161" t="s">
        <v>619</v>
      </c>
      <c r="C87" s="159" t="s">
        <v>620</v>
      </c>
      <c r="D87" s="162">
        <v>35925</v>
      </c>
      <c r="E87" s="163" t="s">
        <v>34</v>
      </c>
      <c r="F87" s="163" t="s">
        <v>160</v>
      </c>
      <c r="G87" s="163"/>
      <c r="H87" s="103"/>
      <c r="I87" s="164" t="s">
        <v>518</v>
      </c>
    </row>
    <row r="88" spans="1:9" ht="18" customHeight="1">
      <c r="A88" s="31">
        <v>4</v>
      </c>
      <c r="B88" s="161" t="s">
        <v>18</v>
      </c>
      <c r="C88" s="159" t="s">
        <v>111</v>
      </c>
      <c r="D88" s="162">
        <v>35918</v>
      </c>
      <c r="E88" s="163" t="s">
        <v>34</v>
      </c>
      <c r="F88" s="163" t="s">
        <v>160</v>
      </c>
      <c r="G88" s="163"/>
      <c r="H88" s="103"/>
      <c r="I88" s="164" t="s">
        <v>518</v>
      </c>
    </row>
    <row r="89" spans="1:9" ht="18" customHeight="1">
      <c r="A89" s="31">
        <v>5</v>
      </c>
      <c r="B89" s="161" t="s">
        <v>73</v>
      </c>
      <c r="C89" s="159" t="s">
        <v>631</v>
      </c>
      <c r="D89" s="162">
        <v>35816</v>
      </c>
      <c r="E89" s="163" t="s">
        <v>15</v>
      </c>
      <c r="F89" s="163"/>
      <c r="G89" s="163" t="s">
        <v>507</v>
      </c>
      <c r="H89" s="103"/>
      <c r="I89" s="164" t="s">
        <v>88</v>
      </c>
    </row>
    <row r="90" spans="1:9" ht="18" customHeight="1">
      <c r="A90" s="31">
        <v>6</v>
      </c>
      <c r="B90" s="161" t="s">
        <v>16</v>
      </c>
      <c r="C90" s="159" t="s">
        <v>264</v>
      </c>
      <c r="D90" s="162">
        <v>35454</v>
      </c>
      <c r="E90" s="163" t="s">
        <v>34</v>
      </c>
      <c r="F90" s="163" t="s">
        <v>160</v>
      </c>
      <c r="G90" s="163" t="s">
        <v>210</v>
      </c>
      <c r="H90" s="103"/>
      <c r="I90" s="164" t="s">
        <v>60</v>
      </c>
    </row>
    <row r="91" spans="2:6" ht="16.5" thickBot="1">
      <c r="B91" s="61">
        <v>3</v>
      </c>
      <c r="C91" s="61" t="s">
        <v>679</v>
      </c>
      <c r="D91" s="55"/>
      <c r="E91" s="96"/>
      <c r="F91" s="96"/>
    </row>
    <row r="92" spans="1:9" s="52" customFormat="1" ht="18" customHeight="1" thickBot="1">
      <c r="A92" s="95" t="s">
        <v>138</v>
      </c>
      <c r="B92" s="67" t="s">
        <v>0</v>
      </c>
      <c r="C92" s="68" t="s">
        <v>1</v>
      </c>
      <c r="D92" s="70" t="s">
        <v>10</v>
      </c>
      <c r="E92" s="69" t="s">
        <v>2</v>
      </c>
      <c r="F92" s="69" t="s">
        <v>3</v>
      </c>
      <c r="G92" s="69" t="s">
        <v>75</v>
      </c>
      <c r="H92" s="70" t="s">
        <v>6</v>
      </c>
      <c r="I92" s="71" t="s">
        <v>5</v>
      </c>
    </row>
    <row r="93" spans="1:9" ht="18" customHeight="1">
      <c r="A93" s="31">
        <v>1</v>
      </c>
      <c r="B93" s="161" t="s">
        <v>33</v>
      </c>
      <c r="C93" s="159" t="s">
        <v>649</v>
      </c>
      <c r="D93" s="162">
        <v>35450</v>
      </c>
      <c r="E93" s="163" t="s">
        <v>34</v>
      </c>
      <c r="F93" s="163" t="s">
        <v>160</v>
      </c>
      <c r="G93" s="163" t="s">
        <v>69</v>
      </c>
      <c r="H93" s="103"/>
      <c r="I93" s="164" t="s">
        <v>58</v>
      </c>
    </row>
    <row r="94" spans="1:9" ht="18" customHeight="1">
      <c r="A94" s="31">
        <v>2</v>
      </c>
      <c r="B94" s="17" t="s">
        <v>654</v>
      </c>
      <c r="C94" s="18" t="s">
        <v>655</v>
      </c>
      <c r="D94" s="87" t="s">
        <v>656</v>
      </c>
      <c r="E94" s="163" t="s">
        <v>82</v>
      </c>
      <c r="F94" s="163" t="s">
        <v>83</v>
      </c>
      <c r="G94" s="163" t="s">
        <v>146</v>
      </c>
      <c r="H94" s="90"/>
      <c r="I94" s="164" t="s">
        <v>148</v>
      </c>
    </row>
    <row r="95" spans="1:9" ht="18" customHeight="1">
      <c r="A95" s="31">
        <v>3</v>
      </c>
      <c r="B95" s="17" t="s">
        <v>240</v>
      </c>
      <c r="C95" s="18" t="s">
        <v>574</v>
      </c>
      <c r="D95" s="87">
        <v>36472</v>
      </c>
      <c r="E95" s="163" t="s">
        <v>435</v>
      </c>
      <c r="F95" s="163" t="s">
        <v>436</v>
      </c>
      <c r="G95" s="163"/>
      <c r="H95" s="90"/>
      <c r="I95" s="164" t="s">
        <v>437</v>
      </c>
    </row>
    <row r="96" spans="1:9" ht="18" customHeight="1">
      <c r="A96" s="31">
        <v>4</v>
      </c>
      <c r="B96" s="17" t="s">
        <v>657</v>
      </c>
      <c r="C96" s="18" t="s">
        <v>658</v>
      </c>
      <c r="D96" s="87" t="s">
        <v>659</v>
      </c>
      <c r="E96" s="163" t="s">
        <v>82</v>
      </c>
      <c r="F96" s="163" t="s">
        <v>83</v>
      </c>
      <c r="G96" s="163" t="s">
        <v>186</v>
      </c>
      <c r="H96" s="90"/>
      <c r="I96" s="164" t="s">
        <v>136</v>
      </c>
    </row>
    <row r="97" spans="1:9" ht="18" customHeight="1">
      <c r="A97" s="31">
        <v>5</v>
      </c>
      <c r="B97" s="17" t="s">
        <v>63</v>
      </c>
      <c r="C97" s="18" t="s">
        <v>672</v>
      </c>
      <c r="D97" s="87" t="s">
        <v>673</v>
      </c>
      <c r="E97" s="163" t="s">
        <v>82</v>
      </c>
      <c r="F97" s="163" t="s">
        <v>83</v>
      </c>
      <c r="G97" s="163" t="s">
        <v>665</v>
      </c>
      <c r="H97" s="90"/>
      <c r="I97" s="164" t="s">
        <v>147</v>
      </c>
    </row>
    <row r="98" spans="1:9" ht="18" customHeight="1">
      <c r="A98" s="31">
        <v>6</v>
      </c>
      <c r="B98" s="17" t="s">
        <v>63</v>
      </c>
      <c r="C98" s="18" t="s">
        <v>672</v>
      </c>
      <c r="D98" s="87" t="s">
        <v>673</v>
      </c>
      <c r="E98" s="163" t="s">
        <v>82</v>
      </c>
      <c r="F98" s="163" t="s">
        <v>83</v>
      </c>
      <c r="G98" s="163" t="s">
        <v>665</v>
      </c>
      <c r="H98" s="90"/>
      <c r="I98" s="164" t="s">
        <v>147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fitToWidth="0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28125" style="20" customWidth="1"/>
    <col min="2" max="2" width="10.421875" style="20" customWidth="1"/>
    <col min="3" max="3" width="11.140625" style="20" bestFit="1" customWidth="1"/>
    <col min="4" max="4" width="10.7109375" style="43" customWidth="1"/>
    <col min="5" max="5" width="12.28125" style="45" bestFit="1" customWidth="1"/>
    <col min="6" max="6" width="12.8515625" style="45" bestFit="1" customWidth="1"/>
    <col min="7" max="7" width="13.421875" style="24" bestFit="1" customWidth="1"/>
    <col min="8" max="10" width="4.7109375" style="82" customWidth="1"/>
    <col min="11" max="11" width="4.7109375" style="82" hidden="1" customWidth="1"/>
    <col min="12" max="14" width="4.7109375" style="82" customWidth="1"/>
    <col min="15" max="15" width="8.140625" style="85" customWidth="1"/>
    <col min="16" max="16" width="5.28125" style="51" bestFit="1" customWidth="1"/>
    <col min="17" max="17" width="17.7109375" style="22" bestFit="1" customWidth="1"/>
    <col min="18" max="16384" width="9.140625" style="20" customWidth="1"/>
  </cols>
  <sheetData>
    <row r="1" spans="1:11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  <c r="K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16" s="22" customFormat="1" ht="12" customHeight="1">
      <c r="A3" s="20"/>
      <c r="B3" s="20"/>
      <c r="C3" s="21"/>
      <c r="D3" s="35"/>
      <c r="E3" s="32"/>
      <c r="F3" s="32"/>
      <c r="G3" s="24"/>
      <c r="H3" s="80"/>
      <c r="I3" s="80"/>
      <c r="J3" s="80"/>
      <c r="K3" s="80"/>
      <c r="L3" s="80"/>
      <c r="M3" s="80"/>
      <c r="N3" s="80"/>
      <c r="O3" s="85"/>
      <c r="P3" s="51"/>
    </row>
    <row r="4" spans="2:16" s="37" customFormat="1" ht="16.5" thickBot="1">
      <c r="B4" s="38" t="s">
        <v>325</v>
      </c>
      <c r="D4" s="39"/>
      <c r="E4" s="40"/>
      <c r="F4" s="40"/>
      <c r="G4" s="41"/>
      <c r="H4" s="81"/>
      <c r="I4" s="81"/>
      <c r="J4" s="81"/>
      <c r="K4" s="81"/>
      <c r="L4" s="81"/>
      <c r="M4" s="81"/>
      <c r="N4" s="81"/>
      <c r="O4" s="104"/>
      <c r="P4" s="65"/>
    </row>
    <row r="5" spans="5:16" ht="13.5" thickBot="1">
      <c r="E5" s="75"/>
      <c r="F5" s="75"/>
      <c r="G5" s="75"/>
      <c r="H5" s="255" t="s">
        <v>9</v>
      </c>
      <c r="I5" s="256"/>
      <c r="J5" s="256"/>
      <c r="K5" s="256"/>
      <c r="L5" s="256"/>
      <c r="M5" s="256"/>
      <c r="N5" s="257"/>
      <c r="O5" s="105"/>
      <c r="P5" s="106"/>
    </row>
    <row r="6" spans="1:17" s="15" customFormat="1" ht="11.25" thickBot="1">
      <c r="A6" s="165" t="s">
        <v>683</v>
      </c>
      <c r="B6" s="12" t="s">
        <v>0</v>
      </c>
      <c r="C6" s="13" t="s">
        <v>1</v>
      </c>
      <c r="D6" s="14" t="s">
        <v>10</v>
      </c>
      <c r="E6" s="47" t="s">
        <v>2</v>
      </c>
      <c r="F6" s="69" t="s">
        <v>3</v>
      </c>
      <c r="G6" s="69" t="s">
        <v>75</v>
      </c>
      <c r="H6" s="183">
        <v>1</v>
      </c>
      <c r="I6" s="184">
        <v>2</v>
      </c>
      <c r="J6" s="184">
        <v>3</v>
      </c>
      <c r="K6" s="185" t="s">
        <v>317</v>
      </c>
      <c r="L6" s="187">
        <v>4</v>
      </c>
      <c r="M6" s="184">
        <v>5</v>
      </c>
      <c r="N6" s="186">
        <v>6</v>
      </c>
      <c r="O6" s="217" t="s">
        <v>4</v>
      </c>
      <c r="P6" s="218" t="s">
        <v>55</v>
      </c>
      <c r="Q6" s="48" t="s">
        <v>5</v>
      </c>
    </row>
    <row r="7" spans="1:18" s="99" customFormat="1" ht="18" customHeight="1">
      <c r="A7" s="97">
        <v>1</v>
      </c>
      <c r="B7" s="161" t="s">
        <v>158</v>
      </c>
      <c r="C7" s="159" t="s">
        <v>159</v>
      </c>
      <c r="D7" s="162">
        <v>36595</v>
      </c>
      <c r="E7" s="163" t="s">
        <v>34</v>
      </c>
      <c r="F7" s="163" t="s">
        <v>547</v>
      </c>
      <c r="G7" s="163"/>
      <c r="H7" s="98">
        <v>15.64</v>
      </c>
      <c r="I7" s="98">
        <v>16.03</v>
      </c>
      <c r="J7" s="98">
        <v>14.91</v>
      </c>
      <c r="K7" s="98"/>
      <c r="L7" s="98">
        <v>14.7</v>
      </c>
      <c r="M7" s="98">
        <v>15.78</v>
      </c>
      <c r="N7" s="98" t="s">
        <v>693</v>
      </c>
      <c r="O7" s="219">
        <f aca="true" t="shared" si="0" ref="O7:O19">MAX(H7:N7)</f>
        <v>16.03</v>
      </c>
      <c r="P7" s="220" t="str">
        <f aca="true" t="shared" si="1" ref="P7:P19">IF(ISBLANK(O7),"",IF(O7&lt;9,"",IF(O7&gt;=17,"I A",IF(O7&gt;=14.9,"II A",IF(O7&gt;=13.2,"III A",IF(O7&gt;=11.4,"I JA",IF(O7&gt;=10,"II JA",IF(O7&gt;=9,"III JA"))))))))</f>
        <v>II A</v>
      </c>
      <c r="Q7" s="221" t="s">
        <v>299</v>
      </c>
      <c r="R7" s="82"/>
    </row>
    <row r="8" spans="1:18" s="99" customFormat="1" ht="18" customHeight="1">
      <c r="A8" s="97">
        <v>2</v>
      </c>
      <c r="B8" s="161" t="s">
        <v>27</v>
      </c>
      <c r="C8" s="159" t="s">
        <v>201</v>
      </c>
      <c r="D8" s="162">
        <v>36640</v>
      </c>
      <c r="E8" s="163" t="s">
        <v>34</v>
      </c>
      <c r="F8" s="163" t="s">
        <v>160</v>
      </c>
      <c r="G8" s="163"/>
      <c r="H8" s="98">
        <v>13.88</v>
      </c>
      <c r="I8" s="98">
        <v>14.77</v>
      </c>
      <c r="J8" s="98">
        <v>14.26</v>
      </c>
      <c r="K8" s="98"/>
      <c r="L8" s="98" t="s">
        <v>693</v>
      </c>
      <c r="M8" s="98" t="s">
        <v>693</v>
      </c>
      <c r="N8" s="98">
        <v>14.27</v>
      </c>
      <c r="O8" s="219">
        <f t="shared" si="0"/>
        <v>14.77</v>
      </c>
      <c r="P8" s="220" t="str">
        <f t="shared" si="1"/>
        <v>III A</v>
      </c>
      <c r="Q8" s="221" t="s">
        <v>460</v>
      </c>
      <c r="R8" s="82"/>
    </row>
    <row r="9" spans="1:18" s="99" customFormat="1" ht="18" customHeight="1">
      <c r="A9" s="97">
        <v>3</v>
      </c>
      <c r="B9" s="161" t="s">
        <v>134</v>
      </c>
      <c r="C9" s="159" t="s">
        <v>139</v>
      </c>
      <c r="D9" s="162">
        <v>36572</v>
      </c>
      <c r="E9" s="163" t="s">
        <v>15</v>
      </c>
      <c r="F9" s="163" t="s">
        <v>46</v>
      </c>
      <c r="G9" s="163" t="s">
        <v>64</v>
      </c>
      <c r="H9" s="98">
        <v>13.42</v>
      </c>
      <c r="I9" s="98">
        <v>14.26</v>
      </c>
      <c r="J9" s="98">
        <v>14.37</v>
      </c>
      <c r="K9" s="98"/>
      <c r="L9" s="98">
        <v>14.36</v>
      </c>
      <c r="M9" s="98" t="s">
        <v>693</v>
      </c>
      <c r="N9" s="98">
        <v>14.42</v>
      </c>
      <c r="O9" s="219">
        <f t="shared" si="0"/>
        <v>14.42</v>
      </c>
      <c r="P9" s="220" t="str">
        <f t="shared" si="1"/>
        <v>III A</v>
      </c>
      <c r="Q9" s="221" t="s">
        <v>43</v>
      </c>
      <c r="R9" s="82"/>
    </row>
    <row r="10" spans="1:18" s="99" customFormat="1" ht="18" customHeight="1">
      <c r="A10" s="97">
        <v>4</v>
      </c>
      <c r="B10" s="161" t="s">
        <v>226</v>
      </c>
      <c r="C10" s="159" t="s">
        <v>231</v>
      </c>
      <c r="D10" s="162">
        <v>36716</v>
      </c>
      <c r="E10" s="163" t="s">
        <v>151</v>
      </c>
      <c r="F10" s="163" t="s">
        <v>150</v>
      </c>
      <c r="G10" s="163"/>
      <c r="H10" s="98">
        <v>13.01</v>
      </c>
      <c r="I10" s="98">
        <v>12.32</v>
      </c>
      <c r="J10" s="98">
        <v>13.7</v>
      </c>
      <c r="K10" s="98"/>
      <c r="L10" s="98">
        <v>11.91</v>
      </c>
      <c r="M10" s="98">
        <v>13.18</v>
      </c>
      <c r="N10" s="98">
        <v>13.3</v>
      </c>
      <c r="O10" s="219">
        <f t="shared" si="0"/>
        <v>13.7</v>
      </c>
      <c r="P10" s="220" t="str">
        <f t="shared" si="1"/>
        <v>III A</v>
      </c>
      <c r="Q10" s="221" t="s">
        <v>152</v>
      </c>
      <c r="R10" s="82"/>
    </row>
    <row r="11" spans="1:18" s="99" customFormat="1" ht="18" customHeight="1">
      <c r="A11" s="97">
        <v>5</v>
      </c>
      <c r="B11" s="161" t="s">
        <v>67</v>
      </c>
      <c r="C11" s="159" t="s">
        <v>476</v>
      </c>
      <c r="D11" s="162">
        <v>37060</v>
      </c>
      <c r="E11" s="163" t="s">
        <v>375</v>
      </c>
      <c r="F11" s="163" t="s">
        <v>376</v>
      </c>
      <c r="G11" s="163"/>
      <c r="H11" s="98">
        <v>13.1</v>
      </c>
      <c r="I11" s="98">
        <v>10.87</v>
      </c>
      <c r="J11" s="98">
        <v>11.11</v>
      </c>
      <c r="K11" s="98"/>
      <c r="L11" s="98">
        <v>11.85</v>
      </c>
      <c r="M11" s="98">
        <v>10.57</v>
      </c>
      <c r="N11" s="98">
        <v>11.67</v>
      </c>
      <c r="O11" s="219">
        <f t="shared" si="0"/>
        <v>13.1</v>
      </c>
      <c r="P11" s="220" t="str">
        <f t="shared" si="1"/>
        <v>I JA</v>
      </c>
      <c r="Q11" s="221" t="s">
        <v>377</v>
      </c>
      <c r="R11" s="82"/>
    </row>
    <row r="12" spans="1:18" s="99" customFormat="1" ht="18" customHeight="1">
      <c r="A12" s="97">
        <v>6</v>
      </c>
      <c r="B12" s="161" t="s">
        <v>62</v>
      </c>
      <c r="C12" s="159" t="s">
        <v>266</v>
      </c>
      <c r="D12" s="162">
        <v>37120</v>
      </c>
      <c r="E12" s="163" t="s">
        <v>34</v>
      </c>
      <c r="F12" s="163" t="s">
        <v>160</v>
      </c>
      <c r="G12" s="163"/>
      <c r="H12" s="98">
        <v>10.42</v>
      </c>
      <c r="I12" s="98">
        <v>10.41</v>
      </c>
      <c r="J12" s="98">
        <v>11.33</v>
      </c>
      <c r="K12" s="98"/>
      <c r="L12" s="98">
        <v>11.03</v>
      </c>
      <c r="M12" s="98">
        <v>11.19</v>
      </c>
      <c r="N12" s="98">
        <v>10.92</v>
      </c>
      <c r="O12" s="219">
        <f t="shared" si="0"/>
        <v>11.33</v>
      </c>
      <c r="P12" s="220" t="str">
        <f t="shared" si="1"/>
        <v>II JA</v>
      </c>
      <c r="Q12" s="221" t="s">
        <v>460</v>
      </c>
      <c r="R12" s="82"/>
    </row>
    <row r="13" spans="1:18" s="99" customFormat="1" ht="18" customHeight="1">
      <c r="A13" s="97">
        <v>7</v>
      </c>
      <c r="B13" s="161" t="s">
        <v>137</v>
      </c>
      <c r="C13" s="159" t="s">
        <v>270</v>
      </c>
      <c r="D13" s="162">
        <v>37035</v>
      </c>
      <c r="E13" s="163" t="s">
        <v>34</v>
      </c>
      <c r="F13" s="163" t="s">
        <v>160</v>
      </c>
      <c r="G13" s="163"/>
      <c r="H13" s="98">
        <v>10.05</v>
      </c>
      <c r="I13" s="98">
        <v>11.21</v>
      </c>
      <c r="J13" s="98">
        <v>11.02</v>
      </c>
      <c r="K13" s="98"/>
      <c r="L13" s="98">
        <v>10.87</v>
      </c>
      <c r="M13" s="98">
        <v>11.29</v>
      </c>
      <c r="N13" s="98">
        <v>10.98</v>
      </c>
      <c r="O13" s="219">
        <f t="shared" si="0"/>
        <v>11.29</v>
      </c>
      <c r="P13" s="220" t="str">
        <f t="shared" si="1"/>
        <v>II JA</v>
      </c>
      <c r="Q13" s="221" t="s">
        <v>460</v>
      </c>
      <c r="R13" s="82"/>
    </row>
    <row r="14" spans="1:18" s="99" customFormat="1" ht="18" customHeight="1">
      <c r="A14" s="97">
        <v>8</v>
      </c>
      <c r="B14" s="161" t="s">
        <v>373</v>
      </c>
      <c r="C14" s="159" t="s">
        <v>374</v>
      </c>
      <c r="D14" s="162">
        <v>37465</v>
      </c>
      <c r="E14" s="163" t="s">
        <v>375</v>
      </c>
      <c r="F14" s="163" t="s">
        <v>376</v>
      </c>
      <c r="G14" s="163"/>
      <c r="H14" s="98">
        <v>10.57</v>
      </c>
      <c r="I14" s="98">
        <v>10.23</v>
      </c>
      <c r="J14" s="98">
        <v>9.15</v>
      </c>
      <c r="K14" s="98"/>
      <c r="L14" s="98">
        <v>8.97</v>
      </c>
      <c r="M14" s="98">
        <v>9.34</v>
      </c>
      <c r="N14" s="98">
        <v>9.6</v>
      </c>
      <c r="O14" s="219">
        <f t="shared" si="0"/>
        <v>10.57</v>
      </c>
      <c r="P14" s="220" t="str">
        <f t="shared" si="1"/>
        <v>II JA</v>
      </c>
      <c r="Q14" s="221" t="s">
        <v>377</v>
      </c>
      <c r="R14" s="82"/>
    </row>
    <row r="15" spans="1:18" s="99" customFormat="1" ht="18" customHeight="1">
      <c r="A15" s="97">
        <v>9</v>
      </c>
      <c r="B15" s="161" t="s">
        <v>302</v>
      </c>
      <c r="C15" s="159" t="s">
        <v>461</v>
      </c>
      <c r="D15" s="162">
        <v>37117</v>
      </c>
      <c r="E15" s="163" t="s">
        <v>184</v>
      </c>
      <c r="F15" s="163" t="s">
        <v>182</v>
      </c>
      <c r="G15" s="163"/>
      <c r="H15" s="98">
        <v>9.17</v>
      </c>
      <c r="I15" s="98">
        <v>9.25</v>
      </c>
      <c r="J15" s="98">
        <v>8.6</v>
      </c>
      <c r="K15" s="98"/>
      <c r="L15" s="98"/>
      <c r="M15" s="98"/>
      <c r="N15" s="98"/>
      <c r="O15" s="219">
        <f t="shared" si="0"/>
        <v>9.25</v>
      </c>
      <c r="P15" s="220" t="str">
        <f t="shared" si="1"/>
        <v>III JA</v>
      </c>
      <c r="Q15" s="221" t="s">
        <v>183</v>
      </c>
      <c r="R15" s="82"/>
    </row>
    <row r="16" spans="1:18" s="99" customFormat="1" ht="18" customHeight="1">
      <c r="A16" s="97">
        <v>10</v>
      </c>
      <c r="B16" s="161" t="s">
        <v>132</v>
      </c>
      <c r="C16" s="159" t="s">
        <v>269</v>
      </c>
      <c r="D16" s="162">
        <v>36925</v>
      </c>
      <c r="E16" s="163" t="s">
        <v>15</v>
      </c>
      <c r="F16" s="163" t="s">
        <v>46</v>
      </c>
      <c r="G16" s="163" t="s">
        <v>64</v>
      </c>
      <c r="H16" s="98">
        <v>8.51</v>
      </c>
      <c r="I16" s="98">
        <v>8.7</v>
      </c>
      <c r="J16" s="98">
        <v>8.5</v>
      </c>
      <c r="K16" s="98"/>
      <c r="L16" s="98"/>
      <c r="M16" s="98"/>
      <c r="N16" s="98"/>
      <c r="O16" s="219">
        <f t="shared" si="0"/>
        <v>8.7</v>
      </c>
      <c r="P16" s="220">
        <f t="shared" si="1"/>
      </c>
      <c r="Q16" s="221" t="s">
        <v>43</v>
      </c>
      <c r="R16" s="82"/>
    </row>
    <row r="17" spans="1:18" s="99" customFormat="1" ht="18" customHeight="1">
      <c r="A17" s="97">
        <v>11</v>
      </c>
      <c r="B17" s="161" t="s">
        <v>490</v>
      </c>
      <c r="C17" s="159" t="s">
        <v>491</v>
      </c>
      <c r="D17" s="162">
        <v>36989</v>
      </c>
      <c r="E17" s="163" t="s">
        <v>190</v>
      </c>
      <c r="F17" s="163" t="s">
        <v>192</v>
      </c>
      <c r="G17" s="163"/>
      <c r="H17" s="98">
        <v>8.47</v>
      </c>
      <c r="I17" s="98">
        <v>8.31</v>
      </c>
      <c r="J17" s="98">
        <v>8.42</v>
      </c>
      <c r="K17" s="98"/>
      <c r="L17" s="98"/>
      <c r="M17" s="98"/>
      <c r="N17" s="98"/>
      <c r="O17" s="219">
        <f t="shared" si="0"/>
        <v>8.47</v>
      </c>
      <c r="P17" s="220">
        <f t="shared" si="1"/>
      </c>
      <c r="Q17" s="221" t="s">
        <v>191</v>
      </c>
      <c r="R17" s="82"/>
    </row>
    <row r="18" spans="1:18" s="99" customFormat="1" ht="18" customHeight="1">
      <c r="A18" s="97">
        <v>12</v>
      </c>
      <c r="B18" s="161" t="s">
        <v>53</v>
      </c>
      <c r="C18" s="159" t="s">
        <v>197</v>
      </c>
      <c r="D18" s="162">
        <v>37528</v>
      </c>
      <c r="E18" s="163" t="s">
        <v>34</v>
      </c>
      <c r="F18" s="163" t="s">
        <v>160</v>
      </c>
      <c r="G18" s="163" t="s">
        <v>69</v>
      </c>
      <c r="H18" s="98">
        <v>7.1</v>
      </c>
      <c r="I18" s="98">
        <v>7.36</v>
      </c>
      <c r="J18" s="98">
        <v>7.29</v>
      </c>
      <c r="K18" s="98"/>
      <c r="L18" s="98"/>
      <c r="M18" s="98"/>
      <c r="N18" s="98"/>
      <c r="O18" s="219">
        <f t="shared" si="0"/>
        <v>7.36</v>
      </c>
      <c r="P18" s="220">
        <f t="shared" si="1"/>
      </c>
      <c r="Q18" s="221" t="s">
        <v>35</v>
      </c>
      <c r="R18" s="82"/>
    </row>
    <row r="19" spans="1:18" s="99" customFormat="1" ht="18" customHeight="1">
      <c r="A19" s="97">
        <v>13</v>
      </c>
      <c r="B19" s="161" t="s">
        <v>390</v>
      </c>
      <c r="C19" s="159" t="s">
        <v>391</v>
      </c>
      <c r="D19" s="162">
        <v>37416</v>
      </c>
      <c r="E19" s="163" t="s">
        <v>103</v>
      </c>
      <c r="F19" s="163" t="s">
        <v>149</v>
      </c>
      <c r="G19" s="163"/>
      <c r="H19" s="98">
        <v>6.61</v>
      </c>
      <c r="I19" s="98" t="s">
        <v>693</v>
      </c>
      <c r="J19" s="98" t="s">
        <v>693</v>
      </c>
      <c r="K19" s="98"/>
      <c r="L19" s="98"/>
      <c r="M19" s="98"/>
      <c r="N19" s="98"/>
      <c r="O19" s="219">
        <f t="shared" si="0"/>
        <v>6.61</v>
      </c>
      <c r="P19" s="220">
        <f t="shared" si="1"/>
      </c>
      <c r="Q19" s="221" t="s">
        <v>392</v>
      </c>
      <c r="R19" s="82"/>
    </row>
    <row r="20" spans="1:18" s="99" customFormat="1" ht="18" customHeight="1">
      <c r="A20" s="97"/>
      <c r="B20" s="161" t="s">
        <v>422</v>
      </c>
      <c r="C20" s="159" t="s">
        <v>423</v>
      </c>
      <c r="D20" s="162">
        <v>37328</v>
      </c>
      <c r="E20" s="163" t="s">
        <v>184</v>
      </c>
      <c r="F20" s="163" t="s">
        <v>182</v>
      </c>
      <c r="G20" s="163"/>
      <c r="H20" s="98"/>
      <c r="I20" s="98"/>
      <c r="J20" s="98"/>
      <c r="K20" s="98"/>
      <c r="L20" s="98"/>
      <c r="M20" s="98"/>
      <c r="N20" s="98"/>
      <c r="O20" s="219" t="s">
        <v>682</v>
      </c>
      <c r="P20" s="220"/>
      <c r="Q20" s="221" t="s">
        <v>183</v>
      </c>
      <c r="R20" s="82"/>
    </row>
    <row r="21" spans="1:18" s="99" customFormat="1" ht="18" customHeight="1">
      <c r="A21" s="97"/>
      <c r="B21" s="161" t="s">
        <v>161</v>
      </c>
      <c r="C21" s="159" t="s">
        <v>122</v>
      </c>
      <c r="D21" s="162">
        <v>36742</v>
      </c>
      <c r="E21" s="163" t="s">
        <v>34</v>
      </c>
      <c r="F21" s="163" t="s">
        <v>160</v>
      </c>
      <c r="G21" s="163"/>
      <c r="H21" s="98"/>
      <c r="I21" s="98"/>
      <c r="J21" s="98"/>
      <c r="K21" s="98"/>
      <c r="L21" s="98"/>
      <c r="M21" s="98"/>
      <c r="N21" s="98"/>
      <c r="O21" s="219" t="s">
        <v>682</v>
      </c>
      <c r="P21" s="220"/>
      <c r="Q21" s="221" t="s">
        <v>299</v>
      </c>
      <c r="R21" s="82"/>
    </row>
    <row r="22" spans="1:18" s="99" customFormat="1" ht="18" customHeight="1">
      <c r="A22" s="97"/>
      <c r="B22" s="161" t="s">
        <v>67</v>
      </c>
      <c r="C22" s="159" t="s">
        <v>544</v>
      </c>
      <c r="D22" s="162">
        <v>36611</v>
      </c>
      <c r="E22" s="163" t="s">
        <v>435</v>
      </c>
      <c r="F22" s="163" t="s">
        <v>436</v>
      </c>
      <c r="G22" s="163"/>
      <c r="H22" s="98"/>
      <c r="I22" s="98"/>
      <c r="J22" s="98"/>
      <c r="K22" s="98"/>
      <c r="L22" s="98"/>
      <c r="M22" s="98"/>
      <c r="N22" s="98"/>
      <c r="O22" s="219" t="s">
        <v>682</v>
      </c>
      <c r="P22" s="220"/>
      <c r="Q22" s="221" t="s">
        <v>499</v>
      </c>
      <c r="R22" s="82"/>
    </row>
    <row r="23" s="99" customFormat="1" ht="18" customHeight="1">
      <c r="R23" s="82"/>
    </row>
    <row r="24" s="99" customFormat="1" ht="18" customHeight="1">
      <c r="R24" s="82"/>
    </row>
    <row r="25" s="99" customFormat="1" ht="18" customHeight="1">
      <c r="R25" s="82"/>
    </row>
    <row r="36" spans="1:11" s="61" customFormat="1" ht="15.75">
      <c r="A36" s="3" t="s">
        <v>224</v>
      </c>
      <c r="C36" s="62"/>
      <c r="D36" s="74"/>
      <c r="E36" s="74"/>
      <c r="F36" s="74"/>
      <c r="G36" s="91"/>
      <c r="H36" s="65"/>
      <c r="I36" s="92"/>
      <c r="J36" s="92"/>
      <c r="K36" s="92"/>
    </row>
    <row r="37" spans="1:13" s="61" customFormat="1" ht="15.75">
      <c r="A37" s="61" t="s">
        <v>321</v>
      </c>
      <c r="C37" s="62"/>
      <c r="D37" s="74"/>
      <c r="E37" s="74"/>
      <c r="F37" s="91"/>
      <c r="G37" s="91"/>
      <c r="H37" s="65"/>
      <c r="I37" s="64"/>
      <c r="J37" s="64"/>
      <c r="K37" s="65"/>
      <c r="L37" s="65"/>
      <c r="M37" s="93"/>
    </row>
    <row r="38" spans="1:16" s="22" customFormat="1" ht="12" customHeight="1">
      <c r="A38" s="20"/>
      <c r="B38" s="20"/>
      <c r="C38" s="21"/>
      <c r="D38" s="35"/>
      <c r="E38" s="32"/>
      <c r="F38" s="32"/>
      <c r="G38" s="24"/>
      <c r="H38" s="80"/>
      <c r="I38" s="80"/>
      <c r="J38" s="80"/>
      <c r="K38" s="80"/>
      <c r="L38" s="80"/>
      <c r="M38" s="80"/>
      <c r="N38" s="80"/>
      <c r="O38" s="85"/>
      <c r="P38" s="51"/>
    </row>
    <row r="39" spans="2:17" s="37" customFormat="1" ht="15.75" customHeight="1" thickBot="1">
      <c r="B39" s="38" t="s">
        <v>336</v>
      </c>
      <c r="D39" s="39"/>
      <c r="E39" s="40"/>
      <c r="F39" s="40"/>
      <c r="G39" s="41"/>
      <c r="H39" s="81"/>
      <c r="I39" s="81"/>
      <c r="J39" s="81"/>
      <c r="K39" s="81"/>
      <c r="L39" s="81"/>
      <c r="M39" s="81"/>
      <c r="N39" s="81"/>
      <c r="O39" s="104"/>
      <c r="P39" s="65"/>
      <c r="Q39" s="60"/>
    </row>
    <row r="40" spans="5:17" ht="13.5" thickBot="1">
      <c r="E40" s="75"/>
      <c r="F40" s="75"/>
      <c r="G40" s="75"/>
      <c r="H40" s="255" t="s">
        <v>9</v>
      </c>
      <c r="I40" s="256"/>
      <c r="J40" s="256"/>
      <c r="K40" s="256"/>
      <c r="L40" s="256"/>
      <c r="M40" s="256"/>
      <c r="N40" s="257"/>
      <c r="O40" s="105"/>
      <c r="P40" s="106"/>
      <c r="Q40" s="36"/>
    </row>
    <row r="41" spans="1:17" s="15" customFormat="1" ht="11.25" thickBot="1">
      <c r="A41" s="165" t="s">
        <v>683</v>
      </c>
      <c r="B41" s="12" t="s">
        <v>0</v>
      </c>
      <c r="C41" s="13" t="s">
        <v>1</v>
      </c>
      <c r="D41" s="14" t="s">
        <v>10</v>
      </c>
      <c r="E41" s="47" t="s">
        <v>2</v>
      </c>
      <c r="F41" s="69" t="s">
        <v>3</v>
      </c>
      <c r="G41" s="69" t="s">
        <v>75</v>
      </c>
      <c r="H41" s="183">
        <v>1</v>
      </c>
      <c r="I41" s="184">
        <v>2</v>
      </c>
      <c r="J41" s="184">
        <v>3</v>
      </c>
      <c r="K41" s="185" t="s">
        <v>317</v>
      </c>
      <c r="L41" s="187">
        <v>4</v>
      </c>
      <c r="M41" s="184">
        <v>5</v>
      </c>
      <c r="N41" s="186">
        <v>6</v>
      </c>
      <c r="O41" s="114" t="s">
        <v>4</v>
      </c>
      <c r="P41" s="76" t="s">
        <v>55</v>
      </c>
      <c r="Q41" s="71" t="s">
        <v>5</v>
      </c>
    </row>
    <row r="42" spans="1:18" s="99" customFormat="1" ht="18" customHeight="1">
      <c r="A42" s="97">
        <v>1</v>
      </c>
      <c r="B42" s="161" t="s">
        <v>17</v>
      </c>
      <c r="C42" s="159" t="s">
        <v>648</v>
      </c>
      <c r="D42" s="162">
        <v>35493</v>
      </c>
      <c r="E42" s="163" t="s">
        <v>435</v>
      </c>
      <c r="F42" s="163" t="s">
        <v>436</v>
      </c>
      <c r="G42" s="163"/>
      <c r="H42" s="98">
        <v>15.95</v>
      </c>
      <c r="I42" s="98">
        <v>15.92</v>
      </c>
      <c r="J42" s="98">
        <v>15.83</v>
      </c>
      <c r="K42" s="98"/>
      <c r="L42" s="98" t="s">
        <v>693</v>
      </c>
      <c r="M42" s="98">
        <v>15.87</v>
      </c>
      <c r="N42" s="98">
        <v>15.3</v>
      </c>
      <c r="O42" s="225">
        <f aca="true" t="shared" si="2" ref="O42:O51">MAX(H42:N42)</f>
        <v>15.95</v>
      </c>
      <c r="P42" s="226" t="str">
        <f aca="true" t="shared" si="3" ref="P42:P51">IF(ISBLANK(O42),"",IF(O42&lt;9.5,"",IF(O42&gt;=18.2,"KSM",IF(O42&gt;=16.5,"I A",IF(O42&gt;=14.4,"II A",IF(O42&gt;=12.3,"III A",IF(O42&gt;=10.7,"I JA",IF(O42&gt;=9.5,"II JA"))))))))</f>
        <v>II A</v>
      </c>
      <c r="Q42" s="164" t="s">
        <v>499</v>
      </c>
      <c r="R42" s="82"/>
    </row>
    <row r="43" spans="1:18" s="99" customFormat="1" ht="18" customHeight="1">
      <c r="A43" s="97">
        <v>2</v>
      </c>
      <c r="B43" s="161" t="s">
        <v>135</v>
      </c>
      <c r="C43" s="159" t="s">
        <v>677</v>
      </c>
      <c r="D43" s="162" t="s">
        <v>678</v>
      </c>
      <c r="E43" s="163" t="s">
        <v>82</v>
      </c>
      <c r="F43" s="163" t="s">
        <v>83</v>
      </c>
      <c r="G43" s="163" t="s">
        <v>665</v>
      </c>
      <c r="H43" s="98">
        <v>14.59</v>
      </c>
      <c r="I43" s="98">
        <v>13.41</v>
      </c>
      <c r="J43" s="98">
        <v>14.46</v>
      </c>
      <c r="K43" s="98"/>
      <c r="L43" s="98">
        <v>14.15</v>
      </c>
      <c r="M43" s="98">
        <v>13.91</v>
      </c>
      <c r="N43" s="98">
        <v>14.7</v>
      </c>
      <c r="O43" s="225">
        <f t="shared" si="2"/>
        <v>14.7</v>
      </c>
      <c r="P43" s="226" t="str">
        <f t="shared" si="3"/>
        <v>II A</v>
      </c>
      <c r="Q43" s="164" t="s">
        <v>284</v>
      </c>
      <c r="R43" s="82"/>
    </row>
    <row r="44" spans="1:18" s="99" customFormat="1" ht="18" customHeight="1">
      <c r="A44" s="97">
        <v>3</v>
      </c>
      <c r="B44" s="161" t="s">
        <v>20</v>
      </c>
      <c r="C44" s="159" t="s">
        <v>646</v>
      </c>
      <c r="D44" s="162">
        <v>35523</v>
      </c>
      <c r="E44" s="163" t="s">
        <v>66</v>
      </c>
      <c r="F44" s="163" t="s">
        <v>253</v>
      </c>
      <c r="G44" s="163"/>
      <c r="H44" s="98">
        <v>13.3</v>
      </c>
      <c r="I44" s="98">
        <v>14.27</v>
      </c>
      <c r="J44" s="98">
        <v>14.2</v>
      </c>
      <c r="K44" s="98"/>
      <c r="L44" s="98">
        <v>13.77</v>
      </c>
      <c r="M44" s="98">
        <v>12.07</v>
      </c>
      <c r="N44" s="98">
        <v>13.14</v>
      </c>
      <c r="O44" s="225">
        <f t="shared" si="2"/>
        <v>14.27</v>
      </c>
      <c r="P44" s="226" t="str">
        <f t="shared" si="3"/>
        <v>III A</v>
      </c>
      <c r="Q44" s="164" t="s">
        <v>641</v>
      </c>
      <c r="R44" s="82"/>
    </row>
    <row r="45" spans="1:18" s="99" customFormat="1" ht="18" customHeight="1">
      <c r="A45" s="97">
        <v>4</v>
      </c>
      <c r="B45" s="161" t="s">
        <v>572</v>
      </c>
      <c r="C45" s="159" t="s">
        <v>573</v>
      </c>
      <c r="D45" s="162">
        <v>36487</v>
      </c>
      <c r="E45" s="163" t="s">
        <v>435</v>
      </c>
      <c r="F45" s="163" t="s">
        <v>436</v>
      </c>
      <c r="G45" s="163"/>
      <c r="H45" s="98">
        <v>13.83</v>
      </c>
      <c r="I45" s="98">
        <v>12.64</v>
      </c>
      <c r="J45" s="98" t="s">
        <v>693</v>
      </c>
      <c r="K45" s="98"/>
      <c r="L45" s="98">
        <v>12.49</v>
      </c>
      <c r="M45" s="98">
        <v>12.57</v>
      </c>
      <c r="N45" s="98">
        <v>13.73</v>
      </c>
      <c r="O45" s="225">
        <f t="shared" si="2"/>
        <v>13.83</v>
      </c>
      <c r="P45" s="226" t="str">
        <f t="shared" si="3"/>
        <v>III A</v>
      </c>
      <c r="Q45" s="164" t="s">
        <v>499</v>
      </c>
      <c r="R45" s="82"/>
    </row>
    <row r="46" spans="1:18" s="99" customFormat="1" ht="18" customHeight="1">
      <c r="A46" s="97">
        <v>5</v>
      </c>
      <c r="B46" s="161" t="s">
        <v>87</v>
      </c>
      <c r="C46" s="159" t="s">
        <v>676</v>
      </c>
      <c r="D46" s="162">
        <v>35933</v>
      </c>
      <c r="E46" s="163" t="s">
        <v>82</v>
      </c>
      <c r="F46" s="163" t="s">
        <v>83</v>
      </c>
      <c r="G46" s="163" t="s">
        <v>186</v>
      </c>
      <c r="H46" s="98">
        <v>13.36</v>
      </c>
      <c r="I46" s="98">
        <v>12.78</v>
      </c>
      <c r="J46" s="98">
        <v>12.67</v>
      </c>
      <c r="K46" s="98"/>
      <c r="L46" s="98">
        <v>11.85</v>
      </c>
      <c r="M46" s="98">
        <v>12.38</v>
      </c>
      <c r="N46" s="98" t="s">
        <v>693</v>
      </c>
      <c r="O46" s="225">
        <f t="shared" si="2"/>
        <v>13.36</v>
      </c>
      <c r="P46" s="226" t="str">
        <f t="shared" si="3"/>
        <v>III A</v>
      </c>
      <c r="Q46" s="164" t="s">
        <v>136</v>
      </c>
      <c r="R46" s="82"/>
    </row>
    <row r="47" spans="1:18" s="99" customFormat="1" ht="18" customHeight="1">
      <c r="A47" s="97">
        <v>6</v>
      </c>
      <c r="B47" s="161" t="s">
        <v>40</v>
      </c>
      <c r="C47" s="159" t="s">
        <v>139</v>
      </c>
      <c r="D47" s="162">
        <v>35838</v>
      </c>
      <c r="E47" s="163" t="s">
        <v>47</v>
      </c>
      <c r="F47" s="163" t="s">
        <v>117</v>
      </c>
      <c r="G47" s="163"/>
      <c r="H47" s="98">
        <v>10.83</v>
      </c>
      <c r="I47" s="98">
        <v>11.25</v>
      </c>
      <c r="J47" s="98">
        <v>11.23</v>
      </c>
      <c r="K47" s="98"/>
      <c r="L47" s="98">
        <v>11.43</v>
      </c>
      <c r="M47" s="98">
        <v>11.68</v>
      </c>
      <c r="N47" s="98">
        <v>12.24</v>
      </c>
      <c r="O47" s="225">
        <f t="shared" si="2"/>
        <v>12.24</v>
      </c>
      <c r="P47" s="226" t="str">
        <f t="shared" si="3"/>
        <v>I JA</v>
      </c>
      <c r="Q47" s="164" t="s">
        <v>95</v>
      </c>
      <c r="R47" s="82"/>
    </row>
    <row r="48" spans="1:18" s="99" customFormat="1" ht="18" customHeight="1">
      <c r="A48" s="97">
        <v>7</v>
      </c>
      <c r="B48" s="161" t="s">
        <v>97</v>
      </c>
      <c r="C48" s="159" t="s">
        <v>140</v>
      </c>
      <c r="D48" s="162">
        <v>36314</v>
      </c>
      <c r="E48" s="163" t="s">
        <v>34</v>
      </c>
      <c r="F48" s="163" t="s">
        <v>160</v>
      </c>
      <c r="G48" s="163" t="s">
        <v>210</v>
      </c>
      <c r="H48" s="98">
        <v>11.22</v>
      </c>
      <c r="I48" s="98">
        <v>10.71</v>
      </c>
      <c r="J48" s="98" t="s">
        <v>693</v>
      </c>
      <c r="K48" s="98"/>
      <c r="L48" s="98">
        <v>10.09</v>
      </c>
      <c r="M48" s="98">
        <v>10.35</v>
      </c>
      <c r="N48" s="98">
        <v>10.77</v>
      </c>
      <c r="O48" s="225">
        <f t="shared" si="2"/>
        <v>11.22</v>
      </c>
      <c r="P48" s="226" t="str">
        <f t="shared" si="3"/>
        <v>I JA</v>
      </c>
      <c r="Q48" s="164" t="s">
        <v>36</v>
      </c>
      <c r="R48" s="82"/>
    </row>
    <row r="49" spans="1:18" s="99" customFormat="1" ht="18" customHeight="1">
      <c r="A49" s="97">
        <v>8</v>
      </c>
      <c r="B49" s="161" t="s">
        <v>137</v>
      </c>
      <c r="C49" s="159" t="s">
        <v>189</v>
      </c>
      <c r="D49" s="162">
        <v>35566</v>
      </c>
      <c r="E49" s="163" t="s">
        <v>190</v>
      </c>
      <c r="F49" s="163" t="s">
        <v>192</v>
      </c>
      <c r="G49" s="163"/>
      <c r="H49" s="98">
        <v>10.96</v>
      </c>
      <c r="I49" s="98">
        <v>10.4</v>
      </c>
      <c r="J49" s="98">
        <v>9.62</v>
      </c>
      <c r="K49" s="98"/>
      <c r="L49" s="98">
        <v>10.82</v>
      </c>
      <c r="M49" s="98">
        <v>9.86</v>
      </c>
      <c r="N49" s="98" t="s">
        <v>693</v>
      </c>
      <c r="O49" s="225">
        <f t="shared" si="2"/>
        <v>10.96</v>
      </c>
      <c r="P49" s="226" t="str">
        <f t="shared" si="3"/>
        <v>I JA</v>
      </c>
      <c r="Q49" s="164" t="s">
        <v>591</v>
      </c>
      <c r="R49" s="82"/>
    </row>
    <row r="50" spans="1:18" s="99" customFormat="1" ht="18" customHeight="1">
      <c r="A50" s="97">
        <v>9</v>
      </c>
      <c r="B50" s="161" t="s">
        <v>17</v>
      </c>
      <c r="C50" s="159" t="s">
        <v>271</v>
      </c>
      <c r="D50" s="162">
        <v>36259</v>
      </c>
      <c r="E50" s="163" t="s">
        <v>184</v>
      </c>
      <c r="F50" s="163" t="s">
        <v>182</v>
      </c>
      <c r="G50" s="163"/>
      <c r="H50" s="98" t="s">
        <v>693</v>
      </c>
      <c r="I50" s="98" t="s">
        <v>693</v>
      </c>
      <c r="J50" s="98">
        <v>10.26</v>
      </c>
      <c r="K50" s="98"/>
      <c r="L50" s="98"/>
      <c r="M50" s="98"/>
      <c r="N50" s="98"/>
      <c r="O50" s="225">
        <f t="shared" si="2"/>
        <v>10.26</v>
      </c>
      <c r="P50" s="226" t="str">
        <f t="shared" si="3"/>
        <v>II JA</v>
      </c>
      <c r="Q50" s="164" t="s">
        <v>183</v>
      </c>
      <c r="R50" s="82"/>
    </row>
    <row r="51" spans="1:18" s="99" customFormat="1" ht="18" customHeight="1">
      <c r="A51" s="97">
        <v>10</v>
      </c>
      <c r="B51" s="161" t="s">
        <v>668</v>
      </c>
      <c r="C51" s="159" t="s">
        <v>674</v>
      </c>
      <c r="D51" s="162" t="s">
        <v>675</v>
      </c>
      <c r="E51" s="163" t="s">
        <v>82</v>
      </c>
      <c r="F51" s="163" t="s">
        <v>83</v>
      </c>
      <c r="G51" s="163" t="s">
        <v>186</v>
      </c>
      <c r="H51" s="98">
        <v>8.99</v>
      </c>
      <c r="I51" s="98">
        <v>9.06</v>
      </c>
      <c r="J51" s="98">
        <v>8.18</v>
      </c>
      <c r="K51" s="98"/>
      <c r="L51" s="98"/>
      <c r="M51" s="98"/>
      <c r="N51" s="98"/>
      <c r="O51" s="225">
        <f t="shared" si="2"/>
        <v>9.06</v>
      </c>
      <c r="P51" s="226">
        <f t="shared" si="3"/>
      </c>
      <c r="Q51" s="164" t="s">
        <v>136</v>
      </c>
      <c r="R51" s="82"/>
    </row>
    <row r="52" spans="1:18" s="99" customFormat="1" ht="18" customHeight="1">
      <c r="A52" s="97"/>
      <c r="B52" s="161" t="s">
        <v>21</v>
      </c>
      <c r="C52" s="159" t="s">
        <v>617</v>
      </c>
      <c r="D52" s="162">
        <v>35953</v>
      </c>
      <c r="E52" s="163" t="s">
        <v>435</v>
      </c>
      <c r="F52" s="163" t="s">
        <v>436</v>
      </c>
      <c r="G52" s="163"/>
      <c r="H52" s="98"/>
      <c r="I52" s="98"/>
      <c r="J52" s="98"/>
      <c r="K52" s="98"/>
      <c r="L52" s="98"/>
      <c r="M52" s="98"/>
      <c r="N52" s="98"/>
      <c r="O52" s="225" t="s">
        <v>682</v>
      </c>
      <c r="P52" s="226"/>
      <c r="Q52" s="164" t="s">
        <v>499</v>
      </c>
      <c r="R52" s="82"/>
    </row>
    <row r="53" spans="1:18" s="99" customFormat="1" ht="18" customHeight="1">
      <c r="A53" s="97"/>
      <c r="B53" s="161" t="s">
        <v>31</v>
      </c>
      <c r="C53" s="159" t="s">
        <v>86</v>
      </c>
      <c r="D53" s="162">
        <v>35604</v>
      </c>
      <c r="E53" s="163" t="s">
        <v>34</v>
      </c>
      <c r="F53" s="163" t="s">
        <v>160</v>
      </c>
      <c r="G53" s="163"/>
      <c r="H53" s="98"/>
      <c r="I53" s="98"/>
      <c r="J53" s="98"/>
      <c r="K53" s="98"/>
      <c r="L53" s="98"/>
      <c r="M53" s="98"/>
      <c r="N53" s="98"/>
      <c r="O53" s="225" t="s">
        <v>682</v>
      </c>
      <c r="P53" s="226"/>
      <c r="Q53" s="164" t="s">
        <v>299</v>
      </c>
      <c r="R53" s="82"/>
    </row>
    <row r="54" spans="1:18" s="99" customFormat="1" ht="18" customHeight="1">
      <c r="A54" s="97"/>
      <c r="B54" s="161" t="s">
        <v>643</v>
      </c>
      <c r="C54" s="159" t="s">
        <v>644</v>
      </c>
      <c r="D54" s="162">
        <v>35556</v>
      </c>
      <c r="E54" s="163" t="s">
        <v>184</v>
      </c>
      <c r="F54" s="163" t="s">
        <v>182</v>
      </c>
      <c r="G54" s="163"/>
      <c r="H54" s="98"/>
      <c r="I54" s="98"/>
      <c r="J54" s="98"/>
      <c r="K54" s="98"/>
      <c r="L54" s="98"/>
      <c r="M54" s="98"/>
      <c r="N54" s="98"/>
      <c r="O54" s="225" t="s">
        <v>682</v>
      </c>
      <c r="P54" s="226"/>
      <c r="Q54" s="164" t="s">
        <v>183</v>
      </c>
      <c r="R54" s="82"/>
    </row>
    <row r="55" ht="12.75">
      <c r="Q55" s="36"/>
    </row>
  </sheetData>
  <sheetProtection/>
  <mergeCells count="2">
    <mergeCell ref="H5:N5"/>
    <mergeCell ref="H40:N4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49">
      <selection activeCell="A5" sqref="A5"/>
    </sheetView>
  </sheetViews>
  <sheetFormatPr defaultColWidth="9.140625" defaultRowHeight="12.75"/>
  <cols>
    <col min="1" max="1" width="5.7109375" style="44" customWidth="1"/>
    <col min="2" max="2" width="13.8515625" style="44" customWidth="1"/>
    <col min="3" max="3" width="15.421875" style="44" bestFit="1" customWidth="1"/>
    <col min="4" max="4" width="10.7109375" style="57" customWidth="1"/>
    <col min="5" max="5" width="15.00390625" style="58" customWidth="1"/>
    <col min="6" max="6" width="17.57421875" style="58" bestFit="1" customWidth="1"/>
    <col min="7" max="7" width="16.8515625" style="58" bestFit="1" customWidth="1"/>
    <col min="8" max="8" width="8.140625" style="53" customWidth="1"/>
    <col min="9" max="9" width="7.57421875" style="51" customWidth="1"/>
    <col min="10" max="10" width="6.421875" style="51" bestFit="1" customWidth="1"/>
    <col min="11" max="11" width="21.421875" style="36" bestFit="1" customWidth="1"/>
    <col min="12" max="16384" width="9.140625" style="44" customWidth="1"/>
  </cols>
  <sheetData>
    <row r="1" spans="1:10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11" s="36" customFormat="1" ht="12" customHeight="1">
      <c r="A3" s="44"/>
      <c r="B3" s="44"/>
      <c r="C3" s="49"/>
      <c r="D3" s="55"/>
      <c r="E3" s="50"/>
      <c r="F3" s="50"/>
      <c r="G3" s="50"/>
      <c r="H3" s="51"/>
      <c r="I3" s="51"/>
      <c r="J3" s="51"/>
      <c r="K3" s="56"/>
    </row>
    <row r="4" spans="2:11" s="60" customFormat="1" ht="15.75">
      <c r="B4" s="61" t="s">
        <v>334</v>
      </c>
      <c r="C4" s="61"/>
      <c r="D4" s="55"/>
      <c r="E4" s="96"/>
      <c r="F4" s="96"/>
      <c r="G4" s="58"/>
      <c r="H4" s="53"/>
      <c r="I4" s="51"/>
      <c r="J4" s="51"/>
      <c r="K4" s="36"/>
    </row>
    <row r="5" spans="2:6" ht="16.5" thickBot="1">
      <c r="B5" s="61"/>
      <c r="C5" s="61"/>
      <c r="D5" s="55"/>
      <c r="E5" s="96"/>
      <c r="F5" s="96"/>
    </row>
    <row r="6" spans="1:11" s="52" customFormat="1" ht="18" customHeight="1" thickBot="1">
      <c r="A6" s="95" t="s">
        <v>683</v>
      </c>
      <c r="B6" s="67" t="s">
        <v>0</v>
      </c>
      <c r="C6" s="68" t="s">
        <v>1</v>
      </c>
      <c r="D6" s="70" t="s">
        <v>10</v>
      </c>
      <c r="E6" s="69" t="s">
        <v>2</v>
      </c>
      <c r="F6" s="69" t="s">
        <v>3</v>
      </c>
      <c r="G6" s="69" t="s">
        <v>75</v>
      </c>
      <c r="H6" s="70" t="s">
        <v>6</v>
      </c>
      <c r="I6" s="70" t="s">
        <v>7</v>
      </c>
      <c r="J6" s="76" t="s">
        <v>55</v>
      </c>
      <c r="K6" s="71" t="s">
        <v>5</v>
      </c>
    </row>
    <row r="7" spans="1:11" ht="18" customHeight="1">
      <c r="A7" s="31">
        <v>1</v>
      </c>
      <c r="B7" s="161" t="s">
        <v>145</v>
      </c>
      <c r="C7" s="159" t="s">
        <v>520</v>
      </c>
      <c r="D7" s="162">
        <v>36766</v>
      </c>
      <c r="E7" s="163" t="s">
        <v>47</v>
      </c>
      <c r="F7" s="163" t="s">
        <v>117</v>
      </c>
      <c r="G7" s="163"/>
      <c r="H7" s="90">
        <v>8.48</v>
      </c>
      <c r="I7" s="25">
        <v>8.49</v>
      </c>
      <c r="J7" s="25" t="str">
        <f aca="true" t="shared" si="0" ref="J7:J33">IF(ISBLANK(H7),"",IF(H7&lt;=8.44,"II A",IF(H7&lt;=9.04,"III A",IF(H7&lt;=9.64,"I JA",IF(H7&lt;=10.04,"II JA",IF(H7&lt;=10.34,"III JA"))))))</f>
        <v>III A</v>
      </c>
      <c r="K7" s="164" t="s">
        <v>95</v>
      </c>
    </row>
    <row r="8" spans="1:11" ht="18" customHeight="1">
      <c r="A8" s="31">
        <v>2</v>
      </c>
      <c r="B8" s="161" t="s">
        <v>552</v>
      </c>
      <c r="C8" s="159" t="s">
        <v>553</v>
      </c>
      <c r="D8" s="162">
        <v>36574</v>
      </c>
      <c r="E8" s="163" t="s">
        <v>386</v>
      </c>
      <c r="F8" s="163" t="s">
        <v>387</v>
      </c>
      <c r="G8" s="163"/>
      <c r="H8" s="25">
        <v>8.55</v>
      </c>
      <c r="I8" s="90">
        <v>8.51</v>
      </c>
      <c r="J8" s="25" t="str">
        <f t="shared" si="0"/>
        <v>III A</v>
      </c>
      <c r="K8" s="166" t="s">
        <v>554</v>
      </c>
    </row>
    <row r="9" spans="1:11" ht="18" customHeight="1">
      <c r="A9" s="31">
        <v>3</v>
      </c>
      <c r="B9" s="161" t="s">
        <v>402</v>
      </c>
      <c r="C9" s="159" t="s">
        <v>125</v>
      </c>
      <c r="D9" s="162">
        <v>37399</v>
      </c>
      <c r="E9" s="163" t="s">
        <v>34</v>
      </c>
      <c r="F9" s="163" t="s">
        <v>160</v>
      </c>
      <c r="G9" s="163" t="s">
        <v>210</v>
      </c>
      <c r="H9" s="192">
        <v>8.6</v>
      </c>
      <c r="I9" s="90">
        <v>8.52</v>
      </c>
      <c r="J9" s="25" t="str">
        <f t="shared" si="0"/>
        <v>III A</v>
      </c>
      <c r="K9" s="164" t="s">
        <v>60</v>
      </c>
    </row>
    <row r="10" spans="1:11" ht="18" customHeight="1">
      <c r="A10" s="31">
        <v>4</v>
      </c>
      <c r="B10" s="161" t="s">
        <v>145</v>
      </c>
      <c r="C10" s="159" t="s">
        <v>238</v>
      </c>
      <c r="D10" s="162">
        <v>36688</v>
      </c>
      <c r="E10" s="163" t="s">
        <v>70</v>
      </c>
      <c r="F10" s="163" t="s">
        <v>71</v>
      </c>
      <c r="G10" s="163"/>
      <c r="H10" s="90">
        <v>8.59</v>
      </c>
      <c r="I10" s="25">
        <v>8.61</v>
      </c>
      <c r="J10" s="25" t="str">
        <f t="shared" si="0"/>
        <v>III A</v>
      </c>
      <c r="K10" s="164" t="s">
        <v>54</v>
      </c>
    </row>
    <row r="11" spans="1:11" ht="18" customHeight="1">
      <c r="A11" s="31">
        <v>5</v>
      </c>
      <c r="B11" s="161" t="s">
        <v>240</v>
      </c>
      <c r="C11" s="159" t="s">
        <v>241</v>
      </c>
      <c r="D11" s="162">
        <v>37165</v>
      </c>
      <c r="E11" s="163" t="s">
        <v>70</v>
      </c>
      <c r="F11" s="163" t="s">
        <v>71</v>
      </c>
      <c r="G11" s="163"/>
      <c r="H11" s="25">
        <v>8.75</v>
      </c>
      <c r="I11" s="90">
        <v>8.69</v>
      </c>
      <c r="J11" s="25" t="str">
        <f t="shared" si="0"/>
        <v>III A</v>
      </c>
      <c r="K11" s="164" t="s">
        <v>54</v>
      </c>
    </row>
    <row r="12" spans="1:11" ht="18" customHeight="1">
      <c r="A12" s="31">
        <v>6</v>
      </c>
      <c r="B12" s="161" t="s">
        <v>516</v>
      </c>
      <c r="C12" s="159" t="s">
        <v>517</v>
      </c>
      <c r="D12" s="162">
        <v>36770</v>
      </c>
      <c r="E12" s="163" t="s">
        <v>34</v>
      </c>
      <c r="F12" s="163" t="s">
        <v>387</v>
      </c>
      <c r="G12" s="163"/>
      <c r="H12" s="78">
        <v>8.7</v>
      </c>
      <c r="I12" s="192">
        <v>8.8</v>
      </c>
      <c r="J12" s="25" t="str">
        <f t="shared" si="0"/>
        <v>III A</v>
      </c>
      <c r="K12" s="164" t="s">
        <v>518</v>
      </c>
    </row>
    <row r="13" spans="1:11" ht="14.25" customHeight="1">
      <c r="A13" s="31">
        <v>7</v>
      </c>
      <c r="B13" s="161" t="s">
        <v>39</v>
      </c>
      <c r="C13" s="159" t="s">
        <v>235</v>
      </c>
      <c r="D13" s="162">
        <v>36601</v>
      </c>
      <c r="E13" s="163" t="s">
        <v>70</v>
      </c>
      <c r="F13" s="163" t="s">
        <v>71</v>
      </c>
      <c r="G13" s="163"/>
      <c r="H13" s="90">
        <v>8.77</v>
      </c>
      <c r="I13" s="90"/>
      <c r="J13" s="25" t="str">
        <f t="shared" si="0"/>
        <v>III A</v>
      </c>
      <c r="K13" s="164" t="s">
        <v>54</v>
      </c>
    </row>
    <row r="14" spans="1:11" ht="14.25" customHeight="1">
      <c r="A14" s="31">
        <v>8</v>
      </c>
      <c r="B14" s="161" t="s">
        <v>481</v>
      </c>
      <c r="C14" s="159" t="s">
        <v>125</v>
      </c>
      <c r="D14" s="162">
        <v>37034</v>
      </c>
      <c r="E14" s="163" t="s">
        <v>34</v>
      </c>
      <c r="F14" s="163" t="s">
        <v>160</v>
      </c>
      <c r="G14" s="163" t="s">
        <v>69</v>
      </c>
      <c r="H14" s="90">
        <v>8.78</v>
      </c>
      <c r="I14" s="90"/>
      <c r="J14" s="25" t="str">
        <f t="shared" si="0"/>
        <v>III A</v>
      </c>
      <c r="K14" s="164" t="s">
        <v>48</v>
      </c>
    </row>
    <row r="15" spans="1:11" ht="14.25" customHeight="1">
      <c r="A15" s="31">
        <v>8</v>
      </c>
      <c r="B15" s="161" t="s">
        <v>145</v>
      </c>
      <c r="C15" s="159" t="s">
        <v>307</v>
      </c>
      <c r="D15" s="162">
        <v>36892</v>
      </c>
      <c r="E15" s="163" t="s">
        <v>34</v>
      </c>
      <c r="F15" s="163" t="s">
        <v>160</v>
      </c>
      <c r="G15" s="163" t="s">
        <v>210</v>
      </c>
      <c r="H15" s="90">
        <v>8.78</v>
      </c>
      <c r="I15" s="90"/>
      <c r="J15" s="25" t="str">
        <f t="shared" si="0"/>
        <v>III A</v>
      </c>
      <c r="K15" s="164" t="s">
        <v>36</v>
      </c>
    </row>
    <row r="16" spans="1:11" ht="14.25" customHeight="1">
      <c r="A16" s="31">
        <v>10</v>
      </c>
      <c r="B16" s="161" t="s">
        <v>245</v>
      </c>
      <c r="C16" s="159" t="s">
        <v>246</v>
      </c>
      <c r="D16" s="162">
        <v>37018</v>
      </c>
      <c r="E16" s="163" t="s">
        <v>34</v>
      </c>
      <c r="F16" s="163" t="s">
        <v>160</v>
      </c>
      <c r="G16" s="163" t="s">
        <v>69</v>
      </c>
      <c r="H16" s="90">
        <v>8.96</v>
      </c>
      <c r="I16" s="90"/>
      <c r="J16" s="25" t="str">
        <f t="shared" si="0"/>
        <v>III A</v>
      </c>
      <c r="K16" s="164" t="s">
        <v>35</v>
      </c>
    </row>
    <row r="17" spans="1:11" ht="14.25" customHeight="1">
      <c r="A17" s="31">
        <v>11</v>
      </c>
      <c r="B17" s="161" t="s">
        <v>121</v>
      </c>
      <c r="C17" s="159" t="s">
        <v>455</v>
      </c>
      <c r="D17" s="162">
        <v>37160</v>
      </c>
      <c r="E17" s="163" t="s">
        <v>435</v>
      </c>
      <c r="F17" s="163" t="s">
        <v>436</v>
      </c>
      <c r="G17" s="163"/>
      <c r="H17" s="90">
        <v>8.99</v>
      </c>
      <c r="I17" s="90"/>
      <c r="J17" s="25" t="str">
        <f t="shared" si="0"/>
        <v>III A</v>
      </c>
      <c r="K17" s="164" t="s">
        <v>437</v>
      </c>
    </row>
    <row r="18" spans="1:11" ht="14.25" customHeight="1">
      <c r="A18" s="31">
        <v>12</v>
      </c>
      <c r="B18" s="161" t="s">
        <v>503</v>
      </c>
      <c r="C18" s="159" t="s">
        <v>504</v>
      </c>
      <c r="D18" s="162">
        <v>36900</v>
      </c>
      <c r="E18" s="163" t="s">
        <v>435</v>
      </c>
      <c r="F18" s="163" t="s">
        <v>436</v>
      </c>
      <c r="G18" s="163"/>
      <c r="H18" s="90">
        <v>9.01</v>
      </c>
      <c r="I18" s="90"/>
      <c r="J18" s="25" t="str">
        <f t="shared" si="0"/>
        <v>III A</v>
      </c>
      <c r="K18" s="164" t="s">
        <v>437</v>
      </c>
    </row>
    <row r="19" spans="1:11" ht="14.25" customHeight="1">
      <c r="A19" s="31">
        <v>13</v>
      </c>
      <c r="B19" s="161" t="s">
        <v>16</v>
      </c>
      <c r="C19" s="159" t="s">
        <v>239</v>
      </c>
      <c r="D19" s="162">
        <v>36605</v>
      </c>
      <c r="E19" s="163" t="s">
        <v>70</v>
      </c>
      <c r="F19" s="163" t="s">
        <v>71</v>
      </c>
      <c r="G19" s="163"/>
      <c r="H19" s="90">
        <v>9.02</v>
      </c>
      <c r="I19" s="90"/>
      <c r="J19" s="25" t="str">
        <f t="shared" si="0"/>
        <v>III A</v>
      </c>
      <c r="K19" s="164" t="s">
        <v>54</v>
      </c>
    </row>
    <row r="20" spans="1:11" ht="14.25" customHeight="1">
      <c r="A20" s="31">
        <v>14</v>
      </c>
      <c r="B20" s="161" t="s">
        <v>449</v>
      </c>
      <c r="C20" s="159" t="s">
        <v>450</v>
      </c>
      <c r="D20" s="162">
        <v>37179</v>
      </c>
      <c r="E20" s="163" t="s">
        <v>15</v>
      </c>
      <c r="F20" s="163" t="s">
        <v>46</v>
      </c>
      <c r="G20" s="163" t="s">
        <v>64</v>
      </c>
      <c r="H20" s="90">
        <v>9.05</v>
      </c>
      <c r="I20" s="90"/>
      <c r="J20" s="25" t="str">
        <f t="shared" si="0"/>
        <v>I JA</v>
      </c>
      <c r="K20" s="164" t="s">
        <v>43</v>
      </c>
    </row>
    <row r="21" spans="1:11" ht="14.25" customHeight="1">
      <c r="A21" s="31">
        <v>15</v>
      </c>
      <c r="B21" s="161" t="s">
        <v>177</v>
      </c>
      <c r="C21" s="159" t="s">
        <v>279</v>
      </c>
      <c r="D21" s="162">
        <v>36545</v>
      </c>
      <c r="E21" s="163" t="s">
        <v>82</v>
      </c>
      <c r="F21" s="163" t="s">
        <v>83</v>
      </c>
      <c r="G21" s="163" t="s">
        <v>146</v>
      </c>
      <c r="H21" s="90">
        <v>9.14</v>
      </c>
      <c r="I21" s="90"/>
      <c r="J21" s="25" t="str">
        <f t="shared" si="0"/>
        <v>I JA</v>
      </c>
      <c r="K21" s="164" t="s">
        <v>148</v>
      </c>
    </row>
    <row r="22" spans="1:11" ht="14.25" customHeight="1">
      <c r="A22" s="31">
        <v>16</v>
      </c>
      <c r="B22" s="161" t="s">
        <v>180</v>
      </c>
      <c r="C22" s="159" t="s">
        <v>445</v>
      </c>
      <c r="D22" s="162">
        <v>37215</v>
      </c>
      <c r="E22" s="163" t="s">
        <v>151</v>
      </c>
      <c r="F22" s="163" t="s">
        <v>150</v>
      </c>
      <c r="G22" s="163"/>
      <c r="H22" s="90">
        <v>9.19</v>
      </c>
      <c r="I22" s="90"/>
      <c r="J22" s="25" t="str">
        <f t="shared" si="0"/>
        <v>I JA</v>
      </c>
      <c r="K22" s="164" t="s">
        <v>152</v>
      </c>
    </row>
    <row r="23" spans="1:11" ht="14.25" customHeight="1">
      <c r="A23" s="31">
        <v>17</v>
      </c>
      <c r="B23" s="161" t="s">
        <v>141</v>
      </c>
      <c r="C23" s="159" t="s">
        <v>288</v>
      </c>
      <c r="D23" s="162">
        <v>36774</v>
      </c>
      <c r="E23" s="163" t="s">
        <v>190</v>
      </c>
      <c r="F23" s="163" t="s">
        <v>192</v>
      </c>
      <c r="G23" s="163"/>
      <c r="H23" s="90">
        <v>9.24</v>
      </c>
      <c r="I23" s="90"/>
      <c r="J23" s="25" t="str">
        <f t="shared" si="0"/>
        <v>I JA</v>
      </c>
      <c r="K23" s="164" t="s">
        <v>191</v>
      </c>
    </row>
    <row r="24" spans="1:11" ht="14.25" customHeight="1">
      <c r="A24" s="31">
        <v>18</v>
      </c>
      <c r="B24" s="161" t="s">
        <v>218</v>
      </c>
      <c r="C24" s="159" t="s">
        <v>181</v>
      </c>
      <c r="D24" s="162">
        <v>36655</v>
      </c>
      <c r="E24" s="163" t="s">
        <v>34</v>
      </c>
      <c r="F24" s="163" t="s">
        <v>160</v>
      </c>
      <c r="G24" s="163" t="s">
        <v>210</v>
      </c>
      <c r="H24" s="90">
        <v>9.25</v>
      </c>
      <c r="I24" s="90"/>
      <c r="J24" s="25" t="str">
        <f t="shared" si="0"/>
        <v>I JA</v>
      </c>
      <c r="K24" s="164" t="s">
        <v>60</v>
      </c>
    </row>
    <row r="25" spans="1:11" ht="14.25" customHeight="1">
      <c r="A25" s="31">
        <v>19</v>
      </c>
      <c r="B25" s="161" t="s">
        <v>438</v>
      </c>
      <c r="C25" s="159" t="s">
        <v>439</v>
      </c>
      <c r="D25" s="162">
        <v>37267</v>
      </c>
      <c r="E25" s="163" t="s">
        <v>151</v>
      </c>
      <c r="F25" s="163" t="s">
        <v>150</v>
      </c>
      <c r="G25" s="163"/>
      <c r="H25" s="90">
        <v>9.48</v>
      </c>
      <c r="I25" s="90"/>
      <c r="J25" s="25" t="str">
        <f t="shared" si="0"/>
        <v>I JA</v>
      </c>
      <c r="K25" s="164" t="s">
        <v>152</v>
      </c>
    </row>
    <row r="26" spans="1:11" ht="14.25" customHeight="1">
      <c r="A26" s="31">
        <v>20</v>
      </c>
      <c r="B26" s="161" t="s">
        <v>247</v>
      </c>
      <c r="C26" s="159" t="s">
        <v>248</v>
      </c>
      <c r="D26" s="162">
        <v>37055</v>
      </c>
      <c r="E26" s="163" t="s">
        <v>34</v>
      </c>
      <c r="F26" s="163" t="s">
        <v>160</v>
      </c>
      <c r="G26" s="163" t="s">
        <v>69</v>
      </c>
      <c r="H26" s="90">
        <v>9.53</v>
      </c>
      <c r="I26" s="90"/>
      <c r="J26" s="25" t="str">
        <f t="shared" si="0"/>
        <v>I JA</v>
      </c>
      <c r="K26" s="164" t="s">
        <v>35</v>
      </c>
    </row>
    <row r="27" spans="1:11" ht="14.25" customHeight="1">
      <c r="A27" s="31">
        <v>21</v>
      </c>
      <c r="B27" s="161" t="s">
        <v>369</v>
      </c>
      <c r="C27" s="159" t="s">
        <v>370</v>
      </c>
      <c r="D27" s="162">
        <v>37484</v>
      </c>
      <c r="E27" s="163" t="s">
        <v>15</v>
      </c>
      <c r="F27" s="163" t="s">
        <v>46</v>
      </c>
      <c r="G27" s="163" t="s">
        <v>51</v>
      </c>
      <c r="H27" s="78">
        <v>9.55</v>
      </c>
      <c r="I27" s="78"/>
      <c r="J27" s="25" t="str">
        <f t="shared" si="0"/>
        <v>I JA</v>
      </c>
      <c r="K27" s="164" t="s">
        <v>80</v>
      </c>
    </row>
    <row r="28" spans="1:11" ht="14.25" customHeight="1">
      <c r="A28" s="31">
        <v>22</v>
      </c>
      <c r="B28" s="161" t="s">
        <v>202</v>
      </c>
      <c r="C28" s="159" t="s">
        <v>360</v>
      </c>
      <c r="D28" s="162">
        <v>37557</v>
      </c>
      <c r="E28" s="163" t="s">
        <v>151</v>
      </c>
      <c r="F28" s="163" t="s">
        <v>150</v>
      </c>
      <c r="G28" s="163"/>
      <c r="H28" s="90">
        <v>9.58</v>
      </c>
      <c r="I28" s="90"/>
      <c r="J28" s="25" t="str">
        <f t="shared" si="0"/>
        <v>I JA</v>
      </c>
      <c r="K28" s="164" t="s">
        <v>157</v>
      </c>
    </row>
    <row r="29" spans="1:11" ht="14.25" customHeight="1">
      <c r="A29" s="31">
        <v>23</v>
      </c>
      <c r="B29" s="161" t="s">
        <v>100</v>
      </c>
      <c r="C29" s="159" t="s">
        <v>508</v>
      </c>
      <c r="D29" s="162">
        <v>36877</v>
      </c>
      <c r="E29" s="163" t="s">
        <v>82</v>
      </c>
      <c r="F29" s="163" t="s">
        <v>83</v>
      </c>
      <c r="G29" s="163" t="s">
        <v>381</v>
      </c>
      <c r="H29" s="90">
        <v>9.63</v>
      </c>
      <c r="I29" s="90"/>
      <c r="J29" s="25" t="str">
        <f t="shared" si="0"/>
        <v>I JA</v>
      </c>
      <c r="K29" s="164" t="s">
        <v>147</v>
      </c>
    </row>
    <row r="30" spans="1:11" ht="14.25" customHeight="1">
      <c r="A30" s="31">
        <v>24</v>
      </c>
      <c r="B30" s="161" t="s">
        <v>364</v>
      </c>
      <c r="C30" s="159" t="s">
        <v>480</v>
      </c>
      <c r="D30" s="162">
        <v>37041</v>
      </c>
      <c r="E30" s="163" t="s">
        <v>15</v>
      </c>
      <c r="F30" s="163" t="s">
        <v>46</v>
      </c>
      <c r="G30" s="163" t="s">
        <v>51</v>
      </c>
      <c r="H30" s="78">
        <v>9.7</v>
      </c>
      <c r="I30" s="90"/>
      <c r="J30" s="25" t="str">
        <f t="shared" si="0"/>
        <v>II JA</v>
      </c>
      <c r="K30" s="164" t="s">
        <v>80</v>
      </c>
    </row>
    <row r="31" spans="1:11" ht="14.25" customHeight="1">
      <c r="A31" s="31">
        <v>25</v>
      </c>
      <c r="B31" s="161" t="s">
        <v>475</v>
      </c>
      <c r="C31" s="159" t="s">
        <v>502</v>
      </c>
      <c r="D31" s="162">
        <v>36910</v>
      </c>
      <c r="E31" s="163" t="s">
        <v>190</v>
      </c>
      <c r="F31" s="163" t="s">
        <v>192</v>
      </c>
      <c r="G31" s="163"/>
      <c r="H31" s="90">
        <v>9.86</v>
      </c>
      <c r="I31" s="90"/>
      <c r="J31" s="25" t="str">
        <f t="shared" si="0"/>
        <v>II JA</v>
      </c>
      <c r="K31" s="164" t="s">
        <v>191</v>
      </c>
    </row>
    <row r="32" spans="1:11" ht="14.25" customHeight="1">
      <c r="A32" s="31">
        <v>26</v>
      </c>
      <c r="B32" s="161" t="s">
        <v>99</v>
      </c>
      <c r="C32" s="159" t="s">
        <v>483</v>
      </c>
      <c r="D32" s="162">
        <v>37030</v>
      </c>
      <c r="E32" s="163" t="s">
        <v>82</v>
      </c>
      <c r="F32" s="163" t="s">
        <v>83</v>
      </c>
      <c r="G32" s="163" t="s">
        <v>186</v>
      </c>
      <c r="H32" s="78">
        <v>9.9</v>
      </c>
      <c r="I32" s="90"/>
      <c r="J32" s="25" t="str">
        <f t="shared" si="0"/>
        <v>II JA</v>
      </c>
      <c r="K32" s="164" t="s">
        <v>136</v>
      </c>
    </row>
    <row r="33" spans="1:11" ht="14.25" customHeight="1">
      <c r="A33" s="31">
        <v>27</v>
      </c>
      <c r="B33" s="161" t="s">
        <v>420</v>
      </c>
      <c r="C33" s="159" t="s">
        <v>421</v>
      </c>
      <c r="D33" s="162">
        <v>37332</v>
      </c>
      <c r="E33" s="163" t="s">
        <v>151</v>
      </c>
      <c r="F33" s="163" t="s">
        <v>150</v>
      </c>
      <c r="G33" s="163"/>
      <c r="H33" s="90">
        <v>9.95</v>
      </c>
      <c r="I33" s="90"/>
      <c r="J33" s="25" t="str">
        <f t="shared" si="0"/>
        <v>II JA</v>
      </c>
      <c r="K33" s="164" t="s">
        <v>157</v>
      </c>
    </row>
    <row r="34" spans="1:11" ht="14.25" customHeight="1">
      <c r="A34" s="31"/>
      <c r="B34" s="161" t="s">
        <v>250</v>
      </c>
      <c r="C34" s="159" t="s">
        <v>448</v>
      </c>
      <c r="D34" s="162">
        <v>37201</v>
      </c>
      <c r="E34" s="163" t="s">
        <v>82</v>
      </c>
      <c r="F34" s="163" t="s">
        <v>83</v>
      </c>
      <c r="G34" s="163" t="s">
        <v>186</v>
      </c>
      <c r="H34" s="90" t="s">
        <v>681</v>
      </c>
      <c r="I34" s="90"/>
      <c r="J34" s="25"/>
      <c r="K34" s="164" t="s">
        <v>136</v>
      </c>
    </row>
    <row r="35" spans="1:11" ht="14.25" customHeight="1">
      <c r="A35" s="31"/>
      <c r="B35" s="161" t="s">
        <v>475</v>
      </c>
      <c r="C35" s="159" t="s">
        <v>448</v>
      </c>
      <c r="D35" s="162">
        <v>37062</v>
      </c>
      <c r="E35" s="163" t="s">
        <v>82</v>
      </c>
      <c r="F35" s="163" t="s">
        <v>83</v>
      </c>
      <c r="G35" s="163" t="s">
        <v>186</v>
      </c>
      <c r="H35" s="90" t="s">
        <v>682</v>
      </c>
      <c r="I35" s="90"/>
      <c r="J35" s="25"/>
      <c r="K35" s="164" t="s">
        <v>136</v>
      </c>
    </row>
    <row r="36" spans="1:11" ht="14.25" customHeight="1">
      <c r="A36" s="31"/>
      <c r="B36" s="161" t="s">
        <v>63</v>
      </c>
      <c r="C36" s="159" t="s">
        <v>289</v>
      </c>
      <c r="D36" s="162">
        <v>36634</v>
      </c>
      <c r="E36" s="163" t="s">
        <v>34</v>
      </c>
      <c r="F36" s="163" t="s">
        <v>160</v>
      </c>
      <c r="G36" s="163"/>
      <c r="H36" s="90" t="s">
        <v>682</v>
      </c>
      <c r="I36" s="90"/>
      <c r="J36" s="25"/>
      <c r="K36" s="164" t="s">
        <v>518</v>
      </c>
    </row>
    <row r="37" spans="1:13" s="36" customFormat="1" ht="12.75">
      <c r="A37" s="44"/>
      <c r="B37" s="44"/>
      <c r="C37" s="44"/>
      <c r="D37" s="57"/>
      <c r="E37" s="58"/>
      <c r="F37" s="58"/>
      <c r="G37" s="58"/>
      <c r="H37" s="51"/>
      <c r="I37" s="51"/>
      <c r="J37" s="51">
        <f>IF(ISBLANK(H37),"",IF(H37&lt;=8.44,"II A",IF(H37&lt;=9.04,"III A",IF(H37&lt;=9.64,"I JA",IF(H37&lt;=10.04,"II JA",IF(H37&lt;=10.34,"III JA"))))))</f>
      </c>
      <c r="L37" s="44"/>
      <c r="M37" s="44"/>
    </row>
    <row r="38" spans="1:13" s="36" customFormat="1" ht="12.75">
      <c r="A38" s="44"/>
      <c r="B38" s="44"/>
      <c r="C38" s="44"/>
      <c r="D38" s="57"/>
      <c r="E38" s="58"/>
      <c r="F38" s="58"/>
      <c r="G38" s="58"/>
      <c r="H38" s="53"/>
      <c r="I38" s="51"/>
      <c r="J38" s="51">
        <f>IF(ISBLANK(H38),"",IF(H38&lt;=8.44,"II A",IF(H38&lt;=9.04,"III A",IF(H38&lt;=9.64,"I JA",IF(H38&lt;=10.04,"II JA",IF(H38&lt;=10.34,"III JA"))))))</f>
      </c>
      <c r="L38" s="44"/>
      <c r="M38" s="44"/>
    </row>
    <row r="39" spans="1:13" s="36" customFormat="1" ht="12.75">
      <c r="A39" s="44"/>
      <c r="B39" s="44"/>
      <c r="C39" s="44"/>
      <c r="D39" s="57"/>
      <c r="E39" s="58"/>
      <c r="F39" s="58"/>
      <c r="G39" s="58"/>
      <c r="H39" s="53"/>
      <c r="I39" s="51"/>
      <c r="J39" s="51"/>
      <c r="L39" s="44"/>
      <c r="M39" s="44"/>
    </row>
    <row r="40" spans="1:13" s="36" customFormat="1" ht="12.75">
      <c r="A40" s="44"/>
      <c r="B40" s="44"/>
      <c r="C40" s="44"/>
      <c r="D40" s="57"/>
      <c r="E40" s="58"/>
      <c r="F40" s="58"/>
      <c r="G40" s="58"/>
      <c r="H40" s="53"/>
      <c r="I40" s="51"/>
      <c r="J40" s="51"/>
      <c r="L40" s="44"/>
      <c r="M40" s="44"/>
    </row>
    <row r="41" spans="1:10" s="61" customFormat="1" ht="15.75">
      <c r="A41" s="3" t="s">
        <v>224</v>
      </c>
      <c r="C41" s="62"/>
      <c r="D41" s="74"/>
      <c r="E41" s="74"/>
      <c r="F41" s="74"/>
      <c r="G41" s="91"/>
      <c r="H41" s="51"/>
      <c r="I41" s="51"/>
      <c r="J41" s="51">
        <f>IF(ISBLANK(H41),"",IF(H41&lt;=8.44,"II A",IF(H41&lt;=9.04,"III A",IF(H41&lt;=9.64,"I JA",IF(H41&lt;=10.04,"II JA",IF(H41&lt;=10.34,"III JA"))))))</f>
      </c>
    </row>
    <row r="42" spans="1:13" s="61" customFormat="1" ht="15.75">
      <c r="A42" s="61" t="s">
        <v>321</v>
      </c>
      <c r="C42" s="62"/>
      <c r="D42" s="74"/>
      <c r="E42" s="74"/>
      <c r="F42" s="91"/>
      <c r="G42" s="91"/>
      <c r="H42" s="65"/>
      <c r="I42" s="64"/>
      <c r="J42" s="64"/>
      <c r="K42" s="65"/>
      <c r="L42" s="65"/>
      <c r="M42" s="93"/>
    </row>
    <row r="43" spans="1:11" s="36" customFormat="1" ht="12" customHeight="1">
      <c r="A43" s="44"/>
      <c r="B43" s="44"/>
      <c r="C43" s="49"/>
      <c r="D43" s="55"/>
      <c r="E43" s="50"/>
      <c r="F43" s="50"/>
      <c r="G43" s="50"/>
      <c r="H43" s="51"/>
      <c r="I43" s="51"/>
      <c r="J43" s="51"/>
      <c r="K43" s="56"/>
    </row>
    <row r="44" spans="2:11" s="60" customFormat="1" ht="15.75">
      <c r="B44" s="61" t="s">
        <v>347</v>
      </c>
      <c r="C44" s="61"/>
      <c r="D44" s="55"/>
      <c r="E44" s="96"/>
      <c r="F44" s="96"/>
      <c r="G44" s="58"/>
      <c r="H44" s="53"/>
      <c r="I44" s="51"/>
      <c r="J44" s="51"/>
      <c r="K44" s="36"/>
    </row>
    <row r="45" spans="2:6" ht="16.5" thickBot="1">
      <c r="B45" s="61"/>
      <c r="C45" s="61"/>
      <c r="D45" s="55"/>
      <c r="E45" s="96"/>
      <c r="F45" s="96"/>
    </row>
    <row r="46" spans="1:11" s="52" customFormat="1" ht="18" customHeight="1" thickBot="1">
      <c r="A46" s="95" t="s">
        <v>683</v>
      </c>
      <c r="B46" s="67" t="s">
        <v>0</v>
      </c>
      <c r="C46" s="68" t="s">
        <v>1</v>
      </c>
      <c r="D46" s="70" t="s">
        <v>10</v>
      </c>
      <c r="E46" s="69" t="s">
        <v>2</v>
      </c>
      <c r="F46" s="69" t="s">
        <v>3</v>
      </c>
      <c r="G46" s="69" t="s">
        <v>75</v>
      </c>
      <c r="H46" s="70" t="s">
        <v>6</v>
      </c>
      <c r="I46" s="70" t="s">
        <v>7</v>
      </c>
      <c r="J46" s="76" t="s">
        <v>55</v>
      </c>
      <c r="K46" s="71" t="s">
        <v>5</v>
      </c>
    </row>
    <row r="47" spans="1:11" ht="18" customHeight="1">
      <c r="A47" s="31">
        <v>1</v>
      </c>
      <c r="B47" s="161" t="s">
        <v>596</v>
      </c>
      <c r="C47" s="159" t="s">
        <v>597</v>
      </c>
      <c r="D47" s="162">
        <v>36212</v>
      </c>
      <c r="E47" s="163" t="s">
        <v>47</v>
      </c>
      <c r="F47" s="163" t="s">
        <v>117</v>
      </c>
      <c r="G47" s="163"/>
      <c r="H47" s="25">
        <v>8.39</v>
      </c>
      <c r="I47" s="103">
        <v>8.3</v>
      </c>
      <c r="J47" s="25" t="str">
        <f aca="true" t="shared" si="1" ref="J47:J61">IF(ISBLANK(H47),"",IF(H47&lt;=8.44,"II A",IF(H47&lt;=9.04,"III A",IF(H47&lt;=9.64,"I JA",IF(H47&lt;=10.04,"II JA",IF(H47&lt;=10.34,"III JA"))))))</f>
        <v>II A</v>
      </c>
      <c r="K47" s="164" t="s">
        <v>95</v>
      </c>
    </row>
    <row r="48" spans="1:11" ht="18" customHeight="1">
      <c r="A48" s="31">
        <v>2</v>
      </c>
      <c r="B48" s="161" t="s">
        <v>68</v>
      </c>
      <c r="C48" s="159" t="s">
        <v>599</v>
      </c>
      <c r="D48" s="162">
        <v>36195</v>
      </c>
      <c r="E48" s="163" t="s">
        <v>70</v>
      </c>
      <c r="F48" s="163" t="s">
        <v>71</v>
      </c>
      <c r="G48" s="163"/>
      <c r="H48" s="25">
        <v>8.47</v>
      </c>
      <c r="I48" s="89">
        <v>8.41</v>
      </c>
      <c r="J48" s="25" t="str">
        <f t="shared" si="1"/>
        <v>III A</v>
      </c>
      <c r="K48" s="164" t="s">
        <v>54</v>
      </c>
    </row>
    <row r="49" spans="1:11" ht="18" customHeight="1">
      <c r="A49" s="31">
        <v>3</v>
      </c>
      <c r="B49" s="161" t="s">
        <v>16</v>
      </c>
      <c r="C49" s="159" t="s">
        <v>600</v>
      </c>
      <c r="D49" s="162">
        <v>36185</v>
      </c>
      <c r="E49" s="163" t="s">
        <v>464</v>
      </c>
      <c r="F49" s="163" t="s">
        <v>350</v>
      </c>
      <c r="G49" s="163"/>
      <c r="H49" s="25">
        <v>8.48</v>
      </c>
      <c r="I49" s="89">
        <v>8.44</v>
      </c>
      <c r="J49" s="25" t="str">
        <f t="shared" si="1"/>
        <v>III A</v>
      </c>
      <c r="K49" s="164" t="s">
        <v>465</v>
      </c>
    </row>
    <row r="50" spans="1:11" ht="18" customHeight="1">
      <c r="A50" s="31">
        <v>4</v>
      </c>
      <c r="B50" s="17" t="s">
        <v>654</v>
      </c>
      <c r="C50" s="18" t="s">
        <v>655</v>
      </c>
      <c r="D50" s="87" t="s">
        <v>656</v>
      </c>
      <c r="E50" s="163" t="s">
        <v>82</v>
      </c>
      <c r="F50" s="163" t="s">
        <v>83</v>
      </c>
      <c r="G50" s="163" t="s">
        <v>146</v>
      </c>
      <c r="H50" s="25">
        <v>8.59</v>
      </c>
      <c r="I50" s="90">
        <v>8.46</v>
      </c>
      <c r="J50" s="25" t="str">
        <f t="shared" si="1"/>
        <v>III A</v>
      </c>
      <c r="K50" s="164" t="s">
        <v>148</v>
      </c>
    </row>
    <row r="51" spans="1:11" ht="18" customHeight="1">
      <c r="A51" s="31">
        <v>5</v>
      </c>
      <c r="B51" s="161" t="s">
        <v>16</v>
      </c>
      <c r="C51" s="159" t="s">
        <v>264</v>
      </c>
      <c r="D51" s="162">
        <v>35454</v>
      </c>
      <c r="E51" s="163" t="s">
        <v>34</v>
      </c>
      <c r="F51" s="163" t="s">
        <v>160</v>
      </c>
      <c r="G51" s="163" t="s">
        <v>210</v>
      </c>
      <c r="H51" s="192">
        <v>8.58</v>
      </c>
      <c r="I51" s="103">
        <v>8.49</v>
      </c>
      <c r="J51" s="25" t="str">
        <f t="shared" si="1"/>
        <v>III A</v>
      </c>
      <c r="K51" s="164" t="s">
        <v>60</v>
      </c>
    </row>
    <row r="52" spans="1:11" ht="18" customHeight="1">
      <c r="A52" s="31">
        <v>6</v>
      </c>
      <c r="B52" s="161" t="s">
        <v>608</v>
      </c>
      <c r="C52" s="159" t="s">
        <v>164</v>
      </c>
      <c r="D52" s="162">
        <v>36040</v>
      </c>
      <c r="E52" s="163" t="s">
        <v>70</v>
      </c>
      <c r="F52" s="163" t="s">
        <v>71</v>
      </c>
      <c r="G52" s="163"/>
      <c r="H52" s="89">
        <v>8.56</v>
      </c>
      <c r="I52" s="25">
        <v>8.59</v>
      </c>
      <c r="J52" s="25" t="str">
        <f t="shared" si="1"/>
        <v>III A</v>
      </c>
      <c r="K52" s="164" t="s">
        <v>54</v>
      </c>
    </row>
    <row r="53" spans="1:11" ht="18" customHeight="1">
      <c r="A53" s="31">
        <v>7</v>
      </c>
      <c r="B53" s="17" t="s">
        <v>63</v>
      </c>
      <c r="C53" s="18" t="s">
        <v>672</v>
      </c>
      <c r="D53" s="87" t="s">
        <v>673</v>
      </c>
      <c r="E53" s="163" t="s">
        <v>82</v>
      </c>
      <c r="F53" s="163" t="s">
        <v>83</v>
      </c>
      <c r="G53" s="163" t="s">
        <v>665</v>
      </c>
      <c r="H53" s="90">
        <v>8.85</v>
      </c>
      <c r="I53" s="90"/>
      <c r="J53" s="25" t="str">
        <f t="shared" si="1"/>
        <v>III A</v>
      </c>
      <c r="K53" s="164" t="s">
        <v>147</v>
      </c>
    </row>
    <row r="54" spans="1:11" ht="18" customHeight="1">
      <c r="A54" s="31">
        <v>8</v>
      </c>
      <c r="B54" s="17" t="s">
        <v>240</v>
      </c>
      <c r="C54" s="18" t="s">
        <v>574</v>
      </c>
      <c r="D54" s="87">
        <v>36472</v>
      </c>
      <c r="E54" s="163" t="s">
        <v>435</v>
      </c>
      <c r="F54" s="163" t="s">
        <v>436</v>
      </c>
      <c r="G54" s="163"/>
      <c r="H54" s="90">
        <v>8.86</v>
      </c>
      <c r="I54" s="90"/>
      <c r="J54" s="25" t="str">
        <f t="shared" si="1"/>
        <v>III A</v>
      </c>
      <c r="K54" s="164" t="s">
        <v>437</v>
      </c>
    </row>
    <row r="55" spans="1:11" ht="18" customHeight="1">
      <c r="A55" s="31">
        <v>9</v>
      </c>
      <c r="B55" s="161" t="s">
        <v>611</v>
      </c>
      <c r="C55" s="159" t="s">
        <v>612</v>
      </c>
      <c r="D55" s="162">
        <v>36007</v>
      </c>
      <c r="E55" s="163" t="s">
        <v>34</v>
      </c>
      <c r="F55" s="163" t="s">
        <v>160</v>
      </c>
      <c r="G55" s="163" t="s">
        <v>69</v>
      </c>
      <c r="H55" s="89">
        <v>8.96</v>
      </c>
      <c r="I55" s="89"/>
      <c r="J55" s="25" t="str">
        <f t="shared" si="1"/>
        <v>III A</v>
      </c>
      <c r="K55" s="164" t="s">
        <v>58</v>
      </c>
    </row>
    <row r="56" spans="1:11" ht="18" customHeight="1">
      <c r="A56" s="31">
        <v>10</v>
      </c>
      <c r="B56" s="161" t="s">
        <v>73</v>
      </c>
      <c r="C56" s="159" t="s">
        <v>631</v>
      </c>
      <c r="D56" s="162">
        <v>35816</v>
      </c>
      <c r="E56" s="163" t="s">
        <v>15</v>
      </c>
      <c r="F56" s="163"/>
      <c r="G56" s="163" t="s">
        <v>507</v>
      </c>
      <c r="H56" s="103">
        <v>9.08</v>
      </c>
      <c r="I56" s="103"/>
      <c r="J56" s="25" t="str">
        <f t="shared" si="1"/>
        <v>I JA</v>
      </c>
      <c r="K56" s="164" t="s">
        <v>88</v>
      </c>
    </row>
    <row r="57" spans="1:11" ht="18" customHeight="1">
      <c r="A57" s="31">
        <v>11</v>
      </c>
      <c r="B57" s="161" t="s">
        <v>619</v>
      </c>
      <c r="C57" s="159" t="s">
        <v>620</v>
      </c>
      <c r="D57" s="162">
        <v>35925</v>
      </c>
      <c r="E57" s="163" t="s">
        <v>34</v>
      </c>
      <c r="F57" s="163" t="s">
        <v>160</v>
      </c>
      <c r="G57" s="163"/>
      <c r="H57" s="103">
        <v>9.52</v>
      </c>
      <c r="I57" s="103"/>
      <c r="J57" s="25" t="str">
        <f t="shared" si="1"/>
        <v>I JA</v>
      </c>
      <c r="K57" s="164" t="s">
        <v>518</v>
      </c>
    </row>
    <row r="58" spans="1:11" ht="18" customHeight="1">
      <c r="A58" s="31">
        <v>12</v>
      </c>
      <c r="B58" s="17" t="s">
        <v>657</v>
      </c>
      <c r="C58" s="18" t="s">
        <v>658</v>
      </c>
      <c r="D58" s="87" t="s">
        <v>659</v>
      </c>
      <c r="E58" s="163" t="s">
        <v>82</v>
      </c>
      <c r="F58" s="163" t="s">
        <v>83</v>
      </c>
      <c r="G58" s="163" t="s">
        <v>186</v>
      </c>
      <c r="H58" s="90">
        <v>9.61</v>
      </c>
      <c r="I58" s="90"/>
      <c r="J58" s="25" t="str">
        <f t="shared" si="1"/>
        <v>I JA</v>
      </c>
      <c r="K58" s="164" t="s">
        <v>136</v>
      </c>
    </row>
    <row r="59" spans="1:11" ht="18" customHeight="1">
      <c r="A59" s="31">
        <v>13</v>
      </c>
      <c r="B59" s="161" t="s">
        <v>575</v>
      </c>
      <c r="C59" s="159" t="s">
        <v>576</v>
      </c>
      <c r="D59" s="162">
        <v>36428</v>
      </c>
      <c r="E59" s="163" t="s">
        <v>151</v>
      </c>
      <c r="F59" s="163" t="s">
        <v>150</v>
      </c>
      <c r="G59" s="163"/>
      <c r="H59" s="89">
        <v>9.62</v>
      </c>
      <c r="I59" s="89"/>
      <c r="J59" s="25" t="str">
        <f t="shared" si="1"/>
        <v>I JA</v>
      </c>
      <c r="K59" s="164" t="s">
        <v>157</v>
      </c>
    </row>
    <row r="60" spans="1:11" ht="18" customHeight="1">
      <c r="A60" s="31">
        <v>14</v>
      </c>
      <c r="B60" s="161" t="s">
        <v>38</v>
      </c>
      <c r="C60" s="159" t="s">
        <v>610</v>
      </c>
      <c r="D60" s="162">
        <v>36020</v>
      </c>
      <c r="E60" s="163" t="s">
        <v>34</v>
      </c>
      <c r="F60" s="163" t="s">
        <v>160</v>
      </c>
      <c r="G60" s="163"/>
      <c r="H60" s="89">
        <v>10.05</v>
      </c>
      <c r="I60" s="89"/>
      <c r="J60" s="25" t="str">
        <f t="shared" si="1"/>
        <v>III JA</v>
      </c>
      <c r="K60" s="164" t="s">
        <v>518</v>
      </c>
    </row>
    <row r="61" spans="1:11" ht="18" customHeight="1">
      <c r="A61" s="31">
        <v>15</v>
      </c>
      <c r="B61" s="161" t="s">
        <v>420</v>
      </c>
      <c r="C61" s="159" t="s">
        <v>590</v>
      </c>
      <c r="D61" s="162">
        <v>36301</v>
      </c>
      <c r="E61" s="163" t="s">
        <v>190</v>
      </c>
      <c r="F61" s="163" t="s">
        <v>192</v>
      </c>
      <c r="G61" s="163"/>
      <c r="H61" s="103">
        <v>10.18</v>
      </c>
      <c r="I61" s="103"/>
      <c r="J61" s="25" t="str">
        <f t="shared" si="1"/>
        <v>III JA</v>
      </c>
      <c r="K61" s="164" t="s">
        <v>591</v>
      </c>
    </row>
    <row r="62" spans="1:11" ht="18" customHeight="1">
      <c r="A62" s="31"/>
      <c r="B62" s="161" t="s">
        <v>18</v>
      </c>
      <c r="C62" s="159" t="s">
        <v>111</v>
      </c>
      <c r="D62" s="162">
        <v>35918</v>
      </c>
      <c r="E62" s="163" t="s">
        <v>34</v>
      </c>
      <c r="F62" s="163" t="s">
        <v>160</v>
      </c>
      <c r="G62" s="163"/>
      <c r="H62" s="103" t="s">
        <v>682</v>
      </c>
      <c r="I62" s="103"/>
      <c r="J62" s="25"/>
      <c r="K62" s="164" t="s">
        <v>518</v>
      </c>
    </row>
    <row r="63" spans="1:11" ht="18" customHeight="1">
      <c r="A63" s="31"/>
      <c r="B63" s="161" t="s">
        <v>33</v>
      </c>
      <c r="C63" s="159" t="s">
        <v>649</v>
      </c>
      <c r="D63" s="162">
        <v>35450</v>
      </c>
      <c r="E63" s="163" t="s">
        <v>34</v>
      </c>
      <c r="F63" s="163" t="s">
        <v>160</v>
      </c>
      <c r="G63" s="163" t="s">
        <v>69</v>
      </c>
      <c r="H63" s="103" t="s">
        <v>682</v>
      </c>
      <c r="I63" s="103"/>
      <c r="J63" s="25"/>
      <c r="K63" s="164" t="s">
        <v>58</v>
      </c>
    </row>
    <row r="64" spans="1:11" ht="18" customHeight="1">
      <c r="A64" s="31"/>
      <c r="B64" s="17" t="s">
        <v>63</v>
      </c>
      <c r="C64" s="18" t="s">
        <v>672</v>
      </c>
      <c r="D64" s="87" t="s">
        <v>673</v>
      </c>
      <c r="E64" s="163" t="s">
        <v>82</v>
      </c>
      <c r="F64" s="163" t="s">
        <v>83</v>
      </c>
      <c r="G64" s="163" t="s">
        <v>665</v>
      </c>
      <c r="H64" s="90" t="s">
        <v>682</v>
      </c>
      <c r="I64" s="90"/>
      <c r="J64" s="25"/>
      <c r="K64" s="164" t="s">
        <v>147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fitToWidth="0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4" customWidth="1"/>
    <col min="2" max="2" width="11.140625" style="44" customWidth="1"/>
    <col min="3" max="3" width="15.421875" style="44" bestFit="1" customWidth="1"/>
    <col min="4" max="4" width="10.7109375" style="57" customWidth="1"/>
    <col min="5" max="5" width="15.00390625" style="58" customWidth="1"/>
    <col min="6" max="6" width="17.57421875" style="58" bestFit="1" customWidth="1"/>
    <col min="7" max="7" width="16.8515625" style="58" bestFit="1" customWidth="1"/>
    <col min="8" max="8" width="8.140625" style="53" customWidth="1"/>
    <col min="9" max="9" width="19.140625" style="36" bestFit="1" customWidth="1"/>
    <col min="10" max="16384" width="9.140625" style="59" customWidth="1"/>
  </cols>
  <sheetData>
    <row r="1" spans="1:8" s="61" customFormat="1" ht="15.75">
      <c r="A1" s="3" t="s">
        <v>224</v>
      </c>
      <c r="C1" s="62"/>
      <c r="D1" s="74"/>
      <c r="E1" s="74"/>
      <c r="F1" s="74"/>
      <c r="G1" s="91"/>
      <c r="H1" s="65"/>
    </row>
    <row r="2" spans="1:11" s="61" customFormat="1" ht="15.75">
      <c r="A2" s="61" t="s">
        <v>321</v>
      </c>
      <c r="C2" s="62"/>
      <c r="D2" s="74"/>
      <c r="E2" s="74"/>
      <c r="F2" s="91"/>
      <c r="G2" s="91"/>
      <c r="H2" s="65"/>
      <c r="I2" s="65"/>
      <c r="J2" s="65"/>
      <c r="K2" s="93"/>
    </row>
    <row r="3" ht="12.75">
      <c r="B3" s="49"/>
    </row>
    <row r="4" spans="1:9" s="66" customFormat="1" ht="15.75">
      <c r="A4" s="60"/>
      <c r="B4" s="61" t="s">
        <v>333</v>
      </c>
      <c r="C4" s="61"/>
      <c r="D4" s="62"/>
      <c r="E4" s="62"/>
      <c r="F4" s="62"/>
      <c r="G4" s="63"/>
      <c r="H4" s="64"/>
      <c r="I4" s="60"/>
    </row>
    <row r="5" spans="1:9" s="66" customFormat="1" ht="16.5" thickBot="1">
      <c r="A5" s="60"/>
      <c r="B5" s="61">
        <v>1</v>
      </c>
      <c r="C5" s="61" t="s">
        <v>679</v>
      </c>
      <c r="D5" s="62"/>
      <c r="E5" s="62"/>
      <c r="F5" s="62"/>
      <c r="G5" s="63"/>
      <c r="H5" s="64"/>
      <c r="I5" s="60"/>
    </row>
    <row r="6" spans="1:9" s="72" customFormat="1" ht="18" customHeight="1" thickBot="1">
      <c r="A6" s="95" t="s">
        <v>138</v>
      </c>
      <c r="B6" s="67" t="s">
        <v>0</v>
      </c>
      <c r="C6" s="68" t="s">
        <v>1</v>
      </c>
      <c r="D6" s="70" t="s">
        <v>10</v>
      </c>
      <c r="E6" s="69" t="s">
        <v>2</v>
      </c>
      <c r="F6" s="69" t="s">
        <v>3</v>
      </c>
      <c r="G6" s="69" t="s">
        <v>75</v>
      </c>
      <c r="H6" s="70" t="s">
        <v>6</v>
      </c>
      <c r="I6" s="71" t="s">
        <v>5</v>
      </c>
    </row>
    <row r="7" spans="1:9" ht="18" customHeight="1">
      <c r="A7" s="31">
        <v>1</v>
      </c>
      <c r="B7" s="161"/>
      <c r="C7" s="159"/>
      <c r="D7" s="162"/>
      <c r="E7" s="163"/>
      <c r="F7" s="163"/>
      <c r="G7" s="163"/>
      <c r="H7" s="190"/>
      <c r="I7" s="164"/>
    </row>
    <row r="8" spans="1:9" ht="18" customHeight="1">
      <c r="A8" s="31">
        <v>2</v>
      </c>
      <c r="B8" s="161" t="s">
        <v>170</v>
      </c>
      <c r="C8" s="159" t="s">
        <v>233</v>
      </c>
      <c r="D8" s="162">
        <v>37508</v>
      </c>
      <c r="E8" s="163" t="s">
        <v>34</v>
      </c>
      <c r="F8" s="163" t="s">
        <v>160</v>
      </c>
      <c r="G8" s="163" t="s">
        <v>69</v>
      </c>
      <c r="H8" s="190" t="s">
        <v>682</v>
      </c>
      <c r="I8" s="164" t="s">
        <v>48</v>
      </c>
    </row>
    <row r="9" spans="1:9" ht="18" customHeight="1">
      <c r="A9" s="31">
        <v>3</v>
      </c>
      <c r="B9" s="161" t="s">
        <v>378</v>
      </c>
      <c r="C9" s="159" t="s">
        <v>379</v>
      </c>
      <c r="D9" s="162">
        <v>37460</v>
      </c>
      <c r="E9" s="163" t="s">
        <v>82</v>
      </c>
      <c r="F9" s="163" t="s">
        <v>83</v>
      </c>
      <c r="G9" s="163" t="s">
        <v>186</v>
      </c>
      <c r="H9" s="190">
        <v>9.61</v>
      </c>
      <c r="I9" s="164" t="s">
        <v>136</v>
      </c>
    </row>
    <row r="10" spans="1:9" ht="18" customHeight="1">
      <c r="A10" s="31">
        <v>4</v>
      </c>
      <c r="B10" s="161" t="s">
        <v>395</v>
      </c>
      <c r="C10" s="159" t="s">
        <v>396</v>
      </c>
      <c r="D10" s="162">
        <v>37406</v>
      </c>
      <c r="E10" s="163" t="s">
        <v>34</v>
      </c>
      <c r="F10" s="163" t="s">
        <v>160</v>
      </c>
      <c r="G10" s="163" t="s">
        <v>69</v>
      </c>
      <c r="H10" s="190" t="s">
        <v>682</v>
      </c>
      <c r="I10" s="164" t="s">
        <v>48</v>
      </c>
    </row>
    <row r="11" spans="1:9" ht="18" customHeight="1">
      <c r="A11" s="31">
        <v>5</v>
      </c>
      <c r="B11" s="161" t="s">
        <v>429</v>
      </c>
      <c r="C11" s="159" t="s">
        <v>430</v>
      </c>
      <c r="D11" s="162">
        <v>37277</v>
      </c>
      <c r="E11" s="163" t="s">
        <v>34</v>
      </c>
      <c r="F11" s="163" t="s">
        <v>160</v>
      </c>
      <c r="G11" s="163" t="s">
        <v>69</v>
      </c>
      <c r="H11" s="190">
        <v>7.95</v>
      </c>
      <c r="I11" s="164" t="s">
        <v>35</v>
      </c>
    </row>
    <row r="12" spans="1:9" ht="18" customHeight="1">
      <c r="A12" s="31">
        <v>6</v>
      </c>
      <c r="B12" s="161" t="s">
        <v>456</v>
      </c>
      <c r="C12" s="159" t="s">
        <v>282</v>
      </c>
      <c r="D12" s="162">
        <v>37145</v>
      </c>
      <c r="E12" s="163" t="s">
        <v>82</v>
      </c>
      <c r="F12" s="163" t="s">
        <v>83</v>
      </c>
      <c r="G12" s="163" t="s">
        <v>186</v>
      </c>
      <c r="H12" s="190">
        <v>9</v>
      </c>
      <c r="I12" s="164" t="s">
        <v>136</v>
      </c>
    </row>
    <row r="13" spans="1:9" ht="18" customHeight="1">
      <c r="A13" s="73"/>
      <c r="B13" s="167"/>
      <c r="C13" s="168"/>
      <c r="D13" s="169"/>
      <c r="E13" s="170"/>
      <c r="F13" s="170"/>
      <c r="G13" s="170"/>
      <c r="H13" s="191"/>
      <c r="I13" s="171"/>
    </row>
    <row r="14" spans="1:9" s="66" customFormat="1" ht="16.5" thickBot="1">
      <c r="A14" s="60"/>
      <c r="B14" s="61">
        <v>2</v>
      </c>
      <c r="C14" s="61" t="s">
        <v>679</v>
      </c>
      <c r="D14" s="62"/>
      <c r="E14" s="62"/>
      <c r="F14" s="62"/>
      <c r="G14" s="63"/>
      <c r="H14" s="65"/>
      <c r="I14" s="60"/>
    </row>
    <row r="15" spans="1:9" s="72" customFormat="1" ht="18" customHeight="1" thickBot="1">
      <c r="A15" s="95" t="s">
        <v>138</v>
      </c>
      <c r="B15" s="67" t="s">
        <v>0</v>
      </c>
      <c r="C15" s="68" t="s">
        <v>1</v>
      </c>
      <c r="D15" s="70" t="s">
        <v>10</v>
      </c>
      <c r="E15" s="69" t="s">
        <v>2</v>
      </c>
      <c r="F15" s="69" t="s">
        <v>3</v>
      </c>
      <c r="G15" s="69" t="s">
        <v>75</v>
      </c>
      <c r="H15" s="70" t="s">
        <v>6</v>
      </c>
      <c r="I15" s="71" t="s">
        <v>5</v>
      </c>
    </row>
    <row r="16" spans="1:9" ht="18" customHeight="1">
      <c r="A16" s="31">
        <v>1</v>
      </c>
      <c r="B16" s="161" t="s">
        <v>135</v>
      </c>
      <c r="C16" s="159" t="s">
        <v>179</v>
      </c>
      <c r="D16" s="162">
        <v>37178</v>
      </c>
      <c r="E16" s="163" t="s">
        <v>34</v>
      </c>
      <c r="F16" s="163" t="s">
        <v>160</v>
      </c>
      <c r="G16" s="163" t="s">
        <v>357</v>
      </c>
      <c r="H16" s="190">
        <v>7.89</v>
      </c>
      <c r="I16" s="164" t="s">
        <v>59</v>
      </c>
    </row>
    <row r="17" spans="1:9" ht="18" customHeight="1">
      <c r="A17" s="31">
        <v>2</v>
      </c>
      <c r="B17" s="161" t="s">
        <v>21</v>
      </c>
      <c r="C17" s="159" t="s">
        <v>472</v>
      </c>
      <c r="D17" s="162">
        <v>37071</v>
      </c>
      <c r="E17" s="163" t="s">
        <v>34</v>
      </c>
      <c r="F17" s="163" t="s">
        <v>160</v>
      </c>
      <c r="G17" s="163" t="s">
        <v>69</v>
      </c>
      <c r="H17" s="190" t="s">
        <v>682</v>
      </c>
      <c r="I17" s="164" t="s">
        <v>48</v>
      </c>
    </row>
    <row r="18" spans="1:9" ht="18" customHeight="1">
      <c r="A18" s="31">
        <v>3</v>
      </c>
      <c r="B18" s="161" t="s">
        <v>31</v>
      </c>
      <c r="C18" s="159" t="s">
        <v>477</v>
      </c>
      <c r="D18" s="162">
        <v>37058</v>
      </c>
      <c r="E18" s="163" t="s">
        <v>15</v>
      </c>
      <c r="F18" s="163" t="s">
        <v>46</v>
      </c>
      <c r="G18" s="163" t="s">
        <v>64</v>
      </c>
      <c r="H18" s="190" t="s">
        <v>682</v>
      </c>
      <c r="I18" s="164" t="s">
        <v>43</v>
      </c>
    </row>
    <row r="19" spans="1:9" ht="18" customHeight="1">
      <c r="A19" s="31">
        <v>4</v>
      </c>
      <c r="B19" s="161" t="s">
        <v>32</v>
      </c>
      <c r="C19" s="159" t="s">
        <v>484</v>
      </c>
      <c r="D19" s="162">
        <v>37030</v>
      </c>
      <c r="E19" s="163" t="s">
        <v>15</v>
      </c>
      <c r="F19" s="163" t="s">
        <v>46</v>
      </c>
      <c r="G19" s="163" t="s">
        <v>51</v>
      </c>
      <c r="H19" s="190">
        <v>7.82</v>
      </c>
      <c r="I19" s="164" t="s">
        <v>80</v>
      </c>
    </row>
    <row r="20" spans="1:9" ht="18" customHeight="1">
      <c r="A20" s="31">
        <v>5</v>
      </c>
      <c r="B20" s="161" t="s">
        <v>223</v>
      </c>
      <c r="C20" s="159" t="s">
        <v>485</v>
      </c>
      <c r="D20" s="162">
        <v>37016</v>
      </c>
      <c r="E20" s="163" t="s">
        <v>15</v>
      </c>
      <c r="F20" s="163" t="s">
        <v>46</v>
      </c>
      <c r="G20" s="163" t="s">
        <v>51</v>
      </c>
      <c r="H20" s="190">
        <v>8.77</v>
      </c>
      <c r="I20" s="164" t="s">
        <v>80</v>
      </c>
    </row>
    <row r="21" spans="1:9" ht="18" customHeight="1">
      <c r="A21" s="31">
        <v>6</v>
      </c>
      <c r="B21" s="161" t="s">
        <v>67</v>
      </c>
      <c r="C21" s="159" t="s">
        <v>500</v>
      </c>
      <c r="D21" s="162">
        <v>36931</v>
      </c>
      <c r="E21" s="163" t="s">
        <v>386</v>
      </c>
      <c r="F21" s="163" t="s">
        <v>387</v>
      </c>
      <c r="G21" s="163" t="s">
        <v>388</v>
      </c>
      <c r="H21" s="190" t="s">
        <v>682</v>
      </c>
      <c r="I21" s="164" t="s">
        <v>389</v>
      </c>
    </row>
    <row r="22" spans="1:9" ht="18" customHeight="1">
      <c r="A22" s="73"/>
      <c r="B22" s="167"/>
      <c r="C22" s="168"/>
      <c r="D22" s="169"/>
      <c r="E22" s="170"/>
      <c r="F22" s="170"/>
      <c r="G22" s="170"/>
      <c r="H22" s="191"/>
      <c r="I22" s="171"/>
    </row>
    <row r="23" spans="1:9" s="66" customFormat="1" ht="16.5" thickBot="1">
      <c r="A23" s="60"/>
      <c r="B23" s="61">
        <v>3</v>
      </c>
      <c r="C23" s="61" t="s">
        <v>679</v>
      </c>
      <c r="D23" s="62"/>
      <c r="E23" s="62"/>
      <c r="F23" s="62"/>
      <c r="G23" s="63"/>
      <c r="H23" s="65"/>
      <c r="I23" s="60"/>
    </row>
    <row r="24" spans="1:9" s="72" customFormat="1" ht="18" customHeight="1" thickBot="1">
      <c r="A24" s="95" t="s">
        <v>138</v>
      </c>
      <c r="B24" s="67" t="s">
        <v>0</v>
      </c>
      <c r="C24" s="68" t="s">
        <v>1</v>
      </c>
      <c r="D24" s="70" t="s">
        <v>10</v>
      </c>
      <c r="E24" s="69" t="s">
        <v>2</v>
      </c>
      <c r="F24" s="69" t="s">
        <v>3</v>
      </c>
      <c r="G24" s="69" t="s">
        <v>75</v>
      </c>
      <c r="H24" s="70" t="s">
        <v>6</v>
      </c>
      <c r="I24" s="71" t="s">
        <v>5</v>
      </c>
    </row>
    <row r="25" spans="1:9" ht="18" customHeight="1">
      <c r="A25" s="31">
        <v>1</v>
      </c>
      <c r="B25" s="161" t="s">
        <v>294</v>
      </c>
      <c r="C25" s="159" t="s">
        <v>296</v>
      </c>
      <c r="D25" s="162">
        <v>36590</v>
      </c>
      <c r="E25" s="163" t="s">
        <v>34</v>
      </c>
      <c r="F25" s="163" t="s">
        <v>160</v>
      </c>
      <c r="G25" s="163"/>
      <c r="H25" s="190">
        <v>7.62</v>
      </c>
      <c r="I25" s="164" t="s">
        <v>37</v>
      </c>
    </row>
    <row r="26" spans="1:9" ht="18" customHeight="1">
      <c r="A26" s="31">
        <v>2</v>
      </c>
      <c r="B26" s="161" t="s">
        <v>242</v>
      </c>
      <c r="C26" s="159" t="s">
        <v>505</v>
      </c>
      <c r="D26" s="162">
        <v>36885</v>
      </c>
      <c r="E26" s="163" t="s">
        <v>410</v>
      </c>
      <c r="F26" s="163" t="s">
        <v>411</v>
      </c>
      <c r="G26" s="163" t="s">
        <v>412</v>
      </c>
      <c r="H26" s="190">
        <v>8.31</v>
      </c>
      <c r="I26" s="164" t="s">
        <v>444</v>
      </c>
    </row>
    <row r="27" spans="1:9" ht="18" customHeight="1">
      <c r="A27" s="31">
        <v>3</v>
      </c>
      <c r="B27" s="161" t="s">
        <v>473</v>
      </c>
      <c r="C27" s="159" t="s">
        <v>509</v>
      </c>
      <c r="D27" s="162">
        <v>36865</v>
      </c>
      <c r="E27" s="163" t="s">
        <v>47</v>
      </c>
      <c r="F27" s="163" t="s">
        <v>117</v>
      </c>
      <c r="G27" s="163"/>
      <c r="H27" s="190">
        <v>8.26</v>
      </c>
      <c r="I27" s="164" t="s">
        <v>118</v>
      </c>
    </row>
    <row r="28" spans="1:9" ht="18" customHeight="1">
      <c r="A28" s="31">
        <v>4</v>
      </c>
      <c r="B28" s="161" t="s">
        <v>72</v>
      </c>
      <c r="C28" s="159" t="s">
        <v>511</v>
      </c>
      <c r="D28" s="162">
        <v>36812</v>
      </c>
      <c r="E28" s="163" t="s">
        <v>435</v>
      </c>
      <c r="F28" s="163" t="s">
        <v>436</v>
      </c>
      <c r="G28" s="163"/>
      <c r="H28" s="190">
        <v>7.91</v>
      </c>
      <c r="I28" s="164" t="s">
        <v>437</v>
      </c>
    </row>
    <row r="29" spans="1:9" ht="18" customHeight="1">
      <c r="A29" s="31">
        <v>5</v>
      </c>
      <c r="B29" s="161" t="s">
        <v>143</v>
      </c>
      <c r="C29" s="159" t="s">
        <v>514</v>
      </c>
      <c r="D29" s="162">
        <v>36791</v>
      </c>
      <c r="E29" s="163" t="s">
        <v>435</v>
      </c>
      <c r="F29" s="163" t="s">
        <v>436</v>
      </c>
      <c r="G29" s="163"/>
      <c r="H29" s="190">
        <v>7.7</v>
      </c>
      <c r="I29" s="164" t="s">
        <v>437</v>
      </c>
    </row>
    <row r="30" spans="1:9" ht="18" customHeight="1">
      <c r="A30" s="31">
        <v>6</v>
      </c>
      <c r="B30" s="161" t="s">
        <v>187</v>
      </c>
      <c r="C30" s="159" t="s">
        <v>188</v>
      </c>
      <c r="D30" s="162">
        <v>36759</v>
      </c>
      <c r="E30" s="163" t="s">
        <v>82</v>
      </c>
      <c r="F30" s="163" t="s">
        <v>83</v>
      </c>
      <c r="G30" s="163" t="s">
        <v>381</v>
      </c>
      <c r="H30" s="190">
        <v>7.74</v>
      </c>
      <c r="I30" s="164" t="s">
        <v>147</v>
      </c>
    </row>
    <row r="31" spans="1:9" ht="18" customHeight="1">
      <c r="A31" s="73"/>
      <c r="B31" s="167"/>
      <c r="C31" s="168"/>
      <c r="D31" s="169"/>
      <c r="E31" s="170"/>
      <c r="F31" s="170"/>
      <c r="G31" s="170"/>
      <c r="H31" s="188"/>
      <c r="I31" s="171"/>
    </row>
    <row r="32" spans="1:9" ht="18" customHeight="1">
      <c r="A32" s="73"/>
      <c r="B32" s="167"/>
      <c r="C32" s="168"/>
      <c r="D32" s="169"/>
      <c r="E32" s="170"/>
      <c r="F32" s="170"/>
      <c r="G32" s="170"/>
      <c r="H32" s="188"/>
      <c r="I32" s="171"/>
    </row>
    <row r="33" spans="1:9" ht="18" customHeight="1">
      <c r="A33" s="73"/>
      <c r="B33" s="167"/>
      <c r="C33" s="168"/>
      <c r="D33" s="169"/>
      <c r="E33" s="170"/>
      <c r="F33" s="170"/>
      <c r="G33" s="170"/>
      <c r="H33" s="188"/>
      <c r="I33" s="171"/>
    </row>
    <row r="34" spans="1:9" s="66" customFormat="1" ht="16.5" thickBot="1">
      <c r="A34" s="60"/>
      <c r="B34" s="61">
        <v>4</v>
      </c>
      <c r="C34" s="61" t="s">
        <v>679</v>
      </c>
      <c r="D34" s="62"/>
      <c r="E34" s="62"/>
      <c r="F34" s="62"/>
      <c r="G34" s="63"/>
      <c r="H34" s="64"/>
      <c r="I34" s="60"/>
    </row>
    <row r="35" spans="1:9" s="72" customFormat="1" ht="18" customHeight="1" thickBot="1">
      <c r="A35" s="95" t="s">
        <v>138</v>
      </c>
      <c r="B35" s="67" t="s">
        <v>0</v>
      </c>
      <c r="C35" s="68" t="s">
        <v>1</v>
      </c>
      <c r="D35" s="70" t="s">
        <v>10</v>
      </c>
      <c r="E35" s="69" t="s">
        <v>2</v>
      </c>
      <c r="F35" s="69" t="s">
        <v>3</v>
      </c>
      <c r="G35" s="69" t="s">
        <v>75</v>
      </c>
      <c r="H35" s="70" t="s">
        <v>6</v>
      </c>
      <c r="I35" s="71" t="s">
        <v>5</v>
      </c>
    </row>
    <row r="36" spans="1:9" ht="18" customHeight="1">
      <c r="A36" s="31">
        <v>1</v>
      </c>
      <c r="B36" s="161" t="s">
        <v>28</v>
      </c>
      <c r="C36" s="159" t="s">
        <v>521</v>
      </c>
      <c r="D36" s="162">
        <v>36747</v>
      </c>
      <c r="E36" s="163" t="s">
        <v>459</v>
      </c>
      <c r="F36" s="163" t="s">
        <v>387</v>
      </c>
      <c r="G36" s="163" t="s">
        <v>357</v>
      </c>
      <c r="H36" s="110">
        <v>8</v>
      </c>
      <c r="I36" s="164" t="s">
        <v>50</v>
      </c>
    </row>
    <row r="37" spans="1:9" ht="18" customHeight="1">
      <c r="A37" s="31">
        <v>2</v>
      </c>
      <c r="B37" s="161" t="s">
        <v>79</v>
      </c>
      <c r="C37" s="159" t="s">
        <v>523</v>
      </c>
      <c r="D37" s="162">
        <v>36739</v>
      </c>
      <c r="E37" s="163" t="s">
        <v>151</v>
      </c>
      <c r="F37" s="163" t="s">
        <v>150</v>
      </c>
      <c r="G37" s="163"/>
      <c r="H37" s="110">
        <v>7.88</v>
      </c>
      <c r="I37" s="164" t="s">
        <v>157</v>
      </c>
    </row>
    <row r="38" spans="1:9" ht="18" customHeight="1">
      <c r="A38" s="31">
        <v>3</v>
      </c>
      <c r="B38" s="161" t="s">
        <v>228</v>
      </c>
      <c r="C38" s="159" t="s">
        <v>526</v>
      </c>
      <c r="D38" s="162">
        <v>36731</v>
      </c>
      <c r="E38" s="163" t="s">
        <v>34</v>
      </c>
      <c r="F38" s="163" t="s">
        <v>160</v>
      </c>
      <c r="G38" s="163" t="s">
        <v>69</v>
      </c>
      <c r="H38" s="110" t="s">
        <v>682</v>
      </c>
      <c r="I38" s="164" t="s">
        <v>35</v>
      </c>
    </row>
    <row r="39" spans="1:9" ht="18" customHeight="1">
      <c r="A39" s="31">
        <v>4</v>
      </c>
      <c r="B39" s="161" t="s">
        <v>225</v>
      </c>
      <c r="C39" s="159" t="s">
        <v>229</v>
      </c>
      <c r="D39" s="162">
        <v>36672</v>
      </c>
      <c r="E39" s="163" t="s">
        <v>151</v>
      </c>
      <c r="F39" s="163" t="s">
        <v>150</v>
      </c>
      <c r="G39" s="163"/>
      <c r="H39" s="110">
        <v>8.33</v>
      </c>
      <c r="I39" s="164" t="s">
        <v>157</v>
      </c>
    </row>
    <row r="40" spans="1:9" ht="18" customHeight="1">
      <c r="A40" s="31">
        <v>5</v>
      </c>
      <c r="B40" s="161" t="s">
        <v>273</v>
      </c>
      <c r="C40" s="159" t="s">
        <v>86</v>
      </c>
      <c r="D40" s="162">
        <v>36672</v>
      </c>
      <c r="E40" s="163" t="s">
        <v>47</v>
      </c>
      <c r="F40" s="163" t="s">
        <v>117</v>
      </c>
      <c r="G40" s="163"/>
      <c r="H40" s="110" t="s">
        <v>682</v>
      </c>
      <c r="I40" s="164" t="s">
        <v>95</v>
      </c>
    </row>
    <row r="41" spans="1:9" ht="18" customHeight="1">
      <c r="A41" s="31">
        <v>6</v>
      </c>
      <c r="B41" s="161" t="s">
        <v>185</v>
      </c>
      <c r="C41" s="159" t="s">
        <v>535</v>
      </c>
      <c r="D41" s="162">
        <v>36651</v>
      </c>
      <c r="E41" s="163" t="s">
        <v>34</v>
      </c>
      <c r="F41" s="163" t="s">
        <v>160</v>
      </c>
      <c r="G41" s="163" t="s">
        <v>210</v>
      </c>
      <c r="H41" s="110">
        <v>7.89</v>
      </c>
      <c r="I41" s="164" t="s">
        <v>60</v>
      </c>
    </row>
    <row r="42" spans="1:9" ht="18" customHeight="1">
      <c r="A42" s="73"/>
      <c r="B42" s="167"/>
      <c r="C42" s="168"/>
      <c r="D42" s="169"/>
      <c r="E42" s="170"/>
      <c r="F42" s="170"/>
      <c r="G42" s="170"/>
      <c r="H42" s="188"/>
      <c r="I42" s="171"/>
    </row>
    <row r="43" spans="1:9" s="66" customFormat="1" ht="16.5" thickBot="1">
      <c r="A43" s="60"/>
      <c r="B43" s="61">
        <v>5</v>
      </c>
      <c r="C43" s="61" t="s">
        <v>679</v>
      </c>
      <c r="D43" s="62"/>
      <c r="E43" s="62"/>
      <c r="F43" s="62"/>
      <c r="G43" s="63"/>
      <c r="H43" s="64"/>
      <c r="I43" s="60"/>
    </row>
    <row r="44" spans="1:9" s="72" customFormat="1" ht="18" customHeight="1" thickBot="1">
      <c r="A44" s="95" t="s">
        <v>138</v>
      </c>
      <c r="B44" s="67" t="s">
        <v>0</v>
      </c>
      <c r="C44" s="68" t="s">
        <v>1</v>
      </c>
      <c r="D44" s="70" t="s">
        <v>10</v>
      </c>
      <c r="E44" s="69" t="s">
        <v>2</v>
      </c>
      <c r="F44" s="69" t="s">
        <v>3</v>
      </c>
      <c r="G44" s="69" t="s">
        <v>75</v>
      </c>
      <c r="H44" s="70" t="s">
        <v>6</v>
      </c>
      <c r="I44" s="71" t="s">
        <v>5</v>
      </c>
    </row>
    <row r="45" spans="1:9" ht="18" customHeight="1">
      <c r="A45" s="31">
        <v>1</v>
      </c>
      <c r="B45" s="161" t="s">
        <v>166</v>
      </c>
      <c r="C45" s="159" t="s">
        <v>537</v>
      </c>
      <c r="D45" s="162">
        <v>36643</v>
      </c>
      <c r="E45" s="163" t="s">
        <v>34</v>
      </c>
      <c r="F45" s="163" t="s">
        <v>160</v>
      </c>
      <c r="G45" s="163"/>
      <c r="H45" s="110">
        <v>8.98</v>
      </c>
      <c r="I45" s="164" t="s">
        <v>295</v>
      </c>
    </row>
    <row r="46" spans="1:9" ht="18" customHeight="1">
      <c r="A46" s="31">
        <v>2</v>
      </c>
      <c r="B46" s="161" t="s">
        <v>243</v>
      </c>
      <c r="C46" s="159" t="s">
        <v>549</v>
      </c>
      <c r="D46" s="162">
        <v>36575</v>
      </c>
      <c r="E46" s="163" t="s">
        <v>435</v>
      </c>
      <c r="F46" s="163" t="s">
        <v>436</v>
      </c>
      <c r="G46" s="163"/>
      <c r="H46" s="110">
        <v>8.1</v>
      </c>
      <c r="I46" s="164" t="s">
        <v>437</v>
      </c>
    </row>
    <row r="47" spans="1:9" ht="18" customHeight="1">
      <c r="A47" s="31">
        <v>3</v>
      </c>
      <c r="B47" s="161" t="s">
        <v>550</v>
      </c>
      <c r="C47" s="159" t="s">
        <v>551</v>
      </c>
      <c r="D47" s="162">
        <v>36575</v>
      </c>
      <c r="E47" s="163" t="s">
        <v>15</v>
      </c>
      <c r="F47" s="163" t="s">
        <v>524</v>
      </c>
      <c r="G47" s="163" t="s">
        <v>507</v>
      </c>
      <c r="H47" s="110">
        <v>8.1</v>
      </c>
      <c r="I47" s="164" t="s">
        <v>88</v>
      </c>
    </row>
    <row r="48" spans="1:9" ht="18" customHeight="1">
      <c r="A48" s="31">
        <v>4</v>
      </c>
      <c r="B48" s="161" t="s">
        <v>143</v>
      </c>
      <c r="C48" s="159" t="s">
        <v>561</v>
      </c>
      <c r="D48" s="162">
        <v>36536</v>
      </c>
      <c r="E48" s="163" t="s">
        <v>386</v>
      </c>
      <c r="F48" s="163" t="s">
        <v>387</v>
      </c>
      <c r="G48" s="163" t="s">
        <v>388</v>
      </c>
      <c r="H48" s="110">
        <v>8.12</v>
      </c>
      <c r="I48" s="164" t="s">
        <v>389</v>
      </c>
    </row>
    <row r="49" spans="1:9" ht="18" customHeight="1">
      <c r="A49" s="31">
        <v>5</v>
      </c>
      <c r="B49" s="161" t="s">
        <v>166</v>
      </c>
      <c r="C49" s="159" t="s">
        <v>471</v>
      </c>
      <c r="D49" s="162">
        <v>37087</v>
      </c>
      <c r="E49" s="163" t="s">
        <v>435</v>
      </c>
      <c r="F49" s="163" t="s">
        <v>436</v>
      </c>
      <c r="G49" s="163"/>
      <c r="H49" s="110">
        <v>8.29</v>
      </c>
      <c r="I49" s="164" t="s">
        <v>437</v>
      </c>
    </row>
    <row r="50" spans="1:9" ht="18" customHeight="1">
      <c r="A50" s="31">
        <v>6</v>
      </c>
      <c r="B50" s="161" t="s">
        <v>661</v>
      </c>
      <c r="C50" s="159" t="s">
        <v>662</v>
      </c>
      <c r="D50" s="162">
        <v>37219</v>
      </c>
      <c r="E50" s="163" t="s">
        <v>375</v>
      </c>
      <c r="F50" s="163" t="s">
        <v>376</v>
      </c>
      <c r="G50" s="163"/>
      <c r="H50" s="110">
        <v>9.48</v>
      </c>
      <c r="I50" s="164" t="s">
        <v>377</v>
      </c>
    </row>
    <row r="51" spans="1:9" ht="18" customHeight="1">
      <c r="A51" s="73"/>
      <c r="B51" s="167"/>
      <c r="C51" s="168"/>
      <c r="D51" s="169"/>
      <c r="E51" s="170"/>
      <c r="F51" s="170"/>
      <c r="G51" s="170"/>
      <c r="H51" s="188"/>
      <c r="I51" s="171"/>
    </row>
    <row r="52" spans="1:9" ht="18" customHeight="1">
      <c r="A52" s="73"/>
      <c r="B52" s="167"/>
      <c r="C52" s="168"/>
      <c r="D52" s="169"/>
      <c r="E52" s="170"/>
      <c r="F52" s="170"/>
      <c r="G52" s="170"/>
      <c r="H52" s="188"/>
      <c r="I52" s="171"/>
    </row>
    <row r="53" spans="1:9" ht="18" customHeight="1">
      <c r="A53" s="73"/>
      <c r="B53" s="167"/>
      <c r="C53" s="168"/>
      <c r="D53" s="169"/>
      <c r="E53" s="170"/>
      <c r="F53" s="170"/>
      <c r="G53" s="170"/>
      <c r="H53" s="188"/>
      <c r="I53" s="171"/>
    </row>
    <row r="54" spans="1:9" ht="18" customHeight="1">
      <c r="A54" s="73"/>
      <c r="B54" s="167"/>
      <c r="C54" s="168"/>
      <c r="D54" s="169"/>
      <c r="E54" s="170"/>
      <c r="F54" s="170"/>
      <c r="G54" s="170"/>
      <c r="H54" s="188"/>
      <c r="I54" s="171"/>
    </row>
    <row r="55" spans="1:9" ht="18" customHeight="1">
      <c r="A55" s="73"/>
      <c r="B55" s="167"/>
      <c r="C55" s="168"/>
      <c r="D55" s="169"/>
      <c r="E55" s="170"/>
      <c r="F55" s="170"/>
      <c r="G55" s="170"/>
      <c r="H55" s="188"/>
      <c r="I55" s="171"/>
    </row>
    <row r="56" spans="1:9" ht="18" customHeight="1">
      <c r="A56" s="73"/>
      <c r="B56" s="167"/>
      <c r="C56" s="168"/>
      <c r="D56" s="169"/>
      <c r="E56" s="170"/>
      <c r="F56" s="170"/>
      <c r="G56" s="170"/>
      <c r="H56" s="188"/>
      <c r="I56" s="171"/>
    </row>
    <row r="57" spans="1:9" ht="18" customHeight="1">
      <c r="A57" s="73"/>
      <c r="B57" s="167"/>
      <c r="C57" s="168"/>
      <c r="D57" s="169"/>
      <c r="E57" s="170"/>
      <c r="F57" s="170"/>
      <c r="G57" s="170"/>
      <c r="H57" s="188"/>
      <c r="I57" s="171"/>
    </row>
    <row r="58" spans="1:9" ht="18" customHeight="1">
      <c r="A58" s="73"/>
      <c r="B58" s="167"/>
      <c r="C58" s="168"/>
      <c r="D58" s="169"/>
      <c r="E58" s="170"/>
      <c r="F58" s="170"/>
      <c r="G58" s="170"/>
      <c r="H58" s="188"/>
      <c r="I58" s="171"/>
    </row>
    <row r="59" spans="1:9" ht="18" customHeight="1">
      <c r="A59" s="73"/>
      <c r="B59" s="167"/>
      <c r="C59" s="168"/>
      <c r="D59" s="169"/>
      <c r="E59" s="170"/>
      <c r="F59" s="170"/>
      <c r="G59" s="170"/>
      <c r="H59" s="188"/>
      <c r="I59" s="171"/>
    </row>
    <row r="60" spans="1:9" ht="18" customHeight="1">
      <c r="A60" s="73"/>
      <c r="B60" s="167"/>
      <c r="C60" s="168"/>
      <c r="D60" s="169"/>
      <c r="E60" s="170"/>
      <c r="F60" s="170"/>
      <c r="G60" s="170"/>
      <c r="H60" s="188"/>
      <c r="I60" s="171"/>
    </row>
    <row r="61" spans="1:9" ht="18" customHeight="1">
      <c r="A61" s="73"/>
      <c r="B61" s="167"/>
      <c r="C61" s="168"/>
      <c r="D61" s="169"/>
      <c r="E61" s="170"/>
      <c r="F61" s="170"/>
      <c r="G61" s="170"/>
      <c r="H61" s="188"/>
      <c r="I61" s="171"/>
    </row>
    <row r="62" spans="1:9" ht="18" customHeight="1">
      <c r="A62" s="73"/>
      <c r="B62" s="167"/>
      <c r="C62" s="168"/>
      <c r="D62" s="169"/>
      <c r="E62" s="170"/>
      <c r="F62" s="170"/>
      <c r="G62" s="170"/>
      <c r="H62" s="188"/>
      <c r="I62" s="171"/>
    </row>
    <row r="63" spans="1:9" ht="18" customHeight="1">
      <c r="A63" s="73"/>
      <c r="B63" s="167"/>
      <c r="C63" s="168"/>
      <c r="D63" s="169"/>
      <c r="E63" s="170"/>
      <c r="F63" s="170"/>
      <c r="G63" s="170"/>
      <c r="H63" s="188"/>
      <c r="I63" s="171"/>
    </row>
    <row r="64" spans="1:9" ht="18" customHeight="1">
      <c r="A64" s="73"/>
      <c r="B64" s="167"/>
      <c r="C64" s="168"/>
      <c r="D64" s="169"/>
      <c r="E64" s="170"/>
      <c r="F64" s="170"/>
      <c r="G64" s="170"/>
      <c r="H64" s="188"/>
      <c r="I64" s="171"/>
    </row>
    <row r="65" spans="1:9" ht="18" customHeight="1">
      <c r="A65" s="73"/>
      <c r="B65" s="167"/>
      <c r="C65" s="168"/>
      <c r="D65" s="169"/>
      <c r="E65" s="170"/>
      <c r="F65" s="170"/>
      <c r="G65" s="170"/>
      <c r="H65" s="188"/>
      <c r="I65" s="171"/>
    </row>
    <row r="66" spans="1:9" s="66" customFormat="1" ht="15.75">
      <c r="A66" s="60"/>
      <c r="B66" s="61" t="s">
        <v>346</v>
      </c>
      <c r="C66" s="61"/>
      <c r="D66" s="62"/>
      <c r="E66" s="62"/>
      <c r="F66" s="62"/>
      <c r="G66" s="63"/>
      <c r="H66" s="64"/>
      <c r="I66" s="60"/>
    </row>
    <row r="67" spans="1:9" s="66" customFormat="1" ht="16.5" thickBot="1">
      <c r="A67" s="60"/>
      <c r="B67" s="61">
        <v>1</v>
      </c>
      <c r="C67" s="61" t="s">
        <v>679</v>
      </c>
      <c r="D67" s="62"/>
      <c r="E67" s="62"/>
      <c r="F67" s="62"/>
      <c r="G67" s="63"/>
      <c r="H67" s="64"/>
      <c r="I67" s="60"/>
    </row>
    <row r="68" spans="1:9" s="72" customFormat="1" ht="18" customHeight="1" thickBot="1">
      <c r="A68" s="95" t="s">
        <v>138</v>
      </c>
      <c r="B68" s="67" t="s">
        <v>0</v>
      </c>
      <c r="C68" s="68" t="s">
        <v>1</v>
      </c>
      <c r="D68" s="70" t="s">
        <v>10</v>
      </c>
      <c r="E68" s="69" t="s">
        <v>2</v>
      </c>
      <c r="F68" s="69" t="s">
        <v>3</v>
      </c>
      <c r="G68" s="69" t="s">
        <v>75</v>
      </c>
      <c r="H68" s="70" t="s">
        <v>6</v>
      </c>
      <c r="I68" s="71" t="s">
        <v>5</v>
      </c>
    </row>
    <row r="69" spans="1:9" ht="18" customHeight="1">
      <c r="A69" s="31">
        <v>1</v>
      </c>
      <c r="B69" s="161" t="s">
        <v>273</v>
      </c>
      <c r="C69" s="159" t="s">
        <v>579</v>
      </c>
      <c r="D69" s="162">
        <v>36413</v>
      </c>
      <c r="E69" s="163" t="s">
        <v>151</v>
      </c>
      <c r="F69" s="163" t="s">
        <v>150</v>
      </c>
      <c r="G69" s="163"/>
      <c r="H69" s="107">
        <v>7.69</v>
      </c>
      <c r="I69" s="164" t="s">
        <v>157</v>
      </c>
    </row>
    <row r="70" spans="1:9" ht="18" customHeight="1">
      <c r="A70" s="31">
        <v>2</v>
      </c>
      <c r="B70" s="161" t="s">
        <v>72</v>
      </c>
      <c r="C70" s="159" t="s">
        <v>594</v>
      </c>
      <c r="D70" s="162">
        <v>36240</v>
      </c>
      <c r="E70" s="163" t="s">
        <v>190</v>
      </c>
      <c r="F70" s="163" t="s">
        <v>192</v>
      </c>
      <c r="G70" s="163"/>
      <c r="H70" s="112">
        <v>7.96</v>
      </c>
      <c r="I70" s="164" t="s">
        <v>191</v>
      </c>
    </row>
    <row r="71" spans="1:9" ht="18" customHeight="1">
      <c r="A71" s="31">
        <v>3</v>
      </c>
      <c r="B71" s="161" t="s">
        <v>32</v>
      </c>
      <c r="C71" s="159" t="s">
        <v>598</v>
      </c>
      <c r="D71" s="162">
        <v>36199</v>
      </c>
      <c r="E71" s="163" t="s">
        <v>34</v>
      </c>
      <c r="F71" s="163" t="s">
        <v>160</v>
      </c>
      <c r="G71" s="163" t="s">
        <v>210</v>
      </c>
      <c r="H71" s="111">
        <v>7.57</v>
      </c>
      <c r="I71" s="164" t="s">
        <v>60</v>
      </c>
    </row>
    <row r="72" spans="1:9" ht="18" customHeight="1">
      <c r="A72" s="31">
        <v>4</v>
      </c>
      <c r="B72" s="161" t="s">
        <v>601</v>
      </c>
      <c r="C72" s="159" t="s">
        <v>602</v>
      </c>
      <c r="D72" s="162">
        <v>36175</v>
      </c>
      <c r="E72" s="163" t="s">
        <v>47</v>
      </c>
      <c r="F72" s="163" t="s">
        <v>117</v>
      </c>
      <c r="G72" s="163"/>
      <c r="H72" s="112">
        <v>7.92</v>
      </c>
      <c r="I72" s="164" t="s">
        <v>95</v>
      </c>
    </row>
    <row r="73" spans="1:9" ht="18" customHeight="1">
      <c r="A73" s="31">
        <v>5</v>
      </c>
      <c r="B73" s="161" t="s">
        <v>92</v>
      </c>
      <c r="C73" s="159" t="s">
        <v>93</v>
      </c>
      <c r="D73" s="162">
        <v>36164</v>
      </c>
      <c r="E73" s="163" t="s">
        <v>34</v>
      </c>
      <c r="F73" s="163" t="s">
        <v>160</v>
      </c>
      <c r="G73" s="163" t="s">
        <v>210</v>
      </c>
      <c r="H73" s="112" t="s">
        <v>682</v>
      </c>
      <c r="I73" s="164" t="s">
        <v>60</v>
      </c>
    </row>
    <row r="74" spans="1:9" ht="18" customHeight="1">
      <c r="A74" s="31">
        <v>6</v>
      </c>
      <c r="B74" s="161" t="s">
        <v>606</v>
      </c>
      <c r="C74" s="159" t="s">
        <v>607</v>
      </c>
      <c r="D74" s="162">
        <v>36052</v>
      </c>
      <c r="E74" s="163" t="s">
        <v>15</v>
      </c>
      <c r="F74" s="163" t="s">
        <v>46</v>
      </c>
      <c r="G74" s="163" t="s">
        <v>51</v>
      </c>
      <c r="H74" s="112">
        <v>7.99</v>
      </c>
      <c r="I74" s="164" t="s">
        <v>80</v>
      </c>
    </row>
    <row r="75" spans="1:9" s="66" customFormat="1" ht="16.5" thickBot="1">
      <c r="A75" s="60"/>
      <c r="B75" s="61">
        <v>2</v>
      </c>
      <c r="C75" s="61" t="s">
        <v>679</v>
      </c>
      <c r="D75" s="62"/>
      <c r="E75" s="62"/>
      <c r="F75" s="62"/>
      <c r="G75" s="63"/>
      <c r="H75" s="64"/>
      <c r="I75" s="60"/>
    </row>
    <row r="76" spans="1:9" s="72" customFormat="1" ht="18" customHeight="1" thickBot="1">
      <c r="A76" s="95" t="s">
        <v>138</v>
      </c>
      <c r="B76" s="67" t="s">
        <v>0</v>
      </c>
      <c r="C76" s="68" t="s">
        <v>1</v>
      </c>
      <c r="D76" s="70" t="s">
        <v>10</v>
      </c>
      <c r="E76" s="69" t="s">
        <v>2</v>
      </c>
      <c r="F76" s="69" t="s">
        <v>3</v>
      </c>
      <c r="G76" s="69" t="s">
        <v>75</v>
      </c>
      <c r="H76" s="70" t="s">
        <v>6</v>
      </c>
      <c r="I76" s="71" t="s">
        <v>5</v>
      </c>
    </row>
    <row r="77" spans="1:9" ht="18" customHeight="1">
      <c r="A77" s="31">
        <v>1</v>
      </c>
      <c r="B77" s="161" t="s">
        <v>198</v>
      </c>
      <c r="C77" s="159" t="s">
        <v>199</v>
      </c>
      <c r="D77" s="162">
        <v>36033</v>
      </c>
      <c r="E77" s="163" t="s">
        <v>34</v>
      </c>
      <c r="F77" s="163" t="s">
        <v>160</v>
      </c>
      <c r="G77" s="163"/>
      <c r="H77" s="111">
        <v>8.26</v>
      </c>
      <c r="I77" s="164" t="s">
        <v>518</v>
      </c>
    </row>
    <row r="78" spans="1:9" ht="18" customHeight="1">
      <c r="A78" s="31">
        <v>2</v>
      </c>
      <c r="B78" s="161" t="s">
        <v>273</v>
      </c>
      <c r="C78" s="159" t="s">
        <v>274</v>
      </c>
      <c r="D78" s="162">
        <v>36022</v>
      </c>
      <c r="E78" s="163" t="s">
        <v>184</v>
      </c>
      <c r="F78" s="163" t="s">
        <v>182</v>
      </c>
      <c r="G78" s="163"/>
      <c r="H78" s="108" t="s">
        <v>681</v>
      </c>
      <c r="I78" s="164" t="s">
        <v>183</v>
      </c>
    </row>
    <row r="79" spans="1:9" ht="18" customHeight="1">
      <c r="A79" s="31">
        <v>3</v>
      </c>
      <c r="B79" s="161" t="s">
        <v>24</v>
      </c>
      <c r="C79" s="159" t="s">
        <v>613</v>
      </c>
      <c r="D79" s="162">
        <v>35994</v>
      </c>
      <c r="E79" s="163" t="s">
        <v>47</v>
      </c>
      <c r="F79" s="163" t="s">
        <v>117</v>
      </c>
      <c r="G79" s="163"/>
      <c r="H79" s="112">
        <v>7.6</v>
      </c>
      <c r="I79" s="164" t="s">
        <v>95</v>
      </c>
    </row>
    <row r="80" spans="1:9" ht="18" customHeight="1">
      <c r="A80" s="31">
        <v>4</v>
      </c>
      <c r="B80" s="161" t="s">
        <v>618</v>
      </c>
      <c r="C80" s="159" t="s">
        <v>78</v>
      </c>
      <c r="D80" s="162">
        <v>35942</v>
      </c>
      <c r="E80" s="163" t="s">
        <v>66</v>
      </c>
      <c r="F80" s="163" t="s">
        <v>253</v>
      </c>
      <c r="G80" s="163"/>
      <c r="H80" s="107">
        <v>7.51</v>
      </c>
      <c r="I80" s="164" t="s">
        <v>77</v>
      </c>
    </row>
    <row r="81" spans="1:9" ht="18" customHeight="1">
      <c r="A81" s="31">
        <v>5</v>
      </c>
      <c r="B81" s="161" t="s">
        <v>40</v>
      </c>
      <c r="C81" s="159" t="s">
        <v>298</v>
      </c>
      <c r="D81" s="162">
        <v>35889</v>
      </c>
      <c r="E81" s="163" t="s">
        <v>34</v>
      </c>
      <c r="F81" s="163" t="s">
        <v>160</v>
      </c>
      <c r="G81" s="163"/>
      <c r="H81" s="112">
        <v>7.17</v>
      </c>
      <c r="I81" s="164" t="s">
        <v>299</v>
      </c>
    </row>
    <row r="82" spans="1:9" ht="18" customHeight="1">
      <c r="A82" s="31">
        <v>6</v>
      </c>
      <c r="B82" s="161" t="s">
        <v>143</v>
      </c>
      <c r="C82" s="159" t="s">
        <v>621</v>
      </c>
      <c r="D82" s="162">
        <v>35887</v>
      </c>
      <c r="E82" s="163" t="s">
        <v>410</v>
      </c>
      <c r="F82" s="163" t="s">
        <v>411</v>
      </c>
      <c r="G82" s="163" t="s">
        <v>412</v>
      </c>
      <c r="H82" s="112">
        <v>7.22</v>
      </c>
      <c r="I82" s="164" t="s">
        <v>413</v>
      </c>
    </row>
    <row r="83" spans="1:9" s="66" customFormat="1" ht="16.5" thickBot="1">
      <c r="A83" s="60"/>
      <c r="B83" s="61">
        <v>3</v>
      </c>
      <c r="C83" s="61" t="s">
        <v>679</v>
      </c>
      <c r="D83" s="62"/>
      <c r="E83" s="62"/>
      <c r="F83" s="62"/>
      <c r="G83" s="63"/>
      <c r="H83" s="64"/>
      <c r="I83" s="60"/>
    </row>
    <row r="84" spans="1:9" s="72" customFormat="1" ht="18" customHeight="1" thickBot="1">
      <c r="A84" s="95" t="s">
        <v>138</v>
      </c>
      <c r="B84" s="67" t="s">
        <v>0</v>
      </c>
      <c r="C84" s="68" t="s">
        <v>1</v>
      </c>
      <c r="D84" s="70" t="s">
        <v>10</v>
      </c>
      <c r="E84" s="69" t="s">
        <v>2</v>
      </c>
      <c r="F84" s="69" t="s">
        <v>3</v>
      </c>
      <c r="G84" s="69" t="s">
        <v>75</v>
      </c>
      <c r="H84" s="70" t="s">
        <v>6</v>
      </c>
      <c r="I84" s="71" t="s">
        <v>5</v>
      </c>
    </row>
    <row r="85" spans="1:9" ht="18" customHeight="1">
      <c r="A85" s="31">
        <v>1</v>
      </c>
      <c r="B85" s="161" t="s">
        <v>31</v>
      </c>
      <c r="C85" s="159" t="s">
        <v>628</v>
      </c>
      <c r="D85" s="162">
        <v>35844</v>
      </c>
      <c r="E85" s="163" t="s">
        <v>435</v>
      </c>
      <c r="F85" s="163" t="s">
        <v>436</v>
      </c>
      <c r="G85" s="163"/>
      <c r="H85" s="112">
        <v>7.61</v>
      </c>
      <c r="I85" s="164" t="s">
        <v>437</v>
      </c>
    </row>
    <row r="86" spans="1:9" ht="18" customHeight="1">
      <c r="A86" s="31">
        <v>2</v>
      </c>
      <c r="B86" s="161" t="s">
        <v>632</v>
      </c>
      <c r="C86" s="159" t="s">
        <v>313</v>
      </c>
      <c r="D86" s="162">
        <v>35772</v>
      </c>
      <c r="E86" s="163" t="s">
        <v>151</v>
      </c>
      <c r="F86" s="163" t="s">
        <v>150</v>
      </c>
      <c r="G86" s="163"/>
      <c r="H86" s="112">
        <v>7.85</v>
      </c>
      <c r="I86" s="164" t="s">
        <v>152</v>
      </c>
    </row>
    <row r="87" spans="1:9" ht="18" customHeight="1">
      <c r="A87" s="31">
        <v>3</v>
      </c>
      <c r="B87" s="161" t="s">
        <v>19</v>
      </c>
      <c r="C87" s="159" t="s">
        <v>76</v>
      </c>
      <c r="D87" s="162">
        <v>35753</v>
      </c>
      <c r="E87" s="163" t="s">
        <v>15</v>
      </c>
      <c r="F87" s="163"/>
      <c r="G87" s="163" t="s">
        <v>507</v>
      </c>
      <c r="H87" s="112">
        <v>7.43</v>
      </c>
      <c r="I87" s="164" t="s">
        <v>88</v>
      </c>
    </row>
    <row r="88" spans="1:9" ht="18" customHeight="1">
      <c r="A88" s="31">
        <v>4</v>
      </c>
      <c r="B88" s="161" t="s">
        <v>105</v>
      </c>
      <c r="C88" s="159" t="s">
        <v>636</v>
      </c>
      <c r="D88" s="162">
        <v>35648</v>
      </c>
      <c r="E88" s="163" t="s">
        <v>34</v>
      </c>
      <c r="F88" s="163" t="s">
        <v>160</v>
      </c>
      <c r="G88" s="163" t="s">
        <v>210</v>
      </c>
      <c r="H88" s="112" t="s">
        <v>682</v>
      </c>
      <c r="I88" s="164" t="s">
        <v>60</v>
      </c>
    </row>
    <row r="89" spans="1:9" ht="18" customHeight="1">
      <c r="A89" s="31">
        <v>5</v>
      </c>
      <c r="B89" s="161" t="s">
        <v>87</v>
      </c>
      <c r="C89" s="159" t="s">
        <v>89</v>
      </c>
      <c r="D89" s="162">
        <v>35621</v>
      </c>
      <c r="E89" s="163" t="s">
        <v>34</v>
      </c>
      <c r="F89" s="163" t="s">
        <v>160</v>
      </c>
      <c r="G89" s="163" t="s">
        <v>210</v>
      </c>
      <c r="H89" s="112">
        <v>7.61</v>
      </c>
      <c r="I89" s="164" t="s">
        <v>60</v>
      </c>
    </row>
    <row r="90" spans="1:9" ht="18" customHeight="1">
      <c r="A90" s="31">
        <v>6</v>
      </c>
      <c r="B90" s="161" t="s">
        <v>639</v>
      </c>
      <c r="C90" s="159" t="s">
        <v>131</v>
      </c>
      <c r="D90" s="162">
        <v>35606</v>
      </c>
      <c r="E90" s="163" t="s">
        <v>34</v>
      </c>
      <c r="F90" s="163" t="s">
        <v>160</v>
      </c>
      <c r="G90" s="163" t="s">
        <v>210</v>
      </c>
      <c r="H90" s="112">
        <v>7.43</v>
      </c>
      <c r="I90" s="164" t="s">
        <v>60</v>
      </c>
    </row>
    <row r="91" spans="1:9" s="66" customFormat="1" ht="16.5" thickBot="1">
      <c r="A91" s="60"/>
      <c r="B91" s="61">
        <v>4</v>
      </c>
      <c r="C91" s="61" t="s">
        <v>679</v>
      </c>
      <c r="D91" s="62"/>
      <c r="E91" s="62"/>
      <c r="F91" s="62"/>
      <c r="G91" s="63"/>
      <c r="H91" s="64"/>
      <c r="I91" s="60"/>
    </row>
    <row r="92" spans="1:9" s="72" customFormat="1" ht="18" customHeight="1" thickBot="1">
      <c r="A92" s="95" t="s">
        <v>138</v>
      </c>
      <c r="B92" s="67" t="s">
        <v>0</v>
      </c>
      <c r="C92" s="68" t="s">
        <v>1</v>
      </c>
      <c r="D92" s="70" t="s">
        <v>10</v>
      </c>
      <c r="E92" s="69" t="s">
        <v>2</v>
      </c>
      <c r="F92" s="69" t="s">
        <v>3</v>
      </c>
      <c r="G92" s="69" t="s">
        <v>75</v>
      </c>
      <c r="H92" s="70" t="s">
        <v>6</v>
      </c>
      <c r="I92" s="71" t="s">
        <v>5</v>
      </c>
    </row>
    <row r="93" spans="1:9" ht="18" customHeight="1">
      <c r="A93" s="31">
        <v>2</v>
      </c>
      <c r="B93" s="161" t="s">
        <v>137</v>
      </c>
      <c r="C93" s="159" t="s">
        <v>645</v>
      </c>
      <c r="D93" s="162">
        <v>35552</v>
      </c>
      <c r="E93" s="163" t="s">
        <v>184</v>
      </c>
      <c r="F93" s="163" t="s">
        <v>182</v>
      </c>
      <c r="G93" s="163"/>
      <c r="H93" s="112">
        <v>7.6</v>
      </c>
      <c r="I93" s="164" t="s">
        <v>183</v>
      </c>
    </row>
    <row r="94" spans="1:9" ht="18" customHeight="1">
      <c r="A94" s="31">
        <v>3</v>
      </c>
      <c r="B94" s="161" t="s">
        <v>90</v>
      </c>
      <c r="C94" s="159" t="s">
        <v>91</v>
      </c>
      <c r="D94" s="162">
        <v>35548</v>
      </c>
      <c r="E94" s="163" t="s">
        <v>34</v>
      </c>
      <c r="F94" s="163" t="s">
        <v>160</v>
      </c>
      <c r="G94" s="163" t="s">
        <v>210</v>
      </c>
      <c r="H94" s="112">
        <v>7.49</v>
      </c>
      <c r="I94" s="164" t="s">
        <v>60</v>
      </c>
    </row>
    <row r="95" spans="1:9" ht="18" customHeight="1">
      <c r="A95" s="31">
        <v>4</v>
      </c>
      <c r="B95" s="161" t="s">
        <v>32</v>
      </c>
      <c r="C95" s="159" t="s">
        <v>271</v>
      </c>
      <c r="D95" s="162">
        <v>35499</v>
      </c>
      <c r="E95" s="163" t="s">
        <v>184</v>
      </c>
      <c r="F95" s="163" t="s">
        <v>182</v>
      </c>
      <c r="G95" s="163"/>
      <c r="H95" s="111">
        <v>7.75</v>
      </c>
      <c r="I95" s="164" t="s">
        <v>183</v>
      </c>
    </row>
    <row r="96" spans="1:9" ht="18" customHeight="1">
      <c r="A96" s="31">
        <v>5</v>
      </c>
      <c r="B96" s="161" t="s">
        <v>293</v>
      </c>
      <c r="C96" s="159" t="s">
        <v>650</v>
      </c>
      <c r="D96" s="162">
        <v>35445</v>
      </c>
      <c r="E96" s="163" t="s">
        <v>184</v>
      </c>
      <c r="F96" s="163" t="s">
        <v>182</v>
      </c>
      <c r="G96" s="163"/>
      <c r="H96" s="112">
        <v>8.05</v>
      </c>
      <c r="I96" s="164" t="s">
        <v>183</v>
      </c>
    </row>
    <row r="97" spans="1:9" ht="18" customHeight="1">
      <c r="A97" s="31">
        <v>6</v>
      </c>
      <c r="B97" s="161" t="s">
        <v>651</v>
      </c>
      <c r="C97" s="159" t="s">
        <v>652</v>
      </c>
      <c r="D97" s="162">
        <v>35431</v>
      </c>
      <c r="E97" s="163" t="s">
        <v>66</v>
      </c>
      <c r="F97" s="163" t="s">
        <v>253</v>
      </c>
      <c r="G97" s="163"/>
      <c r="H97" s="119">
        <v>7.69</v>
      </c>
      <c r="I97" s="164" t="s">
        <v>77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25">
      <selection activeCell="A5" sqref="A5"/>
    </sheetView>
  </sheetViews>
  <sheetFormatPr defaultColWidth="9.140625" defaultRowHeight="12.75"/>
  <cols>
    <col min="1" max="1" width="5.7109375" style="44" customWidth="1"/>
    <col min="2" max="2" width="11.140625" style="44" customWidth="1"/>
    <col min="3" max="3" width="15.421875" style="44" bestFit="1" customWidth="1"/>
    <col min="4" max="4" width="10.7109375" style="57" customWidth="1"/>
    <col min="5" max="5" width="15.00390625" style="58" customWidth="1"/>
    <col min="6" max="6" width="17.57421875" style="58" bestFit="1" customWidth="1"/>
    <col min="7" max="7" width="16.8515625" style="58" bestFit="1" customWidth="1"/>
    <col min="8" max="8" width="8.140625" style="53" customWidth="1"/>
    <col min="9" max="9" width="7.57421875" style="51" customWidth="1"/>
    <col min="10" max="10" width="5.28125" style="51" bestFit="1" customWidth="1"/>
    <col min="11" max="11" width="19.140625" style="36" bestFit="1" customWidth="1"/>
    <col min="12" max="16384" width="9.140625" style="59" customWidth="1"/>
  </cols>
  <sheetData>
    <row r="1" spans="1:10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ht="12.75">
      <c r="B3" s="49"/>
    </row>
    <row r="4" spans="1:11" s="66" customFormat="1" ht="15.75">
      <c r="A4" s="60"/>
      <c r="B4" s="61" t="s">
        <v>333</v>
      </c>
      <c r="C4" s="61"/>
      <c r="D4" s="62"/>
      <c r="E4" s="62"/>
      <c r="F4" s="62"/>
      <c r="G4" s="63"/>
      <c r="H4" s="64"/>
      <c r="I4" s="65"/>
      <c r="J4" s="65"/>
      <c r="K4" s="60"/>
    </row>
    <row r="5" spans="1:11" s="66" customFormat="1" ht="16.5" thickBot="1">
      <c r="A5" s="60"/>
      <c r="B5" s="61"/>
      <c r="C5" s="61"/>
      <c r="D5" s="62"/>
      <c r="E5" s="62"/>
      <c r="F5" s="62"/>
      <c r="G5" s="63"/>
      <c r="H5" s="64"/>
      <c r="I5" s="65"/>
      <c r="J5" s="65"/>
      <c r="K5" s="60"/>
    </row>
    <row r="6" spans="1:11" s="72" customFormat="1" ht="18" customHeight="1" thickBot="1">
      <c r="A6" s="95" t="s">
        <v>683</v>
      </c>
      <c r="B6" s="67" t="s">
        <v>0</v>
      </c>
      <c r="C6" s="68" t="s">
        <v>1</v>
      </c>
      <c r="D6" s="70" t="s">
        <v>10</v>
      </c>
      <c r="E6" s="69" t="s">
        <v>2</v>
      </c>
      <c r="F6" s="69" t="s">
        <v>3</v>
      </c>
      <c r="G6" s="69" t="s">
        <v>75</v>
      </c>
      <c r="H6" s="70" t="s">
        <v>6</v>
      </c>
      <c r="I6" s="70" t="s">
        <v>7</v>
      </c>
      <c r="J6" s="76" t="s">
        <v>55</v>
      </c>
      <c r="K6" s="71" t="s">
        <v>5</v>
      </c>
    </row>
    <row r="7" spans="1:11" ht="18" customHeight="1">
      <c r="A7" s="31">
        <v>1</v>
      </c>
      <c r="B7" s="161" t="s">
        <v>294</v>
      </c>
      <c r="C7" s="159" t="s">
        <v>296</v>
      </c>
      <c r="D7" s="162">
        <v>36590</v>
      </c>
      <c r="E7" s="163" t="s">
        <v>34</v>
      </c>
      <c r="F7" s="163" t="s">
        <v>160</v>
      </c>
      <c r="G7" s="163"/>
      <c r="H7" s="190">
        <v>7.62</v>
      </c>
      <c r="I7" s="121">
        <v>7.62</v>
      </c>
      <c r="J7" s="25" t="str">
        <f aca="true" t="shared" si="0" ref="J7:J26">IF(ISBLANK(H7),"",IF(H7&lt;=7.54,"II A",IF(H7&lt;=7.94,"III A",IF(H7&lt;=8.44,"I JA",IF(H7&lt;=8.84,"II JA",IF(H7&lt;=9.14,"III JA"))))))</f>
        <v>III A</v>
      </c>
      <c r="K7" s="164" t="s">
        <v>37</v>
      </c>
    </row>
    <row r="8" spans="1:11" ht="18" customHeight="1">
      <c r="A8" s="31">
        <v>2</v>
      </c>
      <c r="B8" s="161" t="s">
        <v>143</v>
      </c>
      <c r="C8" s="159" t="s">
        <v>514</v>
      </c>
      <c r="D8" s="162">
        <v>36791</v>
      </c>
      <c r="E8" s="163" t="s">
        <v>435</v>
      </c>
      <c r="F8" s="163" t="s">
        <v>436</v>
      </c>
      <c r="G8" s="163"/>
      <c r="H8" s="121">
        <v>7.7</v>
      </c>
      <c r="I8" s="110">
        <v>7.67</v>
      </c>
      <c r="J8" s="25" t="str">
        <f t="shared" si="0"/>
        <v>III A</v>
      </c>
      <c r="K8" s="164" t="s">
        <v>437</v>
      </c>
    </row>
    <row r="9" spans="1:11" ht="18" customHeight="1">
      <c r="A9" s="31">
        <v>3</v>
      </c>
      <c r="B9" s="161" t="s">
        <v>187</v>
      </c>
      <c r="C9" s="159" t="s">
        <v>188</v>
      </c>
      <c r="D9" s="162">
        <v>36759</v>
      </c>
      <c r="E9" s="163" t="s">
        <v>82</v>
      </c>
      <c r="F9" s="163" t="s">
        <v>83</v>
      </c>
      <c r="G9" s="163" t="s">
        <v>381</v>
      </c>
      <c r="H9" s="121">
        <v>7.74</v>
      </c>
      <c r="I9" s="110">
        <v>7.68</v>
      </c>
      <c r="J9" s="25" t="str">
        <f t="shared" si="0"/>
        <v>III A</v>
      </c>
      <c r="K9" s="164" t="s">
        <v>147</v>
      </c>
    </row>
    <row r="10" spans="1:11" ht="18" customHeight="1">
      <c r="A10" s="31">
        <v>4</v>
      </c>
      <c r="B10" s="161" t="s">
        <v>135</v>
      </c>
      <c r="C10" s="159" t="s">
        <v>179</v>
      </c>
      <c r="D10" s="162">
        <v>37178</v>
      </c>
      <c r="E10" s="163" t="s">
        <v>34</v>
      </c>
      <c r="F10" s="163" t="s">
        <v>160</v>
      </c>
      <c r="G10" s="163" t="s">
        <v>357</v>
      </c>
      <c r="H10" s="121">
        <v>7.89</v>
      </c>
      <c r="I10" s="110">
        <v>7.72</v>
      </c>
      <c r="J10" s="25" t="str">
        <f t="shared" si="0"/>
        <v>III A</v>
      </c>
      <c r="K10" s="164" t="s">
        <v>59</v>
      </c>
    </row>
    <row r="11" spans="1:11" ht="18" customHeight="1">
      <c r="A11" s="31">
        <v>5</v>
      </c>
      <c r="B11" s="161" t="s">
        <v>32</v>
      </c>
      <c r="C11" s="159" t="s">
        <v>484</v>
      </c>
      <c r="D11" s="162">
        <v>37030</v>
      </c>
      <c r="E11" s="163" t="s">
        <v>15</v>
      </c>
      <c r="F11" s="163" t="s">
        <v>46</v>
      </c>
      <c r="G11" s="163" t="s">
        <v>51</v>
      </c>
      <c r="H11" s="121">
        <v>7.82</v>
      </c>
      <c r="I11" s="110">
        <v>7.81</v>
      </c>
      <c r="J11" s="25" t="str">
        <f t="shared" si="0"/>
        <v>III A</v>
      </c>
      <c r="K11" s="164" t="s">
        <v>80</v>
      </c>
    </row>
    <row r="12" spans="1:11" ht="18" customHeight="1">
      <c r="A12" s="31">
        <v>6</v>
      </c>
      <c r="B12" s="161" t="s">
        <v>79</v>
      </c>
      <c r="C12" s="159" t="s">
        <v>523</v>
      </c>
      <c r="D12" s="162">
        <v>36739</v>
      </c>
      <c r="E12" s="163" t="s">
        <v>151</v>
      </c>
      <c r="F12" s="163" t="s">
        <v>150</v>
      </c>
      <c r="G12" s="163"/>
      <c r="H12" s="110">
        <v>7.88</v>
      </c>
      <c r="I12" s="121">
        <v>8.01</v>
      </c>
      <c r="J12" s="25" t="str">
        <f t="shared" si="0"/>
        <v>III A</v>
      </c>
      <c r="K12" s="164" t="s">
        <v>157</v>
      </c>
    </row>
    <row r="13" spans="1:11" ht="18" customHeight="1">
      <c r="A13" s="31">
        <v>7</v>
      </c>
      <c r="B13" s="161" t="s">
        <v>185</v>
      </c>
      <c r="C13" s="159" t="s">
        <v>535</v>
      </c>
      <c r="D13" s="162">
        <v>36651</v>
      </c>
      <c r="E13" s="163" t="s">
        <v>34</v>
      </c>
      <c r="F13" s="163" t="s">
        <v>160</v>
      </c>
      <c r="G13" s="163" t="s">
        <v>210</v>
      </c>
      <c r="H13" s="110">
        <v>7.89</v>
      </c>
      <c r="I13" s="110"/>
      <c r="J13" s="25" t="str">
        <f t="shared" si="0"/>
        <v>III A</v>
      </c>
      <c r="K13" s="164" t="s">
        <v>60</v>
      </c>
    </row>
    <row r="14" spans="1:11" ht="18" customHeight="1">
      <c r="A14" s="31">
        <v>8</v>
      </c>
      <c r="B14" s="161" t="s">
        <v>72</v>
      </c>
      <c r="C14" s="159" t="s">
        <v>511</v>
      </c>
      <c r="D14" s="162">
        <v>36812</v>
      </c>
      <c r="E14" s="163" t="s">
        <v>435</v>
      </c>
      <c r="F14" s="163" t="s">
        <v>436</v>
      </c>
      <c r="G14" s="163"/>
      <c r="H14" s="190">
        <v>7.91</v>
      </c>
      <c r="I14" s="110"/>
      <c r="J14" s="25" t="str">
        <f t="shared" si="0"/>
        <v>III A</v>
      </c>
      <c r="K14" s="164" t="s">
        <v>437</v>
      </c>
    </row>
    <row r="15" spans="1:11" ht="18" customHeight="1">
      <c r="A15" s="31">
        <v>9</v>
      </c>
      <c r="B15" s="161" t="s">
        <v>429</v>
      </c>
      <c r="C15" s="159" t="s">
        <v>430</v>
      </c>
      <c r="D15" s="162">
        <v>37277</v>
      </c>
      <c r="E15" s="163" t="s">
        <v>34</v>
      </c>
      <c r="F15" s="163" t="s">
        <v>160</v>
      </c>
      <c r="G15" s="163" t="s">
        <v>69</v>
      </c>
      <c r="H15" s="190">
        <v>7.95</v>
      </c>
      <c r="I15" s="110"/>
      <c r="J15" s="25" t="str">
        <f t="shared" si="0"/>
        <v>I JA</v>
      </c>
      <c r="K15" s="164" t="s">
        <v>35</v>
      </c>
    </row>
    <row r="16" spans="1:11" ht="18" customHeight="1">
      <c r="A16" s="31">
        <v>10</v>
      </c>
      <c r="B16" s="161" t="s">
        <v>28</v>
      </c>
      <c r="C16" s="159" t="s">
        <v>521</v>
      </c>
      <c r="D16" s="162">
        <v>36747</v>
      </c>
      <c r="E16" s="163" t="s">
        <v>459</v>
      </c>
      <c r="F16" s="163" t="s">
        <v>387</v>
      </c>
      <c r="G16" s="163" t="s">
        <v>357</v>
      </c>
      <c r="H16" s="110">
        <v>8</v>
      </c>
      <c r="I16" s="110"/>
      <c r="J16" s="25" t="str">
        <f t="shared" si="0"/>
        <v>I JA</v>
      </c>
      <c r="K16" s="164" t="s">
        <v>50</v>
      </c>
    </row>
    <row r="17" spans="1:11" ht="18" customHeight="1">
      <c r="A17" s="31">
        <v>11</v>
      </c>
      <c r="B17" s="161" t="s">
        <v>243</v>
      </c>
      <c r="C17" s="159" t="s">
        <v>549</v>
      </c>
      <c r="D17" s="162">
        <v>36575</v>
      </c>
      <c r="E17" s="163" t="s">
        <v>435</v>
      </c>
      <c r="F17" s="163" t="s">
        <v>436</v>
      </c>
      <c r="G17" s="163"/>
      <c r="H17" s="110">
        <v>8.1</v>
      </c>
      <c r="I17" s="110"/>
      <c r="J17" s="25" t="str">
        <f t="shared" si="0"/>
        <v>I JA</v>
      </c>
      <c r="K17" s="164" t="s">
        <v>437</v>
      </c>
    </row>
    <row r="18" spans="1:11" ht="18" customHeight="1">
      <c r="A18" s="31">
        <v>11</v>
      </c>
      <c r="B18" s="161" t="s">
        <v>550</v>
      </c>
      <c r="C18" s="159" t="s">
        <v>551</v>
      </c>
      <c r="D18" s="162">
        <v>36575</v>
      </c>
      <c r="E18" s="163" t="s">
        <v>15</v>
      </c>
      <c r="F18" s="163" t="s">
        <v>524</v>
      </c>
      <c r="G18" s="163" t="s">
        <v>507</v>
      </c>
      <c r="H18" s="110">
        <v>8.1</v>
      </c>
      <c r="I18" s="110"/>
      <c r="J18" s="25" t="str">
        <f t="shared" si="0"/>
        <v>I JA</v>
      </c>
      <c r="K18" s="164" t="s">
        <v>88</v>
      </c>
    </row>
    <row r="19" spans="1:11" ht="18" customHeight="1">
      <c r="A19" s="31">
        <v>13</v>
      </c>
      <c r="B19" s="161" t="s">
        <v>143</v>
      </c>
      <c r="C19" s="159" t="s">
        <v>561</v>
      </c>
      <c r="D19" s="162">
        <v>36536</v>
      </c>
      <c r="E19" s="163" t="s">
        <v>386</v>
      </c>
      <c r="F19" s="163" t="s">
        <v>387</v>
      </c>
      <c r="G19" s="163" t="s">
        <v>388</v>
      </c>
      <c r="H19" s="110">
        <v>8.12</v>
      </c>
      <c r="I19" s="110"/>
      <c r="J19" s="25" t="str">
        <f t="shared" si="0"/>
        <v>I JA</v>
      </c>
      <c r="K19" s="164" t="s">
        <v>389</v>
      </c>
    </row>
    <row r="20" spans="1:11" ht="18" customHeight="1">
      <c r="A20" s="31">
        <v>14</v>
      </c>
      <c r="B20" s="161" t="s">
        <v>473</v>
      </c>
      <c r="C20" s="159" t="s">
        <v>509</v>
      </c>
      <c r="D20" s="162">
        <v>36865</v>
      </c>
      <c r="E20" s="163" t="s">
        <v>47</v>
      </c>
      <c r="F20" s="163" t="s">
        <v>117</v>
      </c>
      <c r="G20" s="163"/>
      <c r="H20" s="190">
        <v>8.26</v>
      </c>
      <c r="I20" s="110"/>
      <c r="J20" s="25" t="str">
        <f t="shared" si="0"/>
        <v>I JA</v>
      </c>
      <c r="K20" s="164" t="s">
        <v>118</v>
      </c>
    </row>
    <row r="21" spans="1:11" ht="18" customHeight="1">
      <c r="A21" s="31">
        <v>15</v>
      </c>
      <c r="B21" s="161" t="s">
        <v>166</v>
      </c>
      <c r="C21" s="159" t="s">
        <v>471</v>
      </c>
      <c r="D21" s="162">
        <v>37087</v>
      </c>
      <c r="E21" s="163" t="s">
        <v>435</v>
      </c>
      <c r="F21" s="163" t="s">
        <v>436</v>
      </c>
      <c r="G21" s="163"/>
      <c r="H21" s="110">
        <v>8.29</v>
      </c>
      <c r="I21" s="110"/>
      <c r="J21" s="25" t="str">
        <f t="shared" si="0"/>
        <v>I JA</v>
      </c>
      <c r="K21" s="164" t="s">
        <v>437</v>
      </c>
    </row>
    <row r="22" spans="1:11" ht="18" customHeight="1">
      <c r="A22" s="31">
        <v>16</v>
      </c>
      <c r="B22" s="161" t="s">
        <v>242</v>
      </c>
      <c r="C22" s="159" t="s">
        <v>505</v>
      </c>
      <c r="D22" s="162">
        <v>36885</v>
      </c>
      <c r="E22" s="163" t="s">
        <v>410</v>
      </c>
      <c r="F22" s="163" t="s">
        <v>411</v>
      </c>
      <c r="G22" s="163" t="s">
        <v>412</v>
      </c>
      <c r="H22" s="190">
        <v>8.31</v>
      </c>
      <c r="I22" s="110"/>
      <c r="J22" s="25" t="str">
        <f t="shared" si="0"/>
        <v>I JA</v>
      </c>
      <c r="K22" s="164" t="s">
        <v>444</v>
      </c>
    </row>
    <row r="23" spans="1:11" ht="18" customHeight="1">
      <c r="A23" s="31">
        <v>17</v>
      </c>
      <c r="B23" s="161" t="s">
        <v>225</v>
      </c>
      <c r="C23" s="159" t="s">
        <v>229</v>
      </c>
      <c r="D23" s="162">
        <v>36672</v>
      </c>
      <c r="E23" s="163" t="s">
        <v>151</v>
      </c>
      <c r="F23" s="163" t="s">
        <v>150</v>
      </c>
      <c r="G23" s="163"/>
      <c r="H23" s="110">
        <v>8.33</v>
      </c>
      <c r="I23" s="110"/>
      <c r="J23" s="25" t="str">
        <f t="shared" si="0"/>
        <v>I JA</v>
      </c>
      <c r="K23" s="164" t="s">
        <v>157</v>
      </c>
    </row>
    <row r="24" spans="1:11" ht="18" customHeight="1">
      <c r="A24" s="31">
        <v>18</v>
      </c>
      <c r="B24" s="161" t="s">
        <v>223</v>
      </c>
      <c r="C24" s="159" t="s">
        <v>485</v>
      </c>
      <c r="D24" s="162">
        <v>37016</v>
      </c>
      <c r="E24" s="163" t="s">
        <v>15</v>
      </c>
      <c r="F24" s="163" t="s">
        <v>46</v>
      </c>
      <c r="G24" s="163" t="s">
        <v>51</v>
      </c>
      <c r="H24" s="190">
        <v>8.77</v>
      </c>
      <c r="I24" s="110"/>
      <c r="J24" s="25" t="str">
        <f t="shared" si="0"/>
        <v>II JA</v>
      </c>
      <c r="K24" s="164" t="s">
        <v>80</v>
      </c>
    </row>
    <row r="25" spans="1:11" ht="18" customHeight="1">
      <c r="A25" s="31">
        <v>19</v>
      </c>
      <c r="B25" s="161" t="s">
        <v>166</v>
      </c>
      <c r="C25" s="159" t="s">
        <v>537</v>
      </c>
      <c r="D25" s="162">
        <v>36643</v>
      </c>
      <c r="E25" s="163" t="s">
        <v>34</v>
      </c>
      <c r="F25" s="163" t="s">
        <v>160</v>
      </c>
      <c r="G25" s="163"/>
      <c r="H25" s="110">
        <v>8.98</v>
      </c>
      <c r="I25" s="110"/>
      <c r="J25" s="25" t="str">
        <f t="shared" si="0"/>
        <v>III JA</v>
      </c>
      <c r="K25" s="164" t="s">
        <v>295</v>
      </c>
    </row>
    <row r="26" spans="1:11" ht="18" customHeight="1">
      <c r="A26" s="31">
        <v>20</v>
      </c>
      <c r="B26" s="161" t="s">
        <v>456</v>
      </c>
      <c r="C26" s="159" t="s">
        <v>282</v>
      </c>
      <c r="D26" s="162">
        <v>37145</v>
      </c>
      <c r="E26" s="163" t="s">
        <v>82</v>
      </c>
      <c r="F26" s="163" t="s">
        <v>83</v>
      </c>
      <c r="G26" s="163" t="s">
        <v>186</v>
      </c>
      <c r="H26" s="190">
        <v>9</v>
      </c>
      <c r="I26" s="121"/>
      <c r="J26" s="25" t="str">
        <f t="shared" si="0"/>
        <v>III JA</v>
      </c>
      <c r="K26" s="164" t="s">
        <v>136</v>
      </c>
    </row>
    <row r="27" spans="1:11" ht="18" customHeight="1">
      <c r="A27" s="31">
        <v>21</v>
      </c>
      <c r="B27" s="161" t="s">
        <v>661</v>
      </c>
      <c r="C27" s="159" t="s">
        <v>662</v>
      </c>
      <c r="D27" s="162">
        <v>37219</v>
      </c>
      <c r="E27" s="163" t="s">
        <v>375</v>
      </c>
      <c r="F27" s="163" t="s">
        <v>376</v>
      </c>
      <c r="G27" s="163"/>
      <c r="H27" s="110">
        <v>9.48</v>
      </c>
      <c r="I27" s="110"/>
      <c r="J27" s="25"/>
      <c r="K27" s="164" t="s">
        <v>377</v>
      </c>
    </row>
    <row r="28" spans="1:11" ht="18" customHeight="1">
      <c r="A28" s="31">
        <v>22</v>
      </c>
      <c r="B28" s="161" t="s">
        <v>378</v>
      </c>
      <c r="C28" s="159" t="s">
        <v>379</v>
      </c>
      <c r="D28" s="162">
        <v>37460</v>
      </c>
      <c r="E28" s="163" t="s">
        <v>82</v>
      </c>
      <c r="F28" s="163" t="s">
        <v>83</v>
      </c>
      <c r="G28" s="163" t="s">
        <v>186</v>
      </c>
      <c r="H28" s="190">
        <v>9.61</v>
      </c>
      <c r="I28" s="121"/>
      <c r="J28" s="25"/>
      <c r="K28" s="164" t="s">
        <v>136</v>
      </c>
    </row>
    <row r="29" spans="1:11" ht="16.5" customHeight="1">
      <c r="A29" s="31"/>
      <c r="B29" s="161" t="s">
        <v>170</v>
      </c>
      <c r="C29" s="159" t="s">
        <v>233</v>
      </c>
      <c r="D29" s="162">
        <v>37508</v>
      </c>
      <c r="E29" s="163" t="s">
        <v>34</v>
      </c>
      <c r="F29" s="163" t="s">
        <v>160</v>
      </c>
      <c r="G29" s="163" t="s">
        <v>69</v>
      </c>
      <c r="H29" s="190" t="s">
        <v>682</v>
      </c>
      <c r="I29" s="110"/>
      <c r="J29" s="25"/>
      <c r="K29" s="164" t="s">
        <v>48</v>
      </c>
    </row>
    <row r="30" spans="1:11" ht="16.5" customHeight="1">
      <c r="A30" s="31"/>
      <c r="B30" s="161" t="s">
        <v>395</v>
      </c>
      <c r="C30" s="159" t="s">
        <v>396</v>
      </c>
      <c r="D30" s="162">
        <v>37406</v>
      </c>
      <c r="E30" s="163" t="s">
        <v>34</v>
      </c>
      <c r="F30" s="163" t="s">
        <v>160</v>
      </c>
      <c r="G30" s="163" t="s">
        <v>69</v>
      </c>
      <c r="H30" s="190" t="s">
        <v>682</v>
      </c>
      <c r="I30" s="121"/>
      <c r="J30" s="25"/>
      <c r="K30" s="164" t="s">
        <v>48</v>
      </c>
    </row>
    <row r="31" spans="1:11" ht="16.5" customHeight="1">
      <c r="A31" s="31"/>
      <c r="B31" s="161" t="s">
        <v>21</v>
      </c>
      <c r="C31" s="159" t="s">
        <v>472</v>
      </c>
      <c r="D31" s="162">
        <v>37071</v>
      </c>
      <c r="E31" s="163" t="s">
        <v>34</v>
      </c>
      <c r="F31" s="163" t="s">
        <v>160</v>
      </c>
      <c r="G31" s="163" t="s">
        <v>69</v>
      </c>
      <c r="H31" s="190" t="s">
        <v>682</v>
      </c>
      <c r="I31" s="110"/>
      <c r="J31" s="25"/>
      <c r="K31" s="164" t="s">
        <v>48</v>
      </c>
    </row>
    <row r="32" spans="1:11" ht="16.5" customHeight="1">
      <c r="A32" s="31"/>
      <c r="B32" s="161" t="s">
        <v>31</v>
      </c>
      <c r="C32" s="159" t="s">
        <v>477</v>
      </c>
      <c r="D32" s="162">
        <v>37058</v>
      </c>
      <c r="E32" s="163" t="s">
        <v>15</v>
      </c>
      <c r="F32" s="163" t="s">
        <v>46</v>
      </c>
      <c r="G32" s="163" t="s">
        <v>64</v>
      </c>
      <c r="H32" s="190" t="s">
        <v>682</v>
      </c>
      <c r="I32" s="110"/>
      <c r="J32" s="25"/>
      <c r="K32" s="164" t="s">
        <v>43</v>
      </c>
    </row>
    <row r="33" spans="1:11" ht="16.5" customHeight="1">
      <c r="A33" s="31"/>
      <c r="B33" s="161" t="s">
        <v>67</v>
      </c>
      <c r="C33" s="159" t="s">
        <v>500</v>
      </c>
      <c r="D33" s="162">
        <v>36931</v>
      </c>
      <c r="E33" s="163" t="s">
        <v>386</v>
      </c>
      <c r="F33" s="163" t="s">
        <v>387</v>
      </c>
      <c r="G33" s="163" t="s">
        <v>388</v>
      </c>
      <c r="H33" s="190" t="s">
        <v>682</v>
      </c>
      <c r="I33" s="110"/>
      <c r="J33" s="25"/>
      <c r="K33" s="164" t="s">
        <v>389</v>
      </c>
    </row>
    <row r="34" spans="1:11" ht="16.5" customHeight="1">
      <c r="A34" s="31"/>
      <c r="B34" s="161" t="s">
        <v>228</v>
      </c>
      <c r="C34" s="159" t="s">
        <v>526</v>
      </c>
      <c r="D34" s="162">
        <v>36731</v>
      </c>
      <c r="E34" s="163" t="s">
        <v>34</v>
      </c>
      <c r="F34" s="163" t="s">
        <v>160</v>
      </c>
      <c r="G34" s="163" t="s">
        <v>69</v>
      </c>
      <c r="H34" s="190" t="s">
        <v>682</v>
      </c>
      <c r="I34" s="110"/>
      <c r="J34" s="25"/>
      <c r="K34" s="164" t="s">
        <v>35</v>
      </c>
    </row>
    <row r="35" spans="1:11" ht="16.5" customHeight="1">
      <c r="A35" s="31"/>
      <c r="B35" s="161" t="s">
        <v>273</v>
      </c>
      <c r="C35" s="159" t="s">
        <v>86</v>
      </c>
      <c r="D35" s="162">
        <v>36672</v>
      </c>
      <c r="E35" s="163" t="s">
        <v>47</v>
      </c>
      <c r="F35" s="163" t="s">
        <v>117</v>
      </c>
      <c r="G35" s="163"/>
      <c r="H35" s="190" t="s">
        <v>682</v>
      </c>
      <c r="I35" s="110"/>
      <c r="J35" s="25"/>
      <c r="K35" s="164" t="s">
        <v>95</v>
      </c>
    </row>
    <row r="36" spans="1:11" ht="16.5" customHeight="1">
      <c r="A36" s="73"/>
      <c r="B36" s="167"/>
      <c r="C36" s="168"/>
      <c r="D36" s="169"/>
      <c r="E36" s="170"/>
      <c r="F36" s="170"/>
      <c r="G36" s="170"/>
      <c r="H36" s="191"/>
      <c r="I36" s="188"/>
      <c r="J36" s="73"/>
      <c r="K36" s="171"/>
    </row>
    <row r="37" spans="1:11" ht="16.5" customHeight="1">
      <c r="A37" s="73"/>
      <c r="B37" s="167"/>
      <c r="C37" s="168"/>
      <c r="D37" s="169"/>
      <c r="E37" s="170"/>
      <c r="F37" s="170"/>
      <c r="G37" s="170"/>
      <c r="H37" s="191"/>
      <c r="I37" s="188"/>
      <c r="J37" s="73"/>
      <c r="K37" s="171"/>
    </row>
    <row r="38" spans="1:10" s="61" customFormat="1" ht="15.75">
      <c r="A38" s="3" t="s">
        <v>224</v>
      </c>
      <c r="C38" s="62"/>
      <c r="D38" s="74"/>
      <c r="E38" s="74"/>
      <c r="F38" s="74"/>
      <c r="G38" s="91"/>
      <c r="H38" s="65"/>
      <c r="I38" s="92"/>
      <c r="J38" s="92"/>
    </row>
    <row r="39" spans="1:13" s="61" customFormat="1" ht="15.75">
      <c r="A39" s="61" t="s">
        <v>321</v>
      </c>
      <c r="C39" s="62"/>
      <c r="D39" s="74"/>
      <c r="E39" s="74"/>
      <c r="F39" s="91"/>
      <c r="G39" s="91"/>
      <c r="H39" s="65"/>
      <c r="I39" s="64"/>
      <c r="J39" s="64"/>
      <c r="K39" s="65"/>
      <c r="L39" s="65"/>
      <c r="M39" s="93"/>
    </row>
    <row r="40" ht="12.75">
      <c r="B40" s="49"/>
    </row>
    <row r="41" spans="1:11" s="66" customFormat="1" ht="15.75">
      <c r="A41" s="60"/>
      <c r="B41" s="61" t="s">
        <v>346</v>
      </c>
      <c r="C41" s="61"/>
      <c r="D41" s="62"/>
      <c r="E41" s="62"/>
      <c r="F41" s="62"/>
      <c r="G41" s="63"/>
      <c r="H41" s="64"/>
      <c r="I41" s="65"/>
      <c r="J41" s="65"/>
      <c r="K41" s="60"/>
    </row>
    <row r="42" spans="1:11" s="66" customFormat="1" ht="15.75">
      <c r="A42" s="60"/>
      <c r="B42" s="61"/>
      <c r="C42" s="61"/>
      <c r="D42" s="62"/>
      <c r="E42" s="62"/>
      <c r="F42" s="62"/>
      <c r="G42" s="63"/>
      <c r="H42" s="64"/>
      <c r="I42" s="65"/>
      <c r="J42" s="65"/>
      <c r="K42" s="60"/>
    </row>
    <row r="43" spans="1:11" s="66" customFormat="1" ht="16.5" thickBot="1">
      <c r="A43" s="60"/>
      <c r="B43" s="61"/>
      <c r="C43" s="61"/>
      <c r="D43" s="62"/>
      <c r="E43" s="62"/>
      <c r="F43" s="62"/>
      <c r="G43" s="63"/>
      <c r="H43" s="64"/>
      <c r="I43" s="65"/>
      <c r="J43" s="65"/>
      <c r="K43" s="60"/>
    </row>
    <row r="44" spans="1:11" s="72" customFormat="1" ht="18" customHeight="1" thickBot="1">
      <c r="A44" s="95" t="s">
        <v>683</v>
      </c>
      <c r="B44" s="67" t="s">
        <v>0</v>
      </c>
      <c r="C44" s="68" t="s">
        <v>1</v>
      </c>
      <c r="D44" s="70" t="s">
        <v>10</v>
      </c>
      <c r="E44" s="69" t="s">
        <v>2</v>
      </c>
      <c r="F44" s="69" t="s">
        <v>3</v>
      </c>
      <c r="G44" s="69" t="s">
        <v>75</v>
      </c>
      <c r="H44" s="70" t="s">
        <v>6</v>
      </c>
      <c r="I44" s="70" t="s">
        <v>7</v>
      </c>
      <c r="J44" s="76" t="s">
        <v>55</v>
      </c>
      <c r="K44" s="71" t="s">
        <v>5</v>
      </c>
    </row>
    <row r="45" spans="1:11" ht="18" customHeight="1">
      <c r="A45" s="31">
        <v>1</v>
      </c>
      <c r="B45" s="161" t="s">
        <v>40</v>
      </c>
      <c r="C45" s="159" t="s">
        <v>298</v>
      </c>
      <c r="D45" s="162">
        <v>35889</v>
      </c>
      <c r="E45" s="163" t="s">
        <v>34</v>
      </c>
      <c r="F45" s="163" t="s">
        <v>160</v>
      </c>
      <c r="G45" s="163"/>
      <c r="H45" s="112">
        <v>7.17</v>
      </c>
      <c r="I45" s="193">
        <v>7.18</v>
      </c>
      <c r="J45" s="25" t="str">
        <f aca="true" t="shared" si="1" ref="J45:J64">IF(ISBLANK(H45),"",IF(H45&lt;=7.54,"II A",IF(H45&lt;=7.94,"III A",IF(H45&lt;=8.44,"I JA",IF(H45&lt;=8.84,"II JA",IF(H45&lt;=9.14,"III JA"))))))</f>
        <v>II A</v>
      </c>
      <c r="K45" s="164" t="s">
        <v>299</v>
      </c>
    </row>
    <row r="46" spans="1:11" ht="18" customHeight="1">
      <c r="A46" s="31">
        <v>2</v>
      </c>
      <c r="B46" s="161" t="s">
        <v>143</v>
      </c>
      <c r="C46" s="159" t="s">
        <v>621</v>
      </c>
      <c r="D46" s="162">
        <v>35887</v>
      </c>
      <c r="E46" s="163" t="s">
        <v>410</v>
      </c>
      <c r="F46" s="163" t="s">
        <v>411</v>
      </c>
      <c r="G46" s="163" t="s">
        <v>412</v>
      </c>
      <c r="H46" s="112">
        <v>7.22</v>
      </c>
      <c r="I46" s="193">
        <v>7.25</v>
      </c>
      <c r="J46" s="25" t="str">
        <f t="shared" si="1"/>
        <v>II A</v>
      </c>
      <c r="K46" s="164" t="s">
        <v>413</v>
      </c>
    </row>
    <row r="47" spans="1:11" ht="18" customHeight="1">
      <c r="A47" s="31">
        <v>3</v>
      </c>
      <c r="B47" s="161" t="s">
        <v>19</v>
      </c>
      <c r="C47" s="159" t="s">
        <v>76</v>
      </c>
      <c r="D47" s="162">
        <v>35753</v>
      </c>
      <c r="E47" s="163" t="s">
        <v>15</v>
      </c>
      <c r="F47" s="163"/>
      <c r="G47" s="163" t="s">
        <v>507</v>
      </c>
      <c r="H47" s="193">
        <v>7.43</v>
      </c>
      <c r="I47" s="112">
        <v>7.37</v>
      </c>
      <c r="J47" s="25" t="str">
        <f t="shared" si="1"/>
        <v>II A</v>
      </c>
      <c r="K47" s="164" t="s">
        <v>88</v>
      </c>
    </row>
    <row r="48" spans="1:11" ht="18" customHeight="1">
      <c r="A48" s="31">
        <v>4</v>
      </c>
      <c r="B48" s="161" t="s">
        <v>639</v>
      </c>
      <c r="C48" s="159" t="s">
        <v>131</v>
      </c>
      <c r="D48" s="162">
        <v>35606</v>
      </c>
      <c r="E48" s="163" t="s">
        <v>34</v>
      </c>
      <c r="F48" s="163" t="s">
        <v>160</v>
      </c>
      <c r="G48" s="163" t="s">
        <v>210</v>
      </c>
      <c r="H48" s="193">
        <v>7.43</v>
      </c>
      <c r="I48" s="112">
        <v>7.39</v>
      </c>
      <c r="J48" s="25" t="str">
        <f t="shared" si="1"/>
        <v>II A</v>
      </c>
      <c r="K48" s="164" t="s">
        <v>60</v>
      </c>
    </row>
    <row r="49" spans="1:11" ht="18" customHeight="1">
      <c r="A49" s="31">
        <v>5</v>
      </c>
      <c r="B49" s="161" t="s">
        <v>90</v>
      </c>
      <c r="C49" s="159" t="s">
        <v>91</v>
      </c>
      <c r="D49" s="162">
        <v>35548</v>
      </c>
      <c r="E49" s="163" t="s">
        <v>34</v>
      </c>
      <c r="F49" s="163" t="s">
        <v>160</v>
      </c>
      <c r="G49" s="163" t="s">
        <v>210</v>
      </c>
      <c r="H49" s="112">
        <v>7.49</v>
      </c>
      <c r="I49" s="193" t="s">
        <v>682</v>
      </c>
      <c r="J49" s="25" t="str">
        <f t="shared" si="1"/>
        <v>II A</v>
      </c>
      <c r="K49" s="164" t="s">
        <v>60</v>
      </c>
    </row>
    <row r="50" spans="1:11" ht="18" customHeight="1">
      <c r="A50" s="31">
        <v>6</v>
      </c>
      <c r="B50" s="161" t="s">
        <v>618</v>
      </c>
      <c r="C50" s="159" t="s">
        <v>78</v>
      </c>
      <c r="D50" s="162">
        <v>35942</v>
      </c>
      <c r="E50" s="163" t="s">
        <v>66</v>
      </c>
      <c r="F50" s="163" t="s">
        <v>253</v>
      </c>
      <c r="G50" s="163"/>
      <c r="H50" s="107">
        <v>7.51</v>
      </c>
      <c r="I50" s="123" t="s">
        <v>682</v>
      </c>
      <c r="J50" s="25" t="str">
        <f t="shared" si="1"/>
        <v>II A</v>
      </c>
      <c r="K50" s="164" t="s">
        <v>77</v>
      </c>
    </row>
    <row r="51" spans="1:11" ht="18" customHeight="1">
      <c r="A51" s="31">
        <v>7</v>
      </c>
      <c r="B51" s="161" t="s">
        <v>32</v>
      </c>
      <c r="C51" s="159" t="s">
        <v>598</v>
      </c>
      <c r="D51" s="162">
        <v>36199</v>
      </c>
      <c r="E51" s="163" t="s">
        <v>34</v>
      </c>
      <c r="F51" s="163" t="s">
        <v>160</v>
      </c>
      <c r="G51" s="163" t="s">
        <v>210</v>
      </c>
      <c r="H51" s="111">
        <v>7.57</v>
      </c>
      <c r="I51" s="122"/>
      <c r="J51" s="25" t="str">
        <f t="shared" si="1"/>
        <v>III A</v>
      </c>
      <c r="K51" s="164" t="s">
        <v>60</v>
      </c>
    </row>
    <row r="52" spans="1:11" ht="18" customHeight="1">
      <c r="A52" s="31">
        <v>8</v>
      </c>
      <c r="B52" s="161" t="s">
        <v>24</v>
      </c>
      <c r="C52" s="159" t="s">
        <v>613</v>
      </c>
      <c r="D52" s="162">
        <v>35994</v>
      </c>
      <c r="E52" s="163" t="s">
        <v>47</v>
      </c>
      <c r="F52" s="163" t="s">
        <v>117</v>
      </c>
      <c r="G52" s="163"/>
      <c r="H52" s="112">
        <v>7.6</v>
      </c>
      <c r="I52" s="112"/>
      <c r="J52" s="25" t="str">
        <f t="shared" si="1"/>
        <v>III A</v>
      </c>
      <c r="K52" s="164" t="s">
        <v>95</v>
      </c>
    </row>
    <row r="53" spans="1:11" ht="18" customHeight="1">
      <c r="A53" s="31">
        <v>8</v>
      </c>
      <c r="B53" s="161" t="s">
        <v>137</v>
      </c>
      <c r="C53" s="159" t="s">
        <v>645</v>
      </c>
      <c r="D53" s="162">
        <v>35552</v>
      </c>
      <c r="E53" s="163" t="s">
        <v>184</v>
      </c>
      <c r="F53" s="163" t="s">
        <v>182</v>
      </c>
      <c r="G53" s="163"/>
      <c r="H53" s="112">
        <v>7.6</v>
      </c>
      <c r="I53" s="112"/>
      <c r="J53" s="25" t="str">
        <f t="shared" si="1"/>
        <v>III A</v>
      </c>
      <c r="K53" s="164" t="s">
        <v>183</v>
      </c>
    </row>
    <row r="54" spans="1:11" ht="18" customHeight="1">
      <c r="A54" s="31">
        <v>10</v>
      </c>
      <c r="B54" s="161" t="s">
        <v>31</v>
      </c>
      <c r="C54" s="159" t="s">
        <v>628</v>
      </c>
      <c r="D54" s="162">
        <v>35844</v>
      </c>
      <c r="E54" s="163" t="s">
        <v>435</v>
      </c>
      <c r="F54" s="163" t="s">
        <v>436</v>
      </c>
      <c r="G54" s="163"/>
      <c r="H54" s="112">
        <v>7.61</v>
      </c>
      <c r="I54" s="112"/>
      <c r="J54" s="25" t="str">
        <f t="shared" si="1"/>
        <v>III A</v>
      </c>
      <c r="K54" s="164" t="s">
        <v>437</v>
      </c>
    </row>
    <row r="55" spans="1:11" ht="18" customHeight="1">
      <c r="A55" s="31">
        <v>10</v>
      </c>
      <c r="B55" s="161" t="s">
        <v>87</v>
      </c>
      <c r="C55" s="159" t="s">
        <v>89</v>
      </c>
      <c r="D55" s="162">
        <v>35621</v>
      </c>
      <c r="E55" s="163" t="s">
        <v>34</v>
      </c>
      <c r="F55" s="163" t="s">
        <v>160</v>
      </c>
      <c r="G55" s="163" t="s">
        <v>210</v>
      </c>
      <c r="H55" s="112">
        <v>7.61</v>
      </c>
      <c r="I55" s="112"/>
      <c r="J55" s="25" t="str">
        <f t="shared" si="1"/>
        <v>III A</v>
      </c>
      <c r="K55" s="164" t="s">
        <v>60</v>
      </c>
    </row>
    <row r="56" spans="1:11" ht="18" customHeight="1">
      <c r="A56" s="31">
        <v>12</v>
      </c>
      <c r="B56" s="161" t="s">
        <v>273</v>
      </c>
      <c r="C56" s="159" t="s">
        <v>579</v>
      </c>
      <c r="D56" s="162">
        <v>36413</v>
      </c>
      <c r="E56" s="163" t="s">
        <v>151</v>
      </c>
      <c r="F56" s="163" t="s">
        <v>150</v>
      </c>
      <c r="G56" s="163"/>
      <c r="H56" s="107">
        <v>7.69</v>
      </c>
      <c r="I56" s="123"/>
      <c r="J56" s="25" t="str">
        <f t="shared" si="1"/>
        <v>III A</v>
      </c>
      <c r="K56" s="164" t="s">
        <v>157</v>
      </c>
    </row>
    <row r="57" spans="1:11" ht="18" customHeight="1">
      <c r="A57" s="31">
        <v>12</v>
      </c>
      <c r="B57" s="161" t="s">
        <v>651</v>
      </c>
      <c r="C57" s="159" t="s">
        <v>652</v>
      </c>
      <c r="D57" s="162">
        <v>35431</v>
      </c>
      <c r="E57" s="163" t="s">
        <v>66</v>
      </c>
      <c r="F57" s="163" t="s">
        <v>253</v>
      </c>
      <c r="G57" s="163"/>
      <c r="H57" s="119">
        <v>7.69</v>
      </c>
      <c r="I57" s="119"/>
      <c r="J57" s="25" t="str">
        <f t="shared" si="1"/>
        <v>III A</v>
      </c>
      <c r="K57" s="164" t="s">
        <v>77</v>
      </c>
    </row>
    <row r="58" spans="1:11" ht="18" customHeight="1">
      <c r="A58" s="31">
        <v>14</v>
      </c>
      <c r="B58" s="161" t="s">
        <v>32</v>
      </c>
      <c r="C58" s="159" t="s">
        <v>271</v>
      </c>
      <c r="D58" s="162">
        <v>35499</v>
      </c>
      <c r="E58" s="163" t="s">
        <v>184</v>
      </c>
      <c r="F58" s="163" t="s">
        <v>182</v>
      </c>
      <c r="G58" s="163"/>
      <c r="H58" s="111">
        <v>7.75</v>
      </c>
      <c r="I58" s="111"/>
      <c r="J58" s="25" t="str">
        <f t="shared" si="1"/>
        <v>III A</v>
      </c>
      <c r="K58" s="164" t="s">
        <v>183</v>
      </c>
    </row>
    <row r="59" spans="1:11" ht="18" customHeight="1">
      <c r="A59" s="31">
        <v>15</v>
      </c>
      <c r="B59" s="161" t="s">
        <v>632</v>
      </c>
      <c r="C59" s="159" t="s">
        <v>313</v>
      </c>
      <c r="D59" s="162">
        <v>35772</v>
      </c>
      <c r="E59" s="163" t="s">
        <v>151</v>
      </c>
      <c r="F59" s="163" t="s">
        <v>150</v>
      </c>
      <c r="G59" s="163"/>
      <c r="H59" s="112">
        <v>7.85</v>
      </c>
      <c r="I59" s="112"/>
      <c r="J59" s="25" t="str">
        <f t="shared" si="1"/>
        <v>III A</v>
      </c>
      <c r="K59" s="164" t="s">
        <v>152</v>
      </c>
    </row>
    <row r="60" spans="1:11" ht="18" customHeight="1">
      <c r="A60" s="31">
        <v>16</v>
      </c>
      <c r="B60" s="161" t="s">
        <v>601</v>
      </c>
      <c r="C60" s="159" t="s">
        <v>602</v>
      </c>
      <c r="D60" s="162">
        <v>36175</v>
      </c>
      <c r="E60" s="163" t="s">
        <v>47</v>
      </c>
      <c r="F60" s="163" t="s">
        <v>117</v>
      </c>
      <c r="G60" s="163"/>
      <c r="H60" s="112">
        <v>7.92</v>
      </c>
      <c r="I60" s="112"/>
      <c r="J60" s="25" t="str">
        <f t="shared" si="1"/>
        <v>III A</v>
      </c>
      <c r="K60" s="164" t="s">
        <v>95</v>
      </c>
    </row>
    <row r="61" spans="1:11" ht="18" customHeight="1">
      <c r="A61" s="31">
        <v>17</v>
      </c>
      <c r="B61" s="161" t="s">
        <v>72</v>
      </c>
      <c r="C61" s="159" t="s">
        <v>594</v>
      </c>
      <c r="D61" s="162">
        <v>36240</v>
      </c>
      <c r="E61" s="163" t="s">
        <v>190</v>
      </c>
      <c r="F61" s="163" t="s">
        <v>192</v>
      </c>
      <c r="G61" s="163"/>
      <c r="H61" s="112">
        <v>7.96</v>
      </c>
      <c r="I61" s="112"/>
      <c r="J61" s="25" t="str">
        <f t="shared" si="1"/>
        <v>I JA</v>
      </c>
      <c r="K61" s="164" t="s">
        <v>191</v>
      </c>
    </row>
    <row r="62" spans="1:11" ht="18" customHeight="1">
      <c r="A62" s="31">
        <v>18</v>
      </c>
      <c r="B62" s="161" t="s">
        <v>606</v>
      </c>
      <c r="C62" s="159" t="s">
        <v>607</v>
      </c>
      <c r="D62" s="162">
        <v>36052</v>
      </c>
      <c r="E62" s="163" t="s">
        <v>15</v>
      </c>
      <c r="F62" s="163" t="s">
        <v>46</v>
      </c>
      <c r="G62" s="163" t="s">
        <v>51</v>
      </c>
      <c r="H62" s="112">
        <v>7.99</v>
      </c>
      <c r="I62" s="112"/>
      <c r="J62" s="25" t="str">
        <f t="shared" si="1"/>
        <v>I JA</v>
      </c>
      <c r="K62" s="164" t="s">
        <v>80</v>
      </c>
    </row>
    <row r="63" spans="1:11" ht="18" customHeight="1">
      <c r="A63" s="31">
        <v>19</v>
      </c>
      <c r="B63" s="161" t="s">
        <v>293</v>
      </c>
      <c r="C63" s="159" t="s">
        <v>650</v>
      </c>
      <c r="D63" s="162">
        <v>35445</v>
      </c>
      <c r="E63" s="163" t="s">
        <v>184</v>
      </c>
      <c r="F63" s="163" t="s">
        <v>182</v>
      </c>
      <c r="G63" s="163"/>
      <c r="H63" s="112">
        <v>8.05</v>
      </c>
      <c r="I63" s="112"/>
      <c r="J63" s="25" t="str">
        <f t="shared" si="1"/>
        <v>I JA</v>
      </c>
      <c r="K63" s="164" t="s">
        <v>183</v>
      </c>
    </row>
    <row r="64" spans="1:11" ht="18" customHeight="1">
      <c r="A64" s="31">
        <v>20</v>
      </c>
      <c r="B64" s="161" t="s">
        <v>198</v>
      </c>
      <c r="C64" s="159" t="s">
        <v>199</v>
      </c>
      <c r="D64" s="162">
        <v>36033</v>
      </c>
      <c r="E64" s="163" t="s">
        <v>34</v>
      </c>
      <c r="F64" s="163" t="s">
        <v>160</v>
      </c>
      <c r="G64" s="163"/>
      <c r="H64" s="111">
        <v>8.26</v>
      </c>
      <c r="I64" s="111"/>
      <c r="J64" s="25" t="str">
        <f t="shared" si="1"/>
        <v>I JA</v>
      </c>
      <c r="K64" s="164" t="s">
        <v>518</v>
      </c>
    </row>
    <row r="65" spans="1:11" ht="18" customHeight="1">
      <c r="A65" s="31"/>
      <c r="B65" s="161" t="s">
        <v>273</v>
      </c>
      <c r="C65" s="159" t="s">
        <v>274</v>
      </c>
      <c r="D65" s="162">
        <v>36022</v>
      </c>
      <c r="E65" s="163" t="s">
        <v>184</v>
      </c>
      <c r="F65" s="163" t="s">
        <v>182</v>
      </c>
      <c r="G65" s="163"/>
      <c r="H65" s="108" t="s">
        <v>681</v>
      </c>
      <c r="I65" s="108"/>
      <c r="J65" s="25"/>
      <c r="K65" s="164" t="s">
        <v>183</v>
      </c>
    </row>
    <row r="66" spans="1:11" ht="18" customHeight="1">
      <c r="A66" s="31"/>
      <c r="B66" s="161" t="s">
        <v>92</v>
      </c>
      <c r="C66" s="159" t="s">
        <v>93</v>
      </c>
      <c r="D66" s="162">
        <v>36164</v>
      </c>
      <c r="E66" s="163" t="s">
        <v>34</v>
      </c>
      <c r="F66" s="163" t="s">
        <v>160</v>
      </c>
      <c r="G66" s="163" t="s">
        <v>210</v>
      </c>
      <c r="H66" s="112" t="s">
        <v>682</v>
      </c>
      <c r="I66" s="112"/>
      <c r="J66" s="25"/>
      <c r="K66" s="164" t="s">
        <v>60</v>
      </c>
    </row>
    <row r="67" spans="1:11" ht="18" customHeight="1">
      <c r="A67" s="31"/>
      <c r="B67" s="161" t="s">
        <v>105</v>
      </c>
      <c r="C67" s="159" t="s">
        <v>636</v>
      </c>
      <c r="D67" s="162">
        <v>35648</v>
      </c>
      <c r="E67" s="163" t="s">
        <v>34</v>
      </c>
      <c r="F67" s="163" t="s">
        <v>160</v>
      </c>
      <c r="G67" s="163" t="s">
        <v>210</v>
      </c>
      <c r="H67" s="112" t="s">
        <v>682</v>
      </c>
      <c r="I67" s="112"/>
      <c r="J67" s="25"/>
      <c r="K67" s="164" t="s">
        <v>60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4" customWidth="1"/>
    <col min="2" max="2" width="11.140625" style="44" customWidth="1"/>
    <col min="3" max="3" width="13.28125" style="44" customWidth="1"/>
    <col min="4" max="4" width="10.7109375" style="57" customWidth="1"/>
    <col min="5" max="5" width="13.00390625" style="58" customWidth="1"/>
    <col min="6" max="6" width="17.57421875" style="58" bestFit="1" customWidth="1"/>
    <col min="7" max="7" width="16.8515625" style="58" bestFit="1" customWidth="1"/>
    <col min="8" max="8" width="9.140625" style="201" customWidth="1"/>
    <col min="9" max="9" width="17.57421875" style="36" bestFit="1" customWidth="1"/>
    <col min="10" max="16384" width="9.140625" style="44" customWidth="1"/>
  </cols>
  <sheetData>
    <row r="1" spans="1:9" s="61" customFormat="1" ht="15.75">
      <c r="A1" s="3" t="s">
        <v>224</v>
      </c>
      <c r="C1" s="62"/>
      <c r="D1" s="74"/>
      <c r="E1" s="74"/>
      <c r="F1" s="74"/>
      <c r="G1" s="91"/>
      <c r="H1" s="196"/>
      <c r="I1" s="92"/>
    </row>
    <row r="2" spans="1:12" s="61" customFormat="1" ht="15.75">
      <c r="A2" s="61" t="s">
        <v>321</v>
      </c>
      <c r="C2" s="62"/>
      <c r="D2" s="74"/>
      <c r="E2" s="74"/>
      <c r="F2" s="91"/>
      <c r="G2" s="91"/>
      <c r="H2" s="196"/>
      <c r="I2" s="64"/>
      <c r="J2" s="65"/>
      <c r="K2" s="65"/>
      <c r="L2" s="93"/>
    </row>
    <row r="3" spans="1:10" s="36" customFormat="1" ht="12" customHeight="1">
      <c r="A3" s="44"/>
      <c r="B3" s="44"/>
      <c r="C3" s="49"/>
      <c r="D3" s="55"/>
      <c r="E3" s="50"/>
      <c r="F3" s="50"/>
      <c r="G3" s="50"/>
      <c r="H3" s="197"/>
      <c r="I3" s="51"/>
      <c r="J3" s="56"/>
    </row>
    <row r="4" spans="2:10" s="60" customFormat="1" ht="15.75">
      <c r="B4" s="61" t="s">
        <v>332</v>
      </c>
      <c r="C4" s="61"/>
      <c r="D4" s="55"/>
      <c r="E4" s="96"/>
      <c r="F4" s="96"/>
      <c r="G4" s="58"/>
      <c r="H4" s="198"/>
      <c r="I4" s="51"/>
      <c r="J4" s="36"/>
    </row>
    <row r="5" spans="2:10" ht="16.5" thickBot="1">
      <c r="B5" s="61">
        <v>1</v>
      </c>
      <c r="C5" s="61" t="s">
        <v>679</v>
      </c>
      <c r="D5" s="55"/>
      <c r="E5" s="96"/>
      <c r="F5" s="96"/>
      <c r="H5" s="198"/>
      <c r="I5" s="51"/>
      <c r="J5" s="36"/>
    </row>
    <row r="6" spans="1:9" s="52" customFormat="1" ht="18" customHeight="1" thickBot="1">
      <c r="A6" s="95" t="s">
        <v>138</v>
      </c>
      <c r="B6" s="67" t="s">
        <v>0</v>
      </c>
      <c r="C6" s="68" t="s">
        <v>1</v>
      </c>
      <c r="D6" s="70" t="s">
        <v>10</v>
      </c>
      <c r="E6" s="69" t="s">
        <v>2</v>
      </c>
      <c r="F6" s="69" t="s">
        <v>3</v>
      </c>
      <c r="G6" s="69" t="s">
        <v>75</v>
      </c>
      <c r="H6" s="199" t="s">
        <v>4</v>
      </c>
      <c r="I6" s="71" t="s">
        <v>5</v>
      </c>
    </row>
    <row r="7" spans="1:9" ht="17.25" customHeight="1">
      <c r="A7" s="31">
        <v>1</v>
      </c>
      <c r="B7" s="161" t="s">
        <v>121</v>
      </c>
      <c r="C7" s="159" t="s">
        <v>356</v>
      </c>
      <c r="D7" s="162">
        <v>37559</v>
      </c>
      <c r="E7" s="163" t="s">
        <v>34</v>
      </c>
      <c r="F7" s="163" t="s">
        <v>160</v>
      </c>
      <c r="G7" s="163" t="s">
        <v>357</v>
      </c>
      <c r="H7" s="194">
        <v>32.21</v>
      </c>
      <c r="I7" s="164" t="s">
        <v>59</v>
      </c>
    </row>
    <row r="8" spans="1:9" ht="17.25" customHeight="1">
      <c r="A8" s="31">
        <v>2</v>
      </c>
      <c r="B8" s="161" t="s">
        <v>358</v>
      </c>
      <c r="C8" s="159" t="s">
        <v>359</v>
      </c>
      <c r="D8" s="162">
        <v>37558</v>
      </c>
      <c r="E8" s="163" t="s">
        <v>34</v>
      </c>
      <c r="F8" s="163" t="s">
        <v>160</v>
      </c>
      <c r="G8" s="163" t="s">
        <v>357</v>
      </c>
      <c r="H8" s="194" t="s">
        <v>682</v>
      </c>
      <c r="I8" s="164" t="s">
        <v>59</v>
      </c>
    </row>
    <row r="9" spans="1:9" ht="17.25" customHeight="1">
      <c r="A9" s="31">
        <v>3</v>
      </c>
      <c r="B9" s="161" t="s">
        <v>202</v>
      </c>
      <c r="C9" s="159" t="s">
        <v>360</v>
      </c>
      <c r="D9" s="162">
        <v>37557</v>
      </c>
      <c r="E9" s="163" t="s">
        <v>151</v>
      </c>
      <c r="F9" s="163" t="s">
        <v>150</v>
      </c>
      <c r="G9" s="163"/>
      <c r="H9" s="194">
        <v>33.45</v>
      </c>
      <c r="I9" s="164" t="s">
        <v>157</v>
      </c>
    </row>
    <row r="10" spans="1:9" ht="17.25" customHeight="1">
      <c r="A10" s="31">
        <v>4</v>
      </c>
      <c r="B10" s="161" t="s">
        <v>371</v>
      </c>
      <c r="C10" s="159" t="s">
        <v>372</v>
      </c>
      <c r="D10" s="162">
        <v>37469</v>
      </c>
      <c r="E10" s="163" t="s">
        <v>34</v>
      </c>
      <c r="F10" s="163" t="s">
        <v>160</v>
      </c>
      <c r="G10" s="163" t="s">
        <v>69</v>
      </c>
      <c r="H10" s="194">
        <v>31.59</v>
      </c>
      <c r="I10" s="164" t="s">
        <v>48</v>
      </c>
    </row>
    <row r="11" spans="1:9" ht="17.25" customHeight="1">
      <c r="A11" s="73"/>
      <c r="B11" s="167"/>
      <c r="C11" s="168"/>
      <c r="D11" s="169"/>
      <c r="E11" s="170"/>
      <c r="F11" s="170"/>
      <c r="G11" s="170"/>
      <c r="H11" s="200"/>
      <c r="I11" s="171"/>
    </row>
    <row r="12" spans="2:10" ht="16.5" thickBot="1">
      <c r="B12" s="61">
        <v>2</v>
      </c>
      <c r="C12" s="61" t="s">
        <v>679</v>
      </c>
      <c r="D12" s="55"/>
      <c r="E12" s="96"/>
      <c r="F12" s="96"/>
      <c r="H12" s="198"/>
      <c r="I12" s="51"/>
      <c r="J12" s="36"/>
    </row>
    <row r="13" spans="1:9" s="52" customFormat="1" ht="18" customHeight="1" thickBot="1">
      <c r="A13" s="95" t="s">
        <v>138</v>
      </c>
      <c r="B13" s="67" t="s">
        <v>0</v>
      </c>
      <c r="C13" s="68" t="s">
        <v>1</v>
      </c>
      <c r="D13" s="70" t="s">
        <v>10</v>
      </c>
      <c r="E13" s="69" t="s">
        <v>2</v>
      </c>
      <c r="F13" s="69" t="s">
        <v>3</v>
      </c>
      <c r="G13" s="69" t="s">
        <v>75</v>
      </c>
      <c r="H13" s="199" t="s">
        <v>4</v>
      </c>
      <c r="I13" s="71" t="s">
        <v>5</v>
      </c>
    </row>
    <row r="14" spans="1:9" ht="17.25" customHeight="1">
      <c r="A14" s="31">
        <v>1</v>
      </c>
      <c r="B14" s="161" t="s">
        <v>406</v>
      </c>
      <c r="C14" s="159" t="s">
        <v>407</v>
      </c>
      <c r="D14" s="162">
        <v>37384</v>
      </c>
      <c r="E14" s="163" t="s">
        <v>349</v>
      </c>
      <c r="F14" s="163" t="s">
        <v>350</v>
      </c>
      <c r="G14" s="163"/>
      <c r="H14" s="194">
        <v>31.17</v>
      </c>
      <c r="I14" s="164" t="s">
        <v>404</v>
      </c>
    </row>
    <row r="15" spans="1:9" ht="17.25" customHeight="1">
      <c r="A15" s="31">
        <v>2</v>
      </c>
      <c r="B15" s="161" t="s">
        <v>126</v>
      </c>
      <c r="C15" s="159" t="s">
        <v>417</v>
      </c>
      <c r="D15" s="162">
        <v>37356</v>
      </c>
      <c r="E15" s="163" t="s">
        <v>349</v>
      </c>
      <c r="F15" s="163" t="s">
        <v>350</v>
      </c>
      <c r="G15" s="163"/>
      <c r="H15" s="194">
        <v>31.55</v>
      </c>
      <c r="I15" s="164" t="s">
        <v>404</v>
      </c>
    </row>
    <row r="16" spans="1:9" ht="17.25" customHeight="1">
      <c r="A16" s="31">
        <v>3</v>
      </c>
      <c r="B16" s="161" t="s">
        <v>420</v>
      </c>
      <c r="C16" s="159" t="s">
        <v>421</v>
      </c>
      <c r="D16" s="162">
        <v>37332</v>
      </c>
      <c r="E16" s="163" t="s">
        <v>151</v>
      </c>
      <c r="F16" s="163" t="s">
        <v>150</v>
      </c>
      <c r="G16" s="163"/>
      <c r="H16" s="194">
        <v>35.53</v>
      </c>
      <c r="I16" s="164" t="s">
        <v>157</v>
      </c>
    </row>
    <row r="17" spans="1:9" ht="17.25" customHeight="1">
      <c r="A17" s="31">
        <v>4</v>
      </c>
      <c r="B17" s="161" t="s">
        <v>100</v>
      </c>
      <c r="C17" s="159" t="s">
        <v>424</v>
      </c>
      <c r="D17" s="162">
        <v>37319</v>
      </c>
      <c r="E17" s="163" t="s">
        <v>184</v>
      </c>
      <c r="F17" s="163" t="s">
        <v>182</v>
      </c>
      <c r="G17" s="163"/>
      <c r="H17" s="194">
        <v>31.84</v>
      </c>
      <c r="I17" s="164" t="s">
        <v>183</v>
      </c>
    </row>
    <row r="18" spans="1:9" ht="17.25" customHeight="1">
      <c r="A18" s="73"/>
      <c r="B18" s="167"/>
      <c r="C18" s="168"/>
      <c r="D18" s="169"/>
      <c r="E18" s="170"/>
      <c r="F18" s="170"/>
      <c r="G18" s="170"/>
      <c r="H18" s="200"/>
      <c r="I18" s="171"/>
    </row>
    <row r="19" spans="2:10" ht="16.5" thickBot="1">
      <c r="B19" s="61">
        <v>3</v>
      </c>
      <c r="C19" s="61" t="s">
        <v>679</v>
      </c>
      <c r="D19" s="55"/>
      <c r="E19" s="96"/>
      <c r="F19" s="96"/>
      <c r="H19" s="198"/>
      <c r="I19" s="51"/>
      <c r="J19" s="36"/>
    </row>
    <row r="20" spans="1:9" s="52" customFormat="1" ht="18" customHeight="1" thickBot="1">
      <c r="A20" s="95" t="s">
        <v>138</v>
      </c>
      <c r="B20" s="67" t="s">
        <v>0</v>
      </c>
      <c r="C20" s="68" t="s">
        <v>1</v>
      </c>
      <c r="D20" s="70" t="s">
        <v>10</v>
      </c>
      <c r="E20" s="69" t="s">
        <v>2</v>
      </c>
      <c r="F20" s="69" t="s">
        <v>3</v>
      </c>
      <c r="G20" s="69" t="s">
        <v>75</v>
      </c>
      <c r="H20" s="199" t="s">
        <v>4</v>
      </c>
      <c r="I20" s="71" t="s">
        <v>5</v>
      </c>
    </row>
    <row r="21" spans="1:9" ht="17.25" customHeight="1">
      <c r="A21" s="31">
        <v>1</v>
      </c>
      <c r="B21" s="161" t="s">
        <v>300</v>
      </c>
      <c r="C21" s="159" t="s">
        <v>434</v>
      </c>
      <c r="D21" s="162">
        <v>37268</v>
      </c>
      <c r="E21" s="163" t="s">
        <v>435</v>
      </c>
      <c r="F21" s="163" t="s">
        <v>436</v>
      </c>
      <c r="G21" s="163"/>
      <c r="H21" s="194">
        <v>32.96</v>
      </c>
      <c r="I21" s="164" t="s">
        <v>437</v>
      </c>
    </row>
    <row r="22" spans="1:9" ht="17.25" customHeight="1">
      <c r="A22" s="31">
        <v>2</v>
      </c>
      <c r="B22" s="161" t="s">
        <v>438</v>
      </c>
      <c r="C22" s="159" t="s">
        <v>439</v>
      </c>
      <c r="D22" s="162">
        <v>37267</v>
      </c>
      <c r="E22" s="163" t="s">
        <v>151</v>
      </c>
      <c r="F22" s="163" t="s">
        <v>150</v>
      </c>
      <c r="G22" s="163"/>
      <c r="H22" s="194">
        <v>32.91</v>
      </c>
      <c r="I22" s="164" t="s">
        <v>152</v>
      </c>
    </row>
    <row r="23" spans="1:9" ht="17.25" customHeight="1">
      <c r="A23" s="31">
        <v>3</v>
      </c>
      <c r="B23" s="161" t="s">
        <v>250</v>
      </c>
      <c r="C23" s="159" t="s">
        <v>448</v>
      </c>
      <c r="D23" s="162">
        <v>37201</v>
      </c>
      <c r="E23" s="163" t="s">
        <v>82</v>
      </c>
      <c r="F23" s="163" t="s">
        <v>83</v>
      </c>
      <c r="G23" s="163" t="s">
        <v>186</v>
      </c>
      <c r="H23" s="194">
        <v>33</v>
      </c>
      <c r="I23" s="164" t="s">
        <v>136</v>
      </c>
    </row>
    <row r="24" spans="1:9" ht="17.25" customHeight="1">
      <c r="A24" s="31">
        <v>4</v>
      </c>
      <c r="B24" s="161" t="s">
        <v>180</v>
      </c>
      <c r="C24" s="159" t="s">
        <v>445</v>
      </c>
      <c r="D24" s="162">
        <v>37215</v>
      </c>
      <c r="E24" s="163" t="s">
        <v>151</v>
      </c>
      <c r="F24" s="163" t="s">
        <v>150</v>
      </c>
      <c r="G24" s="163"/>
      <c r="H24" s="194">
        <v>31.75</v>
      </c>
      <c r="I24" s="164" t="s">
        <v>152</v>
      </c>
    </row>
    <row r="25" spans="1:9" ht="17.25" customHeight="1">
      <c r="A25" s="73"/>
      <c r="B25" s="167"/>
      <c r="C25" s="168"/>
      <c r="D25" s="169"/>
      <c r="E25" s="170"/>
      <c r="F25" s="170"/>
      <c r="G25" s="170"/>
      <c r="H25" s="200"/>
      <c r="I25" s="171"/>
    </row>
    <row r="26" spans="2:10" ht="16.5" thickBot="1">
      <c r="B26" s="61">
        <v>4</v>
      </c>
      <c r="C26" s="61" t="s">
        <v>679</v>
      </c>
      <c r="D26" s="55"/>
      <c r="E26" s="96"/>
      <c r="F26" s="96"/>
      <c r="H26" s="198"/>
      <c r="I26" s="51"/>
      <c r="J26" s="36"/>
    </row>
    <row r="27" spans="1:9" s="52" customFormat="1" ht="18" customHeight="1" thickBot="1">
      <c r="A27" s="95" t="s">
        <v>138</v>
      </c>
      <c r="B27" s="67" t="s">
        <v>0</v>
      </c>
      <c r="C27" s="68" t="s">
        <v>1</v>
      </c>
      <c r="D27" s="70" t="s">
        <v>10</v>
      </c>
      <c r="E27" s="69" t="s">
        <v>2</v>
      </c>
      <c r="F27" s="69" t="s">
        <v>3</v>
      </c>
      <c r="G27" s="69" t="s">
        <v>75</v>
      </c>
      <c r="H27" s="199" t="s">
        <v>4</v>
      </c>
      <c r="I27" s="71" t="s">
        <v>5</v>
      </c>
    </row>
    <row r="28" spans="1:9" ht="17.25" customHeight="1">
      <c r="A28" s="31">
        <v>1</v>
      </c>
      <c r="B28" s="161" t="s">
        <v>240</v>
      </c>
      <c r="C28" s="159" t="s">
        <v>241</v>
      </c>
      <c r="D28" s="162">
        <v>37165</v>
      </c>
      <c r="E28" s="163" t="s">
        <v>70</v>
      </c>
      <c r="F28" s="163" t="s">
        <v>71</v>
      </c>
      <c r="G28" s="163"/>
      <c r="H28" s="194">
        <v>30.04</v>
      </c>
      <c r="I28" s="164" t="s">
        <v>54</v>
      </c>
    </row>
    <row r="29" spans="1:9" ht="17.25" customHeight="1">
      <c r="A29" s="31">
        <v>2</v>
      </c>
      <c r="B29" s="161" t="s">
        <v>475</v>
      </c>
      <c r="C29" s="159" t="s">
        <v>448</v>
      </c>
      <c r="D29" s="162">
        <v>37062</v>
      </c>
      <c r="E29" s="163" t="s">
        <v>82</v>
      </c>
      <c r="F29" s="163" t="s">
        <v>83</v>
      </c>
      <c r="G29" s="163" t="s">
        <v>186</v>
      </c>
      <c r="H29" s="194" t="s">
        <v>682</v>
      </c>
      <c r="I29" s="164" t="s">
        <v>136</v>
      </c>
    </row>
    <row r="30" spans="1:9" ht="17.25" customHeight="1">
      <c r="A30" s="31">
        <v>3</v>
      </c>
      <c r="B30" s="161" t="s">
        <v>247</v>
      </c>
      <c r="C30" s="159" t="s">
        <v>248</v>
      </c>
      <c r="D30" s="162">
        <v>37055</v>
      </c>
      <c r="E30" s="163" t="s">
        <v>34</v>
      </c>
      <c r="F30" s="163" t="s">
        <v>160</v>
      </c>
      <c r="G30" s="163" t="s">
        <v>69</v>
      </c>
      <c r="H30" s="194">
        <v>32.36</v>
      </c>
      <c r="I30" s="164" t="s">
        <v>35</v>
      </c>
    </row>
    <row r="31" spans="1:9" ht="17.25" customHeight="1">
      <c r="A31" s="31">
        <v>4</v>
      </c>
      <c r="B31" s="161" t="s">
        <v>44</v>
      </c>
      <c r="C31" s="159" t="s">
        <v>482</v>
      </c>
      <c r="D31" s="162">
        <v>37034</v>
      </c>
      <c r="E31" s="163" t="s">
        <v>464</v>
      </c>
      <c r="F31" s="163" t="s">
        <v>350</v>
      </c>
      <c r="G31" s="163"/>
      <c r="H31" s="194">
        <v>30.8</v>
      </c>
      <c r="I31" s="164" t="s">
        <v>465</v>
      </c>
    </row>
    <row r="32" spans="1:9" ht="17.25" customHeight="1">
      <c r="A32" s="73"/>
      <c r="B32" s="167"/>
      <c r="C32" s="168"/>
      <c r="D32" s="169"/>
      <c r="E32" s="170"/>
      <c r="F32" s="170"/>
      <c r="G32" s="170"/>
      <c r="H32" s="200"/>
      <c r="I32" s="171"/>
    </row>
    <row r="33" spans="1:9" ht="17.25" customHeight="1">
      <c r="A33" s="73"/>
      <c r="B33" s="167"/>
      <c r="C33" s="168"/>
      <c r="D33" s="169"/>
      <c r="E33" s="170"/>
      <c r="F33" s="170"/>
      <c r="G33" s="170"/>
      <c r="H33" s="200"/>
      <c r="I33" s="171"/>
    </row>
    <row r="34" spans="1:9" ht="17.25" customHeight="1">
      <c r="A34" s="73"/>
      <c r="B34" s="167"/>
      <c r="C34" s="168"/>
      <c r="D34" s="169"/>
      <c r="E34" s="170"/>
      <c r="F34" s="170"/>
      <c r="G34" s="170"/>
      <c r="H34" s="200"/>
      <c r="I34" s="171"/>
    </row>
    <row r="35" spans="1:9" ht="17.25" customHeight="1">
      <c r="A35" s="73"/>
      <c r="B35" s="167"/>
      <c r="C35" s="168"/>
      <c r="D35" s="169"/>
      <c r="E35" s="170"/>
      <c r="F35" s="170"/>
      <c r="G35" s="170"/>
      <c r="H35" s="200"/>
      <c r="I35" s="171"/>
    </row>
    <row r="36" spans="1:9" ht="17.25" customHeight="1">
      <c r="A36" s="73"/>
      <c r="B36" s="167"/>
      <c r="C36" s="168"/>
      <c r="D36" s="169"/>
      <c r="E36" s="170"/>
      <c r="F36" s="170"/>
      <c r="G36" s="170"/>
      <c r="H36" s="200"/>
      <c r="I36" s="171"/>
    </row>
    <row r="37" spans="2:10" ht="16.5" thickBot="1">
      <c r="B37" s="61">
        <v>5</v>
      </c>
      <c r="C37" s="61" t="s">
        <v>679</v>
      </c>
      <c r="D37" s="55"/>
      <c r="E37" s="96"/>
      <c r="F37" s="96"/>
      <c r="H37" s="198"/>
      <c r="I37" s="51"/>
      <c r="J37" s="36"/>
    </row>
    <row r="38" spans="1:9" s="52" customFormat="1" ht="18" customHeight="1" thickBot="1">
      <c r="A38" s="95" t="s">
        <v>138</v>
      </c>
      <c r="B38" s="67" t="s">
        <v>0</v>
      </c>
      <c r="C38" s="68" t="s">
        <v>1</v>
      </c>
      <c r="D38" s="70" t="s">
        <v>10</v>
      </c>
      <c r="E38" s="69" t="s">
        <v>2</v>
      </c>
      <c r="F38" s="69" t="s">
        <v>3</v>
      </c>
      <c r="G38" s="69" t="s">
        <v>75</v>
      </c>
      <c r="H38" s="199" t="s">
        <v>4</v>
      </c>
      <c r="I38" s="71" t="s">
        <v>5</v>
      </c>
    </row>
    <row r="39" spans="1:9" ht="17.25" customHeight="1">
      <c r="A39" s="31">
        <v>1</v>
      </c>
      <c r="B39" s="161" t="s">
        <v>99</v>
      </c>
      <c r="C39" s="159" t="s">
        <v>483</v>
      </c>
      <c r="D39" s="162">
        <v>37030</v>
      </c>
      <c r="E39" s="163" t="s">
        <v>82</v>
      </c>
      <c r="F39" s="163" t="s">
        <v>83</v>
      </c>
      <c r="G39" s="163" t="s">
        <v>186</v>
      </c>
      <c r="H39" s="194">
        <v>34.11</v>
      </c>
      <c r="I39" s="164" t="s">
        <v>136</v>
      </c>
    </row>
    <row r="40" spans="1:9" ht="17.25" customHeight="1">
      <c r="A40" s="31">
        <v>2</v>
      </c>
      <c r="B40" s="161" t="s">
        <v>245</v>
      </c>
      <c r="C40" s="159" t="s">
        <v>246</v>
      </c>
      <c r="D40" s="162">
        <v>37018</v>
      </c>
      <c r="E40" s="163" t="s">
        <v>34</v>
      </c>
      <c r="F40" s="163" t="s">
        <v>160</v>
      </c>
      <c r="G40" s="163" t="s">
        <v>69</v>
      </c>
      <c r="H40" s="194">
        <v>30.63</v>
      </c>
      <c r="I40" s="164" t="s">
        <v>35</v>
      </c>
    </row>
    <row r="41" spans="1:9" ht="17.25" customHeight="1">
      <c r="A41" s="31">
        <v>3</v>
      </c>
      <c r="B41" s="161" t="s">
        <v>488</v>
      </c>
      <c r="C41" s="159" t="s">
        <v>489</v>
      </c>
      <c r="D41" s="162">
        <v>36999</v>
      </c>
      <c r="E41" s="163" t="s">
        <v>410</v>
      </c>
      <c r="F41" s="163" t="s">
        <v>411</v>
      </c>
      <c r="G41" s="163" t="s">
        <v>412</v>
      </c>
      <c r="H41" s="194">
        <v>29.98</v>
      </c>
      <c r="I41" s="164" t="s">
        <v>413</v>
      </c>
    </row>
    <row r="42" spans="1:9" ht="17.25" customHeight="1">
      <c r="A42" s="31">
        <v>4</v>
      </c>
      <c r="B42" s="161" t="s">
        <v>503</v>
      </c>
      <c r="C42" s="159" t="s">
        <v>504</v>
      </c>
      <c r="D42" s="162">
        <v>36900</v>
      </c>
      <c r="E42" s="163" t="s">
        <v>435</v>
      </c>
      <c r="F42" s="163" t="s">
        <v>436</v>
      </c>
      <c r="G42" s="163"/>
      <c r="H42" s="194">
        <v>31.07</v>
      </c>
      <c r="I42" s="164" t="s">
        <v>437</v>
      </c>
    </row>
    <row r="43" spans="1:9" ht="17.25" customHeight="1">
      <c r="A43" s="73"/>
      <c r="B43" s="167"/>
      <c r="C43" s="168"/>
      <c r="D43" s="169"/>
      <c r="E43" s="170"/>
      <c r="F43" s="170"/>
      <c r="G43" s="170"/>
      <c r="H43" s="200"/>
      <c r="I43" s="171"/>
    </row>
    <row r="44" spans="2:10" ht="16.5" thickBot="1">
      <c r="B44" s="61">
        <v>6</v>
      </c>
      <c r="C44" s="61" t="s">
        <v>679</v>
      </c>
      <c r="D44" s="55"/>
      <c r="E44" s="96"/>
      <c r="F44" s="96"/>
      <c r="H44" s="198"/>
      <c r="I44" s="51"/>
      <c r="J44" s="36"/>
    </row>
    <row r="45" spans="1:9" s="52" customFormat="1" ht="18" customHeight="1" thickBot="1">
      <c r="A45" s="95" t="s">
        <v>138</v>
      </c>
      <c r="B45" s="67" t="s">
        <v>0</v>
      </c>
      <c r="C45" s="68" t="s">
        <v>1</v>
      </c>
      <c r="D45" s="70" t="s">
        <v>10</v>
      </c>
      <c r="E45" s="69" t="s">
        <v>2</v>
      </c>
      <c r="F45" s="69" t="s">
        <v>3</v>
      </c>
      <c r="G45" s="69" t="s">
        <v>75</v>
      </c>
      <c r="H45" s="199" t="s">
        <v>4</v>
      </c>
      <c r="I45" s="71" t="s">
        <v>5</v>
      </c>
    </row>
    <row r="46" spans="1:9" ht="17.25" customHeight="1">
      <c r="A46" s="31">
        <v>1</v>
      </c>
      <c r="B46" s="161" t="s">
        <v>16</v>
      </c>
      <c r="C46" s="159" t="s">
        <v>239</v>
      </c>
      <c r="D46" s="162">
        <v>36605</v>
      </c>
      <c r="E46" s="163" t="s">
        <v>70</v>
      </c>
      <c r="F46" s="163" t="s">
        <v>71</v>
      </c>
      <c r="G46" s="163"/>
      <c r="H46" s="194">
        <v>31.39</v>
      </c>
      <c r="I46" s="164" t="s">
        <v>54</v>
      </c>
    </row>
    <row r="47" spans="1:9" ht="17.25" customHeight="1">
      <c r="A47" s="31">
        <v>2</v>
      </c>
      <c r="B47" s="161" t="s">
        <v>141</v>
      </c>
      <c r="C47" s="159" t="s">
        <v>288</v>
      </c>
      <c r="D47" s="162">
        <v>36774</v>
      </c>
      <c r="E47" s="163" t="s">
        <v>190</v>
      </c>
      <c r="F47" s="163" t="s">
        <v>192</v>
      </c>
      <c r="G47" s="163"/>
      <c r="H47" s="194">
        <v>30.87</v>
      </c>
      <c r="I47" s="164" t="s">
        <v>191</v>
      </c>
    </row>
    <row r="48" spans="1:9" ht="17.25" customHeight="1">
      <c r="A48" s="31">
        <v>3</v>
      </c>
      <c r="B48" s="161" t="s">
        <v>516</v>
      </c>
      <c r="C48" s="159" t="s">
        <v>517</v>
      </c>
      <c r="D48" s="162">
        <v>36770</v>
      </c>
      <c r="E48" s="163" t="s">
        <v>34</v>
      </c>
      <c r="F48" s="163" t="s">
        <v>387</v>
      </c>
      <c r="G48" s="163"/>
      <c r="H48" s="194">
        <v>30.19</v>
      </c>
      <c r="I48" s="164" t="s">
        <v>518</v>
      </c>
    </row>
    <row r="49" spans="1:9" ht="17.25" customHeight="1">
      <c r="A49" s="31">
        <v>4</v>
      </c>
      <c r="B49" s="161" t="s">
        <v>145</v>
      </c>
      <c r="C49" s="159" t="s">
        <v>520</v>
      </c>
      <c r="D49" s="162">
        <v>36766</v>
      </c>
      <c r="E49" s="163" t="s">
        <v>47</v>
      </c>
      <c r="F49" s="163" t="s">
        <v>117</v>
      </c>
      <c r="G49" s="163"/>
      <c r="H49" s="194">
        <v>29.49</v>
      </c>
      <c r="I49" s="164" t="s">
        <v>95</v>
      </c>
    </row>
    <row r="50" spans="1:9" ht="17.25" customHeight="1">
      <c r="A50" s="73"/>
      <c r="B50" s="167"/>
      <c r="C50" s="168"/>
      <c r="D50" s="169"/>
      <c r="E50" s="170"/>
      <c r="F50" s="170"/>
      <c r="G50" s="170"/>
      <c r="H50" s="200"/>
      <c r="I50" s="171"/>
    </row>
    <row r="51" spans="2:10" ht="16.5" thickBot="1">
      <c r="B51" s="61">
        <v>7</v>
      </c>
      <c r="C51" s="61" t="s">
        <v>679</v>
      </c>
      <c r="D51" s="55"/>
      <c r="E51" s="96"/>
      <c r="F51" s="96"/>
      <c r="H51" s="198"/>
      <c r="I51" s="51"/>
      <c r="J51" s="36"/>
    </row>
    <row r="52" spans="1:9" s="52" customFormat="1" ht="18" customHeight="1" thickBot="1">
      <c r="A52" s="95" t="s">
        <v>138</v>
      </c>
      <c r="B52" s="67" t="s">
        <v>0</v>
      </c>
      <c r="C52" s="68" t="s">
        <v>1</v>
      </c>
      <c r="D52" s="70" t="s">
        <v>10</v>
      </c>
      <c r="E52" s="69" t="s">
        <v>2</v>
      </c>
      <c r="F52" s="69" t="s">
        <v>3</v>
      </c>
      <c r="G52" s="69" t="s">
        <v>75</v>
      </c>
      <c r="H52" s="199" t="s">
        <v>4</v>
      </c>
      <c r="I52" s="71" t="s">
        <v>5</v>
      </c>
    </row>
    <row r="53" spans="1:9" ht="17.25" customHeight="1">
      <c r="A53" s="31">
        <v>1</v>
      </c>
      <c r="B53" s="161" t="s">
        <v>124</v>
      </c>
      <c r="C53" s="159" t="s">
        <v>454</v>
      </c>
      <c r="D53" s="162">
        <v>37171</v>
      </c>
      <c r="E53" s="163" t="s">
        <v>34</v>
      </c>
      <c r="F53" s="163" t="s">
        <v>160</v>
      </c>
      <c r="G53" s="163" t="s">
        <v>357</v>
      </c>
      <c r="H53" s="194">
        <v>30.9</v>
      </c>
      <c r="I53" s="164" t="s">
        <v>59</v>
      </c>
    </row>
    <row r="54" spans="1:9" ht="17.25" customHeight="1">
      <c r="A54" s="31">
        <v>2</v>
      </c>
      <c r="B54" s="161" t="s">
        <v>145</v>
      </c>
      <c r="C54" s="159" t="s">
        <v>238</v>
      </c>
      <c r="D54" s="162">
        <v>36688</v>
      </c>
      <c r="E54" s="163" t="s">
        <v>70</v>
      </c>
      <c r="F54" s="163" t="s">
        <v>71</v>
      </c>
      <c r="G54" s="163"/>
      <c r="H54" s="194">
        <v>30.52</v>
      </c>
      <c r="I54" s="164" t="s">
        <v>54</v>
      </c>
    </row>
    <row r="55" spans="1:9" ht="17.25" customHeight="1">
      <c r="A55" s="31">
        <v>3</v>
      </c>
      <c r="B55" s="161" t="s">
        <v>267</v>
      </c>
      <c r="C55" s="159" t="s">
        <v>268</v>
      </c>
      <c r="D55" s="162">
        <v>36648</v>
      </c>
      <c r="E55" s="163" t="s">
        <v>15</v>
      </c>
      <c r="F55" s="163" t="s">
        <v>46</v>
      </c>
      <c r="G55" s="163" t="s">
        <v>64</v>
      </c>
      <c r="H55" s="194" t="s">
        <v>682</v>
      </c>
      <c r="I55" s="164" t="s">
        <v>43</v>
      </c>
    </row>
    <row r="56" spans="1:9" ht="17.25" customHeight="1">
      <c r="A56" s="31">
        <v>4</v>
      </c>
      <c r="B56" s="161" t="s">
        <v>39</v>
      </c>
      <c r="C56" s="159" t="s">
        <v>235</v>
      </c>
      <c r="D56" s="162">
        <v>36601</v>
      </c>
      <c r="E56" s="163" t="s">
        <v>70</v>
      </c>
      <c r="F56" s="163" t="s">
        <v>71</v>
      </c>
      <c r="G56" s="163"/>
      <c r="H56" s="194">
        <v>30.36</v>
      </c>
      <c r="I56" s="164" t="s">
        <v>54</v>
      </c>
    </row>
    <row r="57" spans="1:9" ht="17.25" customHeight="1">
      <c r="A57" s="73"/>
      <c r="B57" s="167"/>
      <c r="C57" s="168"/>
      <c r="D57" s="169"/>
      <c r="E57" s="170"/>
      <c r="F57" s="170"/>
      <c r="G57" s="170"/>
      <c r="H57" s="200"/>
      <c r="I57" s="171"/>
    </row>
    <row r="58" spans="2:10" ht="16.5" thickBot="1">
      <c r="B58" s="61">
        <v>8</v>
      </c>
      <c r="C58" s="61" t="s">
        <v>679</v>
      </c>
      <c r="D58" s="55"/>
      <c r="E58" s="96"/>
      <c r="F58" s="96"/>
      <c r="H58" s="198"/>
      <c r="I58" s="51"/>
      <c r="J58" s="36"/>
    </row>
    <row r="59" spans="1:9" s="52" customFormat="1" ht="18" customHeight="1" thickBot="1">
      <c r="A59" s="95" t="s">
        <v>138</v>
      </c>
      <c r="B59" s="67" t="s">
        <v>0</v>
      </c>
      <c r="C59" s="68" t="s">
        <v>1</v>
      </c>
      <c r="D59" s="70" t="s">
        <v>10</v>
      </c>
      <c r="E59" s="69" t="s">
        <v>2</v>
      </c>
      <c r="F59" s="69" t="s">
        <v>3</v>
      </c>
      <c r="G59" s="69" t="s">
        <v>75</v>
      </c>
      <c r="H59" s="199" t="s">
        <v>4</v>
      </c>
      <c r="I59" s="71" t="s">
        <v>5</v>
      </c>
    </row>
    <row r="60" spans="1:9" ht="17.25" customHeight="1">
      <c r="A60" s="31">
        <v>1</v>
      </c>
      <c r="B60" s="161" t="s">
        <v>44</v>
      </c>
      <c r="C60" s="159" t="s">
        <v>310</v>
      </c>
      <c r="D60" s="162">
        <v>36931</v>
      </c>
      <c r="E60" s="163" t="s">
        <v>34</v>
      </c>
      <c r="F60" s="163" t="s">
        <v>160</v>
      </c>
      <c r="G60" s="163" t="s">
        <v>357</v>
      </c>
      <c r="H60" s="194">
        <v>28.91</v>
      </c>
      <c r="I60" s="164" t="s">
        <v>309</v>
      </c>
    </row>
    <row r="61" spans="1:9" ht="17.25" customHeight="1">
      <c r="A61" s="31">
        <v>2</v>
      </c>
      <c r="B61" s="161" t="s">
        <v>261</v>
      </c>
      <c r="C61" s="159" t="s">
        <v>262</v>
      </c>
      <c r="D61" s="162">
        <v>36585</v>
      </c>
      <c r="E61" s="163" t="s">
        <v>103</v>
      </c>
      <c r="F61" s="163" t="s">
        <v>149</v>
      </c>
      <c r="G61" s="163"/>
      <c r="H61" s="194">
        <v>28.54</v>
      </c>
      <c r="I61" s="164" t="s">
        <v>109</v>
      </c>
    </row>
    <row r="62" spans="1:9" ht="17.25" customHeight="1">
      <c r="A62" s="31">
        <v>3</v>
      </c>
      <c r="B62" s="161" t="s">
        <v>556</v>
      </c>
      <c r="C62" s="159" t="s">
        <v>557</v>
      </c>
      <c r="D62" s="162">
        <v>36542</v>
      </c>
      <c r="E62" s="163" t="s">
        <v>34</v>
      </c>
      <c r="F62" s="163" t="s">
        <v>160</v>
      </c>
      <c r="G62" s="163"/>
      <c r="H62" s="194">
        <v>30.55</v>
      </c>
      <c r="I62" s="164" t="s">
        <v>37</v>
      </c>
    </row>
    <row r="63" spans="1:9" ht="17.25" customHeight="1">
      <c r="A63" s="31">
        <v>4</v>
      </c>
      <c r="B63" s="161" t="s">
        <v>38</v>
      </c>
      <c r="C63" s="159" t="s">
        <v>562</v>
      </c>
      <c r="D63" s="162">
        <v>36529</v>
      </c>
      <c r="E63" s="163" t="s">
        <v>563</v>
      </c>
      <c r="F63" s="163" t="s">
        <v>387</v>
      </c>
      <c r="G63" s="163" t="s">
        <v>357</v>
      </c>
      <c r="H63" s="194">
        <v>29.81</v>
      </c>
      <c r="I63" s="164" t="s">
        <v>564</v>
      </c>
    </row>
    <row r="64" spans="1:9" ht="12.75">
      <c r="A64" s="73"/>
      <c r="B64" s="28"/>
      <c r="C64" s="29"/>
      <c r="D64" s="102"/>
      <c r="E64" s="26"/>
      <c r="F64" s="26"/>
      <c r="G64" s="26"/>
      <c r="H64" s="200"/>
      <c r="I64" s="30"/>
    </row>
    <row r="65" spans="1:9" ht="12.75">
      <c r="A65" s="73"/>
      <c r="B65" s="28"/>
      <c r="C65" s="29"/>
      <c r="D65" s="102"/>
      <c r="E65" s="26"/>
      <c r="F65" s="26"/>
      <c r="G65" s="26"/>
      <c r="H65" s="200"/>
      <c r="I65" s="30"/>
    </row>
    <row r="66" spans="1:9" ht="12.75">
      <c r="A66" s="73"/>
      <c r="B66" s="28"/>
      <c r="C66" s="29"/>
      <c r="D66" s="102"/>
      <c r="E66" s="26"/>
      <c r="F66" s="26"/>
      <c r="G66" s="26"/>
      <c r="H66" s="200"/>
      <c r="I66" s="30"/>
    </row>
    <row r="67" spans="1:9" ht="12.75">
      <c r="A67" s="73"/>
      <c r="B67" s="28"/>
      <c r="C67" s="29"/>
      <c r="D67" s="102"/>
      <c r="E67" s="26"/>
      <c r="F67" s="26"/>
      <c r="G67" s="26"/>
      <c r="H67" s="200"/>
      <c r="I67" s="30"/>
    </row>
    <row r="68" spans="1:9" ht="12.75">
      <c r="A68" s="73"/>
      <c r="B68" s="28"/>
      <c r="C68" s="29"/>
      <c r="D68" s="102"/>
      <c r="E68" s="26"/>
      <c r="F68" s="26"/>
      <c r="G68" s="26"/>
      <c r="H68" s="200"/>
      <c r="I68" s="30"/>
    </row>
    <row r="69" spans="1:9" ht="12.75">
      <c r="A69" s="73"/>
      <c r="B69" s="28"/>
      <c r="C69" s="29"/>
      <c r="D69" s="102"/>
      <c r="E69" s="26"/>
      <c r="F69" s="26"/>
      <c r="G69" s="26"/>
      <c r="H69" s="200"/>
      <c r="I69" s="30"/>
    </row>
    <row r="70" spans="1:9" ht="12.75">
      <c r="A70" s="73"/>
      <c r="B70" s="28"/>
      <c r="C70" s="29"/>
      <c r="D70" s="102"/>
      <c r="E70" s="26"/>
      <c r="F70" s="26"/>
      <c r="G70" s="26"/>
      <c r="H70" s="200"/>
      <c r="I70" s="30"/>
    </row>
    <row r="71" spans="1:9" ht="12.75">
      <c r="A71" s="73"/>
      <c r="B71" s="28"/>
      <c r="C71" s="29"/>
      <c r="D71" s="102"/>
      <c r="E71" s="26"/>
      <c r="F71" s="26"/>
      <c r="G71" s="26"/>
      <c r="H71" s="200"/>
      <c r="I71" s="30"/>
    </row>
    <row r="72" spans="1:9" ht="12.75">
      <c r="A72" s="73"/>
      <c r="B72" s="28"/>
      <c r="C72" s="29"/>
      <c r="D72" s="102"/>
      <c r="E72" s="26"/>
      <c r="F72" s="26"/>
      <c r="G72" s="26"/>
      <c r="H72" s="200"/>
      <c r="I72" s="30"/>
    </row>
    <row r="73" spans="1:9" ht="12.75">
      <c r="A73" s="73"/>
      <c r="B73" s="28"/>
      <c r="C73" s="29"/>
      <c r="D73" s="102"/>
      <c r="E73" s="26"/>
      <c r="F73" s="26"/>
      <c r="G73" s="26"/>
      <c r="H73" s="200"/>
      <c r="I73" s="30"/>
    </row>
    <row r="74" spans="1:9" ht="12.75">
      <c r="A74" s="73"/>
      <c r="B74" s="28"/>
      <c r="C74" s="29"/>
      <c r="D74" s="102"/>
      <c r="E74" s="26"/>
      <c r="F74" s="26"/>
      <c r="G74" s="26"/>
      <c r="H74" s="200"/>
      <c r="I74" s="30"/>
    </row>
    <row r="75" spans="1:9" s="61" customFormat="1" ht="15.75">
      <c r="A75" s="3" t="s">
        <v>224</v>
      </c>
      <c r="C75" s="62"/>
      <c r="D75" s="74"/>
      <c r="E75" s="74"/>
      <c r="F75" s="74"/>
      <c r="G75" s="91"/>
      <c r="H75" s="196"/>
      <c r="I75" s="92"/>
    </row>
    <row r="76" spans="1:12" s="61" customFormat="1" ht="15.75">
      <c r="A76" s="61" t="s">
        <v>321</v>
      </c>
      <c r="C76" s="62"/>
      <c r="D76" s="74"/>
      <c r="E76" s="74"/>
      <c r="F76" s="91"/>
      <c r="G76" s="91"/>
      <c r="H76" s="196"/>
      <c r="I76" s="64"/>
      <c r="J76" s="65"/>
      <c r="K76" s="65"/>
      <c r="L76" s="93"/>
    </row>
    <row r="77" spans="1:10" s="36" customFormat="1" ht="12" customHeight="1">
      <c r="A77" s="44"/>
      <c r="B77" s="44"/>
      <c r="C77" s="49"/>
      <c r="D77" s="55"/>
      <c r="E77" s="50"/>
      <c r="F77" s="50"/>
      <c r="G77" s="50"/>
      <c r="H77" s="197"/>
      <c r="I77" s="51"/>
      <c r="J77" s="56"/>
    </row>
    <row r="78" spans="2:10" s="60" customFormat="1" ht="15.75">
      <c r="B78" s="61" t="s">
        <v>345</v>
      </c>
      <c r="C78" s="61"/>
      <c r="D78" s="55"/>
      <c r="E78" s="96"/>
      <c r="F78" s="96"/>
      <c r="G78" s="58"/>
      <c r="H78" s="198"/>
      <c r="I78" s="51"/>
      <c r="J78" s="36"/>
    </row>
    <row r="79" spans="2:10" ht="16.5" thickBot="1">
      <c r="B79" s="61">
        <v>1</v>
      </c>
      <c r="C79" s="61" t="s">
        <v>679</v>
      </c>
      <c r="D79" s="55"/>
      <c r="E79" s="96"/>
      <c r="F79" s="96"/>
      <c r="H79" s="198"/>
      <c r="I79" s="51"/>
      <c r="J79" s="36"/>
    </row>
    <row r="80" spans="1:9" s="52" customFormat="1" ht="18" customHeight="1" thickBot="1">
      <c r="A80" s="95" t="s">
        <v>138</v>
      </c>
      <c r="B80" s="67" t="s">
        <v>0</v>
      </c>
      <c r="C80" s="68" t="s">
        <v>1</v>
      </c>
      <c r="D80" s="70" t="s">
        <v>10</v>
      </c>
      <c r="E80" s="69" t="s">
        <v>2</v>
      </c>
      <c r="F80" s="69" t="s">
        <v>3</v>
      </c>
      <c r="G80" s="69" t="s">
        <v>75</v>
      </c>
      <c r="H80" s="199" t="s">
        <v>4</v>
      </c>
      <c r="I80" s="71" t="s">
        <v>5</v>
      </c>
    </row>
    <row r="81" spans="1:9" ht="17.25" customHeight="1">
      <c r="A81" s="31">
        <v>1</v>
      </c>
      <c r="B81" s="161" t="s">
        <v>575</v>
      </c>
      <c r="C81" s="159" t="s">
        <v>576</v>
      </c>
      <c r="D81" s="162">
        <v>36428</v>
      </c>
      <c r="E81" s="163" t="s">
        <v>151</v>
      </c>
      <c r="F81" s="163" t="s">
        <v>150</v>
      </c>
      <c r="G81" s="163"/>
      <c r="H81" s="194">
        <v>34.87</v>
      </c>
      <c r="I81" s="164" t="s">
        <v>157</v>
      </c>
    </row>
    <row r="82" spans="1:9" ht="17.25" customHeight="1">
      <c r="A82" s="31">
        <v>2</v>
      </c>
      <c r="B82" s="161" t="s">
        <v>244</v>
      </c>
      <c r="C82" s="159" t="s">
        <v>587</v>
      </c>
      <c r="D82" s="162">
        <v>36336</v>
      </c>
      <c r="E82" s="163" t="s">
        <v>410</v>
      </c>
      <c r="F82" s="163" t="s">
        <v>411</v>
      </c>
      <c r="G82" s="163" t="s">
        <v>412</v>
      </c>
      <c r="H82" s="194">
        <v>29.19</v>
      </c>
      <c r="I82" s="164" t="s">
        <v>413</v>
      </c>
    </row>
    <row r="83" spans="1:9" ht="17.25" customHeight="1">
      <c r="A83" s="31">
        <v>3</v>
      </c>
      <c r="B83" s="161" t="s">
        <v>44</v>
      </c>
      <c r="C83" s="159" t="s">
        <v>258</v>
      </c>
      <c r="D83" s="162">
        <v>36334</v>
      </c>
      <c r="E83" s="163" t="s">
        <v>103</v>
      </c>
      <c r="F83" s="163" t="s">
        <v>149</v>
      </c>
      <c r="G83" s="163"/>
      <c r="H83" s="194">
        <v>28.42</v>
      </c>
      <c r="I83" s="164" t="s">
        <v>107</v>
      </c>
    </row>
    <row r="84" spans="1:9" ht="17.25" customHeight="1">
      <c r="A84" s="31">
        <v>4</v>
      </c>
      <c r="B84" s="161" t="s">
        <v>420</v>
      </c>
      <c r="C84" s="159" t="s">
        <v>590</v>
      </c>
      <c r="D84" s="162">
        <v>36301</v>
      </c>
      <c r="E84" s="163" t="s">
        <v>190</v>
      </c>
      <c r="F84" s="163" t="s">
        <v>192</v>
      </c>
      <c r="G84" s="163"/>
      <c r="H84" s="194" t="s">
        <v>682</v>
      </c>
      <c r="I84" s="164" t="s">
        <v>591</v>
      </c>
    </row>
    <row r="85" spans="2:10" ht="16.5" thickBot="1">
      <c r="B85" s="61">
        <v>2</v>
      </c>
      <c r="C85" s="61" t="s">
        <v>679</v>
      </c>
      <c r="D85" s="55"/>
      <c r="E85" s="96"/>
      <c r="F85" s="96"/>
      <c r="H85" s="198"/>
      <c r="I85" s="51"/>
      <c r="J85" s="36"/>
    </row>
    <row r="86" spans="1:9" s="52" customFormat="1" ht="18" customHeight="1" thickBot="1">
      <c r="A86" s="95" t="s">
        <v>138</v>
      </c>
      <c r="B86" s="67" t="s">
        <v>0</v>
      </c>
      <c r="C86" s="68" t="s">
        <v>1</v>
      </c>
      <c r="D86" s="70" t="s">
        <v>10</v>
      </c>
      <c r="E86" s="69" t="s">
        <v>2</v>
      </c>
      <c r="F86" s="69" t="s">
        <v>3</v>
      </c>
      <c r="G86" s="69" t="s">
        <v>75</v>
      </c>
      <c r="H86" s="199" t="s">
        <v>4</v>
      </c>
      <c r="I86" s="71" t="s">
        <v>5</v>
      </c>
    </row>
    <row r="87" spans="1:9" ht="17.25" customHeight="1">
      <c r="A87" s="31">
        <v>1</v>
      </c>
      <c r="B87" s="161" t="s">
        <v>254</v>
      </c>
      <c r="C87" s="159" t="s">
        <v>255</v>
      </c>
      <c r="D87" s="162">
        <v>36270</v>
      </c>
      <c r="E87" s="163" t="s">
        <v>15</v>
      </c>
      <c r="F87" s="163" t="s">
        <v>524</v>
      </c>
      <c r="G87" s="163" t="s">
        <v>507</v>
      </c>
      <c r="H87" s="194">
        <v>30.95</v>
      </c>
      <c r="I87" s="164" t="s">
        <v>88</v>
      </c>
    </row>
    <row r="88" spans="1:9" ht="17.25" customHeight="1">
      <c r="A88" s="31">
        <v>2</v>
      </c>
      <c r="B88" s="161" t="s">
        <v>26</v>
      </c>
      <c r="C88" s="159" t="s">
        <v>259</v>
      </c>
      <c r="D88" s="162">
        <v>36259</v>
      </c>
      <c r="E88" s="163" t="s">
        <v>103</v>
      </c>
      <c r="F88" s="163" t="s">
        <v>149</v>
      </c>
      <c r="G88" s="163"/>
      <c r="H88" s="194">
        <v>27.61</v>
      </c>
      <c r="I88" s="164" t="s">
        <v>107</v>
      </c>
    </row>
    <row r="89" spans="1:9" ht="17.25" customHeight="1">
      <c r="A89" s="31">
        <v>3</v>
      </c>
      <c r="B89" s="161" t="s">
        <v>236</v>
      </c>
      <c r="C89" s="159" t="s">
        <v>595</v>
      </c>
      <c r="D89" s="162">
        <v>36220</v>
      </c>
      <c r="E89" s="163" t="s">
        <v>70</v>
      </c>
      <c r="F89" s="163" t="s">
        <v>71</v>
      </c>
      <c r="G89" s="163"/>
      <c r="H89" s="194">
        <v>31.37</v>
      </c>
      <c r="I89" s="164" t="s">
        <v>54</v>
      </c>
    </row>
    <row r="90" spans="1:9" ht="17.25" customHeight="1">
      <c r="A90" s="31">
        <v>4</v>
      </c>
      <c r="B90" s="161" t="s">
        <v>596</v>
      </c>
      <c r="C90" s="159" t="s">
        <v>597</v>
      </c>
      <c r="D90" s="162">
        <v>36212</v>
      </c>
      <c r="E90" s="163" t="s">
        <v>47</v>
      </c>
      <c r="F90" s="163" t="s">
        <v>117</v>
      </c>
      <c r="G90" s="163"/>
      <c r="H90" s="194">
        <v>29.1</v>
      </c>
      <c r="I90" s="164" t="s">
        <v>95</v>
      </c>
    </row>
    <row r="91" spans="2:10" ht="16.5" thickBot="1">
      <c r="B91" s="61">
        <v>3</v>
      </c>
      <c r="C91" s="61" t="s">
        <v>679</v>
      </c>
      <c r="D91" s="55"/>
      <c r="E91" s="96"/>
      <c r="F91" s="96"/>
      <c r="H91" s="198"/>
      <c r="I91" s="51"/>
      <c r="J91" s="36"/>
    </row>
    <row r="92" spans="1:9" s="52" customFormat="1" ht="18" customHeight="1" thickBot="1">
      <c r="A92" s="95" t="s">
        <v>138</v>
      </c>
      <c r="B92" s="67" t="s">
        <v>0</v>
      </c>
      <c r="C92" s="68" t="s">
        <v>1</v>
      </c>
      <c r="D92" s="70" t="s">
        <v>10</v>
      </c>
      <c r="E92" s="69" t="s">
        <v>2</v>
      </c>
      <c r="F92" s="69" t="s">
        <v>3</v>
      </c>
      <c r="G92" s="69" t="s">
        <v>75</v>
      </c>
      <c r="H92" s="199" t="s">
        <v>4</v>
      </c>
      <c r="I92" s="71" t="s">
        <v>5</v>
      </c>
    </row>
    <row r="93" spans="1:9" ht="17.25" customHeight="1">
      <c r="A93" s="31">
        <v>1</v>
      </c>
      <c r="B93" s="161"/>
      <c r="C93" s="159"/>
      <c r="D93" s="162"/>
      <c r="E93" s="163"/>
      <c r="F93" s="163"/>
      <c r="G93" s="163"/>
      <c r="H93" s="194"/>
      <c r="I93" s="164"/>
    </row>
    <row r="94" spans="1:9" ht="17.25" customHeight="1">
      <c r="A94" s="31">
        <v>2</v>
      </c>
      <c r="B94" s="161" t="s">
        <v>16</v>
      </c>
      <c r="C94" s="159" t="s">
        <v>600</v>
      </c>
      <c r="D94" s="162">
        <v>36185</v>
      </c>
      <c r="E94" s="163" t="s">
        <v>464</v>
      </c>
      <c r="F94" s="163" t="s">
        <v>350</v>
      </c>
      <c r="G94" s="163"/>
      <c r="H94" s="194">
        <v>29.27</v>
      </c>
      <c r="I94" s="164" t="s">
        <v>465</v>
      </c>
    </row>
    <row r="95" spans="1:9" ht="17.25" customHeight="1">
      <c r="A95" s="31">
        <v>3</v>
      </c>
      <c r="B95" s="161" t="s">
        <v>68</v>
      </c>
      <c r="C95" s="159" t="s">
        <v>599</v>
      </c>
      <c r="D95" s="162">
        <v>36195</v>
      </c>
      <c r="E95" s="163" t="s">
        <v>70</v>
      </c>
      <c r="F95" s="163" t="s">
        <v>71</v>
      </c>
      <c r="G95" s="163"/>
      <c r="H95" s="194">
        <v>28.39</v>
      </c>
      <c r="I95" s="164" t="s">
        <v>54</v>
      </c>
    </row>
    <row r="96" spans="1:9" ht="17.25" customHeight="1">
      <c r="A96" s="31">
        <v>4</v>
      </c>
      <c r="B96" s="161" t="s">
        <v>44</v>
      </c>
      <c r="C96" s="159" t="s">
        <v>605</v>
      </c>
      <c r="D96" s="162">
        <v>36164</v>
      </c>
      <c r="E96" s="163" t="s">
        <v>349</v>
      </c>
      <c r="F96" s="163" t="s">
        <v>350</v>
      </c>
      <c r="G96" s="163"/>
      <c r="H96" s="194">
        <v>32.25</v>
      </c>
      <c r="I96" s="164" t="s">
        <v>404</v>
      </c>
    </row>
    <row r="97" spans="2:10" ht="16.5" thickBot="1">
      <c r="B97" s="61">
        <v>4</v>
      </c>
      <c r="C97" s="61" t="s">
        <v>679</v>
      </c>
      <c r="D97" s="55"/>
      <c r="E97" s="96"/>
      <c r="F97" s="96"/>
      <c r="H97" s="198"/>
      <c r="I97" s="51"/>
      <c r="J97" s="36"/>
    </row>
    <row r="98" spans="1:9" s="52" customFormat="1" ht="18" customHeight="1" thickBot="1">
      <c r="A98" s="95" t="s">
        <v>138</v>
      </c>
      <c r="B98" s="67" t="s">
        <v>0</v>
      </c>
      <c r="C98" s="68" t="s">
        <v>1</v>
      </c>
      <c r="D98" s="70" t="s">
        <v>10</v>
      </c>
      <c r="E98" s="69" t="s">
        <v>2</v>
      </c>
      <c r="F98" s="69" t="s">
        <v>3</v>
      </c>
      <c r="G98" s="69" t="s">
        <v>75</v>
      </c>
      <c r="H98" s="199" t="s">
        <v>4</v>
      </c>
      <c r="I98" s="71" t="s">
        <v>5</v>
      </c>
    </row>
    <row r="99" spans="1:9" ht="17.25" customHeight="1">
      <c r="A99" s="31">
        <v>1</v>
      </c>
      <c r="B99" s="161"/>
      <c r="C99" s="159"/>
      <c r="D99" s="162"/>
      <c r="E99" s="163"/>
      <c r="F99" s="163"/>
      <c r="G99" s="163"/>
      <c r="H99" s="194"/>
      <c r="I99" s="164"/>
    </row>
    <row r="100" spans="1:9" ht="17.25" customHeight="1">
      <c r="A100" s="31">
        <v>2</v>
      </c>
      <c r="B100" s="161" t="s">
        <v>121</v>
      </c>
      <c r="C100" s="159" t="s">
        <v>98</v>
      </c>
      <c r="D100" s="162">
        <v>36086</v>
      </c>
      <c r="E100" s="163" t="s">
        <v>34</v>
      </c>
      <c r="F100" s="163" t="s">
        <v>160</v>
      </c>
      <c r="G100" s="163" t="s">
        <v>69</v>
      </c>
      <c r="H100" s="194">
        <v>32.62</v>
      </c>
      <c r="I100" s="164" t="s">
        <v>58</v>
      </c>
    </row>
    <row r="101" spans="1:9" ht="17.25" customHeight="1">
      <c r="A101" s="31">
        <v>3</v>
      </c>
      <c r="B101" s="161" t="s">
        <v>102</v>
      </c>
      <c r="C101" s="159" t="s">
        <v>615</v>
      </c>
      <c r="D101" s="162">
        <v>35960</v>
      </c>
      <c r="E101" s="163" t="s">
        <v>410</v>
      </c>
      <c r="F101" s="163" t="s">
        <v>411</v>
      </c>
      <c r="G101" s="163" t="s">
        <v>412</v>
      </c>
      <c r="H101" s="194">
        <v>28.8</v>
      </c>
      <c r="I101" s="164" t="s">
        <v>413</v>
      </c>
    </row>
    <row r="102" spans="1:9" ht="17.25" customHeight="1">
      <c r="A102" s="31">
        <v>4</v>
      </c>
      <c r="B102" s="161" t="s">
        <v>611</v>
      </c>
      <c r="C102" s="159" t="s">
        <v>612</v>
      </c>
      <c r="D102" s="162">
        <v>36007</v>
      </c>
      <c r="E102" s="163" t="s">
        <v>34</v>
      </c>
      <c r="F102" s="163" t="s">
        <v>160</v>
      </c>
      <c r="G102" s="163" t="s">
        <v>69</v>
      </c>
      <c r="H102" s="194">
        <v>30.32</v>
      </c>
      <c r="I102" s="164" t="s">
        <v>58</v>
      </c>
    </row>
    <row r="103" spans="2:10" ht="16.5" thickBot="1">
      <c r="B103" s="61">
        <v>5</v>
      </c>
      <c r="C103" s="61" t="s">
        <v>679</v>
      </c>
      <c r="D103" s="55"/>
      <c r="E103" s="96"/>
      <c r="F103" s="96"/>
      <c r="H103" s="198"/>
      <c r="I103" s="51"/>
      <c r="J103" s="36"/>
    </row>
    <row r="104" spans="1:9" s="52" customFormat="1" ht="18" customHeight="1" thickBot="1">
      <c r="A104" s="95" t="s">
        <v>138</v>
      </c>
      <c r="B104" s="67" t="s">
        <v>0</v>
      </c>
      <c r="C104" s="68" t="s">
        <v>1</v>
      </c>
      <c r="D104" s="70" t="s">
        <v>10</v>
      </c>
      <c r="E104" s="69" t="s">
        <v>2</v>
      </c>
      <c r="F104" s="69" t="s">
        <v>3</v>
      </c>
      <c r="G104" s="69" t="s">
        <v>75</v>
      </c>
      <c r="H104" s="199" t="s">
        <v>4</v>
      </c>
      <c r="I104" s="71" t="s">
        <v>5</v>
      </c>
    </row>
    <row r="105" spans="1:9" ht="17.25" customHeight="1">
      <c r="A105" s="31">
        <v>1</v>
      </c>
      <c r="B105" s="161"/>
      <c r="C105" s="159"/>
      <c r="D105" s="162"/>
      <c r="E105" s="163"/>
      <c r="F105" s="163"/>
      <c r="G105" s="163"/>
      <c r="H105" s="194"/>
      <c r="I105" s="164"/>
    </row>
    <row r="106" spans="1:9" ht="17.25" customHeight="1">
      <c r="A106" s="31">
        <v>2</v>
      </c>
      <c r="B106" s="161" t="s">
        <v>18</v>
      </c>
      <c r="C106" s="159" t="s">
        <v>108</v>
      </c>
      <c r="D106" s="162">
        <v>35702</v>
      </c>
      <c r="E106" s="163" t="s">
        <v>103</v>
      </c>
      <c r="F106" s="163" t="s">
        <v>149</v>
      </c>
      <c r="G106" s="163"/>
      <c r="H106" s="194">
        <v>29.23</v>
      </c>
      <c r="I106" s="164" t="s">
        <v>109</v>
      </c>
    </row>
    <row r="107" spans="1:9" ht="17.25" customHeight="1">
      <c r="A107" s="31">
        <v>3</v>
      </c>
      <c r="B107" s="161" t="s">
        <v>33</v>
      </c>
      <c r="C107" s="159" t="s">
        <v>649</v>
      </c>
      <c r="D107" s="162">
        <v>35450</v>
      </c>
      <c r="E107" s="163" t="s">
        <v>34</v>
      </c>
      <c r="F107" s="163" t="s">
        <v>160</v>
      </c>
      <c r="G107" s="163" t="s">
        <v>69</v>
      </c>
      <c r="H107" s="194" t="s">
        <v>682</v>
      </c>
      <c r="I107" s="164" t="s">
        <v>58</v>
      </c>
    </row>
    <row r="108" spans="1:9" ht="17.25" customHeight="1">
      <c r="A108" s="31">
        <v>4</v>
      </c>
      <c r="B108" s="161" t="s">
        <v>654</v>
      </c>
      <c r="C108" s="159" t="s">
        <v>655</v>
      </c>
      <c r="D108" s="162" t="s">
        <v>656</v>
      </c>
      <c r="E108" s="163" t="s">
        <v>82</v>
      </c>
      <c r="F108" s="163" t="s">
        <v>83</v>
      </c>
      <c r="G108" s="163" t="s">
        <v>146</v>
      </c>
      <c r="H108" s="194">
        <v>29.37</v>
      </c>
      <c r="I108" s="164" t="s">
        <v>148</v>
      </c>
    </row>
  </sheetData>
  <sheetProtection/>
  <printOptions horizontalCentered="1"/>
  <pageMargins left="0.15748031496062992" right="0.15748031496062992" top="0.2362204724409449" bottom="0.15" header="0.22" footer="0.1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44" customWidth="1"/>
    <col min="2" max="2" width="11.140625" style="44" customWidth="1"/>
    <col min="3" max="3" width="13.28125" style="44" customWidth="1"/>
    <col min="4" max="4" width="10.7109375" style="57" customWidth="1"/>
    <col min="5" max="5" width="13.00390625" style="58" customWidth="1"/>
    <col min="6" max="6" width="17.57421875" style="58" bestFit="1" customWidth="1"/>
    <col min="7" max="7" width="16.8515625" style="58" bestFit="1" customWidth="1"/>
    <col min="8" max="8" width="9.140625" style="201" customWidth="1"/>
    <col min="9" max="9" width="6.421875" style="53" bestFit="1" customWidth="1"/>
    <col min="10" max="10" width="17.57421875" style="36" bestFit="1" customWidth="1"/>
    <col min="11" max="16384" width="9.140625" style="44" customWidth="1"/>
  </cols>
  <sheetData>
    <row r="1" spans="1:10" s="61" customFormat="1" ht="15.75">
      <c r="A1" s="3" t="s">
        <v>224</v>
      </c>
      <c r="C1" s="62"/>
      <c r="D1" s="74"/>
      <c r="E1" s="74"/>
      <c r="F1" s="74"/>
      <c r="G1" s="91"/>
      <c r="H1" s="196"/>
      <c r="I1" s="92"/>
      <c r="J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196"/>
      <c r="I2" s="64"/>
      <c r="J2" s="64"/>
      <c r="K2" s="65"/>
      <c r="L2" s="65"/>
      <c r="M2" s="93"/>
    </row>
    <row r="3" spans="1:11" s="36" customFormat="1" ht="12" customHeight="1">
      <c r="A3" s="44"/>
      <c r="B3" s="44"/>
      <c r="C3" s="49"/>
      <c r="D3" s="55"/>
      <c r="E3" s="50"/>
      <c r="F3" s="50"/>
      <c r="G3" s="50"/>
      <c r="H3" s="197"/>
      <c r="I3" s="51"/>
      <c r="J3" s="51"/>
      <c r="K3" s="56"/>
    </row>
    <row r="4" spans="2:11" s="60" customFormat="1" ht="15.75">
      <c r="B4" s="61" t="s">
        <v>332</v>
      </c>
      <c r="C4" s="61"/>
      <c r="D4" s="55"/>
      <c r="E4" s="96"/>
      <c r="F4" s="96"/>
      <c r="G4" s="58"/>
      <c r="H4" s="198"/>
      <c r="I4" s="51"/>
      <c r="J4" s="51"/>
      <c r="K4" s="36"/>
    </row>
    <row r="5" spans="2:11" ht="16.5" thickBot="1">
      <c r="B5" s="61"/>
      <c r="C5" s="61"/>
      <c r="D5" s="55"/>
      <c r="E5" s="96"/>
      <c r="F5" s="96"/>
      <c r="H5" s="198"/>
      <c r="I5" s="51"/>
      <c r="J5" s="51"/>
      <c r="K5" s="36"/>
    </row>
    <row r="6" spans="1:10" s="52" customFormat="1" ht="18" customHeight="1" thickBot="1">
      <c r="A6" s="95" t="s">
        <v>683</v>
      </c>
      <c r="B6" s="67" t="s">
        <v>0</v>
      </c>
      <c r="C6" s="68" t="s">
        <v>1</v>
      </c>
      <c r="D6" s="70" t="s">
        <v>10</v>
      </c>
      <c r="E6" s="69" t="s">
        <v>2</v>
      </c>
      <c r="F6" s="69" t="s">
        <v>3</v>
      </c>
      <c r="G6" s="69" t="s">
        <v>75</v>
      </c>
      <c r="H6" s="199" t="s">
        <v>4</v>
      </c>
      <c r="I6" s="76" t="s">
        <v>55</v>
      </c>
      <c r="J6" s="71" t="s">
        <v>5</v>
      </c>
    </row>
    <row r="7" spans="1:10" ht="17.25" customHeight="1">
      <c r="A7" s="31">
        <v>1</v>
      </c>
      <c r="B7" s="161" t="s">
        <v>261</v>
      </c>
      <c r="C7" s="159" t="s">
        <v>262</v>
      </c>
      <c r="D7" s="162">
        <v>36585</v>
      </c>
      <c r="E7" s="163" t="s">
        <v>103</v>
      </c>
      <c r="F7" s="163" t="s">
        <v>149</v>
      </c>
      <c r="G7" s="163"/>
      <c r="H7" s="194">
        <v>28.54</v>
      </c>
      <c r="I7" s="25" t="str">
        <f aca="true" t="shared" si="0" ref="I7:I35">IF(ISBLANK(H7),"",IF(H7&lt;=25.95,"KSM",IF(H7&lt;=27.35,"I A",IF(H7&lt;=29.24,"II A",IF(H7&lt;=31.74,"III A",IF(H7&lt;=33.74,"I JA",IF(H7&lt;=35.44,"II JA",IF(H7&lt;=36.74,"III JA"))))))))</f>
        <v>II A</v>
      </c>
      <c r="J7" s="164" t="s">
        <v>109</v>
      </c>
    </row>
    <row r="8" spans="1:10" ht="17.25" customHeight="1">
      <c r="A8" s="31">
        <v>2</v>
      </c>
      <c r="B8" s="161" t="s">
        <v>44</v>
      </c>
      <c r="C8" s="159" t="s">
        <v>310</v>
      </c>
      <c r="D8" s="162">
        <v>36931</v>
      </c>
      <c r="E8" s="163" t="s">
        <v>34</v>
      </c>
      <c r="F8" s="163" t="s">
        <v>160</v>
      </c>
      <c r="G8" s="163" t="s">
        <v>357</v>
      </c>
      <c r="H8" s="194">
        <v>28.91</v>
      </c>
      <c r="I8" s="195" t="str">
        <f t="shared" si="0"/>
        <v>II A</v>
      </c>
      <c r="J8" s="164" t="s">
        <v>309</v>
      </c>
    </row>
    <row r="9" spans="1:10" ht="17.25" customHeight="1">
      <c r="A9" s="31">
        <v>3</v>
      </c>
      <c r="B9" s="161" t="s">
        <v>145</v>
      </c>
      <c r="C9" s="159" t="s">
        <v>520</v>
      </c>
      <c r="D9" s="162">
        <v>36766</v>
      </c>
      <c r="E9" s="163" t="s">
        <v>47</v>
      </c>
      <c r="F9" s="163" t="s">
        <v>117</v>
      </c>
      <c r="G9" s="163"/>
      <c r="H9" s="194">
        <v>29.49</v>
      </c>
      <c r="I9" s="25" t="str">
        <f t="shared" si="0"/>
        <v>III A</v>
      </c>
      <c r="J9" s="164" t="s">
        <v>95</v>
      </c>
    </row>
    <row r="10" spans="1:10" ht="17.25" customHeight="1">
      <c r="A10" s="31">
        <v>4</v>
      </c>
      <c r="B10" s="161" t="s">
        <v>38</v>
      </c>
      <c r="C10" s="159" t="s">
        <v>562</v>
      </c>
      <c r="D10" s="162">
        <v>36529</v>
      </c>
      <c r="E10" s="163" t="s">
        <v>563</v>
      </c>
      <c r="F10" s="163" t="s">
        <v>387</v>
      </c>
      <c r="G10" s="163" t="s">
        <v>357</v>
      </c>
      <c r="H10" s="194">
        <v>29.81</v>
      </c>
      <c r="I10" s="25" t="str">
        <f t="shared" si="0"/>
        <v>III A</v>
      </c>
      <c r="J10" s="164" t="s">
        <v>564</v>
      </c>
    </row>
    <row r="11" spans="1:10" ht="17.25" customHeight="1">
      <c r="A11" s="31">
        <v>5</v>
      </c>
      <c r="B11" s="161" t="s">
        <v>488</v>
      </c>
      <c r="C11" s="159" t="s">
        <v>489</v>
      </c>
      <c r="D11" s="162">
        <v>36999</v>
      </c>
      <c r="E11" s="163" t="s">
        <v>410</v>
      </c>
      <c r="F11" s="163" t="s">
        <v>411</v>
      </c>
      <c r="G11" s="163" t="s">
        <v>412</v>
      </c>
      <c r="H11" s="194">
        <v>29.98</v>
      </c>
      <c r="I11" s="25" t="str">
        <f t="shared" si="0"/>
        <v>III A</v>
      </c>
      <c r="J11" s="164" t="s">
        <v>413</v>
      </c>
    </row>
    <row r="12" spans="1:10" ht="17.25" customHeight="1">
      <c r="A12" s="31">
        <v>6</v>
      </c>
      <c r="B12" s="161" t="s">
        <v>240</v>
      </c>
      <c r="C12" s="159" t="s">
        <v>241</v>
      </c>
      <c r="D12" s="162">
        <v>37165</v>
      </c>
      <c r="E12" s="163" t="s">
        <v>70</v>
      </c>
      <c r="F12" s="163" t="s">
        <v>71</v>
      </c>
      <c r="G12" s="163"/>
      <c r="H12" s="194">
        <v>30.04</v>
      </c>
      <c r="I12" s="25" t="str">
        <f t="shared" si="0"/>
        <v>III A</v>
      </c>
      <c r="J12" s="164" t="s">
        <v>54</v>
      </c>
    </row>
    <row r="13" spans="1:10" ht="17.25" customHeight="1">
      <c r="A13" s="31">
        <v>7</v>
      </c>
      <c r="B13" s="161" t="s">
        <v>516</v>
      </c>
      <c r="C13" s="159" t="s">
        <v>517</v>
      </c>
      <c r="D13" s="162">
        <v>36770</v>
      </c>
      <c r="E13" s="163" t="s">
        <v>34</v>
      </c>
      <c r="F13" s="163" t="s">
        <v>387</v>
      </c>
      <c r="G13" s="163"/>
      <c r="H13" s="194">
        <v>30.19</v>
      </c>
      <c r="I13" s="25" t="str">
        <f t="shared" si="0"/>
        <v>III A</v>
      </c>
      <c r="J13" s="164" t="s">
        <v>518</v>
      </c>
    </row>
    <row r="14" spans="1:10" ht="17.25" customHeight="1">
      <c r="A14" s="31">
        <v>8</v>
      </c>
      <c r="B14" s="161" t="s">
        <v>39</v>
      </c>
      <c r="C14" s="159" t="s">
        <v>235</v>
      </c>
      <c r="D14" s="162">
        <v>36601</v>
      </c>
      <c r="E14" s="163" t="s">
        <v>70</v>
      </c>
      <c r="F14" s="163" t="s">
        <v>71</v>
      </c>
      <c r="G14" s="163"/>
      <c r="H14" s="194">
        <v>30.36</v>
      </c>
      <c r="I14" s="25" t="str">
        <f t="shared" si="0"/>
        <v>III A</v>
      </c>
      <c r="J14" s="164" t="s">
        <v>54</v>
      </c>
    </row>
    <row r="15" spans="1:10" ht="17.25" customHeight="1">
      <c r="A15" s="31">
        <v>9</v>
      </c>
      <c r="B15" s="161" t="s">
        <v>145</v>
      </c>
      <c r="C15" s="159" t="s">
        <v>238</v>
      </c>
      <c r="D15" s="162">
        <v>36688</v>
      </c>
      <c r="E15" s="163" t="s">
        <v>70</v>
      </c>
      <c r="F15" s="163" t="s">
        <v>71</v>
      </c>
      <c r="G15" s="163"/>
      <c r="H15" s="194">
        <v>30.52</v>
      </c>
      <c r="I15" s="25" t="str">
        <f t="shared" si="0"/>
        <v>III A</v>
      </c>
      <c r="J15" s="164" t="s">
        <v>54</v>
      </c>
    </row>
    <row r="16" spans="1:10" ht="17.25" customHeight="1">
      <c r="A16" s="31">
        <v>10</v>
      </c>
      <c r="B16" s="161" t="s">
        <v>556</v>
      </c>
      <c r="C16" s="159" t="s">
        <v>557</v>
      </c>
      <c r="D16" s="162">
        <v>36542</v>
      </c>
      <c r="E16" s="163" t="s">
        <v>34</v>
      </c>
      <c r="F16" s="163" t="s">
        <v>160</v>
      </c>
      <c r="G16" s="163"/>
      <c r="H16" s="194">
        <v>30.55</v>
      </c>
      <c r="I16" s="25" t="str">
        <f t="shared" si="0"/>
        <v>III A</v>
      </c>
      <c r="J16" s="164" t="s">
        <v>37</v>
      </c>
    </row>
    <row r="17" spans="1:10" ht="17.25" customHeight="1">
      <c r="A17" s="31">
        <v>11</v>
      </c>
      <c r="B17" s="161" t="s">
        <v>245</v>
      </c>
      <c r="C17" s="159" t="s">
        <v>246</v>
      </c>
      <c r="D17" s="162">
        <v>37018</v>
      </c>
      <c r="E17" s="163" t="s">
        <v>34</v>
      </c>
      <c r="F17" s="163" t="s">
        <v>160</v>
      </c>
      <c r="G17" s="163" t="s">
        <v>69</v>
      </c>
      <c r="H17" s="194">
        <v>30.63</v>
      </c>
      <c r="I17" s="25" t="str">
        <f t="shared" si="0"/>
        <v>III A</v>
      </c>
      <c r="J17" s="164" t="s">
        <v>35</v>
      </c>
    </row>
    <row r="18" spans="1:10" ht="17.25" customHeight="1">
      <c r="A18" s="31">
        <v>12</v>
      </c>
      <c r="B18" s="161" t="s">
        <v>44</v>
      </c>
      <c r="C18" s="159" t="s">
        <v>482</v>
      </c>
      <c r="D18" s="162">
        <v>37034</v>
      </c>
      <c r="E18" s="163" t="s">
        <v>464</v>
      </c>
      <c r="F18" s="163" t="s">
        <v>350</v>
      </c>
      <c r="G18" s="163"/>
      <c r="H18" s="194">
        <v>30.8</v>
      </c>
      <c r="I18" s="25" t="str">
        <f t="shared" si="0"/>
        <v>III A</v>
      </c>
      <c r="J18" s="164" t="s">
        <v>465</v>
      </c>
    </row>
    <row r="19" spans="1:10" ht="17.25" customHeight="1">
      <c r="A19" s="31">
        <v>13</v>
      </c>
      <c r="B19" s="161" t="s">
        <v>141</v>
      </c>
      <c r="C19" s="159" t="s">
        <v>288</v>
      </c>
      <c r="D19" s="162">
        <v>36774</v>
      </c>
      <c r="E19" s="163" t="s">
        <v>190</v>
      </c>
      <c r="F19" s="163" t="s">
        <v>192</v>
      </c>
      <c r="G19" s="163"/>
      <c r="H19" s="194">
        <v>30.87</v>
      </c>
      <c r="I19" s="25" t="str">
        <f t="shared" si="0"/>
        <v>III A</v>
      </c>
      <c r="J19" s="164" t="s">
        <v>191</v>
      </c>
    </row>
    <row r="20" spans="1:10" ht="17.25" customHeight="1">
      <c r="A20" s="31">
        <v>14</v>
      </c>
      <c r="B20" s="161" t="s">
        <v>124</v>
      </c>
      <c r="C20" s="159" t="s">
        <v>454</v>
      </c>
      <c r="D20" s="162">
        <v>37171</v>
      </c>
      <c r="E20" s="163" t="s">
        <v>34</v>
      </c>
      <c r="F20" s="163" t="s">
        <v>160</v>
      </c>
      <c r="G20" s="163" t="s">
        <v>357</v>
      </c>
      <c r="H20" s="194">
        <v>30.9</v>
      </c>
      <c r="I20" s="25" t="str">
        <f t="shared" si="0"/>
        <v>III A</v>
      </c>
      <c r="J20" s="164" t="s">
        <v>59</v>
      </c>
    </row>
    <row r="21" spans="1:10" ht="17.25" customHeight="1">
      <c r="A21" s="31">
        <v>15</v>
      </c>
      <c r="B21" s="161" t="s">
        <v>503</v>
      </c>
      <c r="C21" s="159" t="s">
        <v>504</v>
      </c>
      <c r="D21" s="162">
        <v>36900</v>
      </c>
      <c r="E21" s="163" t="s">
        <v>435</v>
      </c>
      <c r="F21" s="163" t="s">
        <v>436</v>
      </c>
      <c r="G21" s="163"/>
      <c r="H21" s="194">
        <v>31.07</v>
      </c>
      <c r="I21" s="25" t="str">
        <f t="shared" si="0"/>
        <v>III A</v>
      </c>
      <c r="J21" s="164" t="s">
        <v>437</v>
      </c>
    </row>
    <row r="22" spans="1:10" ht="17.25" customHeight="1">
      <c r="A22" s="31">
        <v>16</v>
      </c>
      <c r="B22" s="161" t="s">
        <v>406</v>
      </c>
      <c r="C22" s="159" t="s">
        <v>407</v>
      </c>
      <c r="D22" s="162">
        <v>37384</v>
      </c>
      <c r="E22" s="163" t="s">
        <v>349</v>
      </c>
      <c r="F22" s="163" t="s">
        <v>350</v>
      </c>
      <c r="G22" s="163"/>
      <c r="H22" s="194">
        <v>31.17</v>
      </c>
      <c r="I22" s="25" t="str">
        <f t="shared" si="0"/>
        <v>III A</v>
      </c>
      <c r="J22" s="164" t="s">
        <v>404</v>
      </c>
    </row>
    <row r="23" spans="1:10" ht="17.25" customHeight="1">
      <c r="A23" s="31">
        <v>17</v>
      </c>
      <c r="B23" s="161" t="s">
        <v>16</v>
      </c>
      <c r="C23" s="159" t="s">
        <v>239</v>
      </c>
      <c r="D23" s="162">
        <v>36605</v>
      </c>
      <c r="E23" s="163" t="s">
        <v>70</v>
      </c>
      <c r="F23" s="163" t="s">
        <v>71</v>
      </c>
      <c r="G23" s="163"/>
      <c r="H23" s="194">
        <v>31.39</v>
      </c>
      <c r="I23" s="25" t="str">
        <f t="shared" si="0"/>
        <v>III A</v>
      </c>
      <c r="J23" s="164" t="s">
        <v>54</v>
      </c>
    </row>
    <row r="24" spans="1:10" ht="17.25" customHeight="1">
      <c r="A24" s="31">
        <v>18</v>
      </c>
      <c r="B24" s="161" t="s">
        <v>126</v>
      </c>
      <c r="C24" s="159" t="s">
        <v>417</v>
      </c>
      <c r="D24" s="162">
        <v>37356</v>
      </c>
      <c r="E24" s="163" t="s">
        <v>349</v>
      </c>
      <c r="F24" s="163" t="s">
        <v>350</v>
      </c>
      <c r="G24" s="163"/>
      <c r="H24" s="194">
        <v>31.55</v>
      </c>
      <c r="I24" s="25" t="str">
        <f t="shared" si="0"/>
        <v>III A</v>
      </c>
      <c r="J24" s="164" t="s">
        <v>404</v>
      </c>
    </row>
    <row r="25" spans="1:10" ht="17.25" customHeight="1">
      <c r="A25" s="31">
        <v>19</v>
      </c>
      <c r="B25" s="161" t="s">
        <v>371</v>
      </c>
      <c r="C25" s="159" t="s">
        <v>372</v>
      </c>
      <c r="D25" s="162">
        <v>37469</v>
      </c>
      <c r="E25" s="163" t="s">
        <v>34</v>
      </c>
      <c r="F25" s="163" t="s">
        <v>160</v>
      </c>
      <c r="G25" s="163" t="s">
        <v>69</v>
      </c>
      <c r="H25" s="194">
        <v>31.59</v>
      </c>
      <c r="I25" s="25" t="str">
        <f t="shared" si="0"/>
        <v>III A</v>
      </c>
      <c r="J25" s="164" t="s">
        <v>48</v>
      </c>
    </row>
    <row r="26" spans="1:10" ht="17.25" customHeight="1">
      <c r="A26" s="31">
        <v>20</v>
      </c>
      <c r="B26" s="161" t="s">
        <v>180</v>
      </c>
      <c r="C26" s="159" t="s">
        <v>445</v>
      </c>
      <c r="D26" s="162">
        <v>37215</v>
      </c>
      <c r="E26" s="163" t="s">
        <v>151</v>
      </c>
      <c r="F26" s="163" t="s">
        <v>150</v>
      </c>
      <c r="G26" s="163"/>
      <c r="H26" s="194">
        <v>31.75</v>
      </c>
      <c r="I26" s="25" t="str">
        <f t="shared" si="0"/>
        <v>I JA</v>
      </c>
      <c r="J26" s="164" t="s">
        <v>152</v>
      </c>
    </row>
    <row r="27" spans="1:10" ht="17.25" customHeight="1">
      <c r="A27" s="31">
        <v>21</v>
      </c>
      <c r="B27" s="161" t="s">
        <v>100</v>
      </c>
      <c r="C27" s="159" t="s">
        <v>424</v>
      </c>
      <c r="D27" s="162">
        <v>37319</v>
      </c>
      <c r="E27" s="163" t="s">
        <v>184</v>
      </c>
      <c r="F27" s="163" t="s">
        <v>182</v>
      </c>
      <c r="G27" s="163"/>
      <c r="H27" s="194">
        <v>31.84</v>
      </c>
      <c r="I27" s="25" t="str">
        <f t="shared" si="0"/>
        <v>I JA</v>
      </c>
      <c r="J27" s="164" t="s">
        <v>183</v>
      </c>
    </row>
    <row r="28" spans="1:10" ht="17.25" customHeight="1">
      <c r="A28" s="31">
        <v>22</v>
      </c>
      <c r="B28" s="161" t="s">
        <v>121</v>
      </c>
      <c r="C28" s="159" t="s">
        <v>356</v>
      </c>
      <c r="D28" s="162">
        <v>37559</v>
      </c>
      <c r="E28" s="163" t="s">
        <v>34</v>
      </c>
      <c r="F28" s="163" t="s">
        <v>160</v>
      </c>
      <c r="G28" s="163" t="s">
        <v>357</v>
      </c>
      <c r="H28" s="194">
        <v>32.21</v>
      </c>
      <c r="I28" s="25" t="str">
        <f t="shared" si="0"/>
        <v>I JA</v>
      </c>
      <c r="J28" s="164" t="s">
        <v>59</v>
      </c>
    </row>
    <row r="29" spans="1:10" ht="17.25" customHeight="1">
      <c r="A29" s="31">
        <v>23</v>
      </c>
      <c r="B29" s="161" t="s">
        <v>247</v>
      </c>
      <c r="C29" s="159" t="s">
        <v>248</v>
      </c>
      <c r="D29" s="162">
        <v>37055</v>
      </c>
      <c r="E29" s="163" t="s">
        <v>34</v>
      </c>
      <c r="F29" s="163" t="s">
        <v>160</v>
      </c>
      <c r="G29" s="163" t="s">
        <v>69</v>
      </c>
      <c r="H29" s="194">
        <v>32.36</v>
      </c>
      <c r="I29" s="25" t="str">
        <f t="shared" si="0"/>
        <v>I JA</v>
      </c>
      <c r="J29" s="164" t="s">
        <v>35</v>
      </c>
    </row>
    <row r="30" spans="1:10" ht="17.25" customHeight="1">
      <c r="A30" s="31">
        <v>24</v>
      </c>
      <c r="B30" s="161" t="s">
        <v>438</v>
      </c>
      <c r="C30" s="159" t="s">
        <v>439</v>
      </c>
      <c r="D30" s="162">
        <v>37267</v>
      </c>
      <c r="E30" s="163" t="s">
        <v>151</v>
      </c>
      <c r="F30" s="163" t="s">
        <v>150</v>
      </c>
      <c r="G30" s="163"/>
      <c r="H30" s="194">
        <v>32.91</v>
      </c>
      <c r="I30" s="25" t="str">
        <f t="shared" si="0"/>
        <v>I JA</v>
      </c>
      <c r="J30" s="164" t="s">
        <v>152</v>
      </c>
    </row>
    <row r="31" spans="1:10" ht="17.25" customHeight="1">
      <c r="A31" s="31">
        <v>25</v>
      </c>
      <c r="B31" s="161" t="s">
        <v>300</v>
      </c>
      <c r="C31" s="159" t="s">
        <v>434</v>
      </c>
      <c r="D31" s="162">
        <v>37268</v>
      </c>
      <c r="E31" s="163" t="s">
        <v>435</v>
      </c>
      <c r="F31" s="163" t="s">
        <v>436</v>
      </c>
      <c r="G31" s="163"/>
      <c r="H31" s="194">
        <v>32.96</v>
      </c>
      <c r="I31" s="25" t="str">
        <f t="shared" si="0"/>
        <v>I JA</v>
      </c>
      <c r="J31" s="164" t="s">
        <v>437</v>
      </c>
    </row>
    <row r="32" spans="1:10" ht="17.25" customHeight="1">
      <c r="A32" s="31">
        <v>26</v>
      </c>
      <c r="B32" s="161" t="s">
        <v>250</v>
      </c>
      <c r="C32" s="159" t="s">
        <v>448</v>
      </c>
      <c r="D32" s="162">
        <v>37201</v>
      </c>
      <c r="E32" s="163" t="s">
        <v>82</v>
      </c>
      <c r="F32" s="163" t="s">
        <v>83</v>
      </c>
      <c r="G32" s="163" t="s">
        <v>186</v>
      </c>
      <c r="H32" s="194">
        <v>33</v>
      </c>
      <c r="I32" s="25" t="str">
        <f t="shared" si="0"/>
        <v>I JA</v>
      </c>
      <c r="J32" s="164" t="s">
        <v>136</v>
      </c>
    </row>
    <row r="33" spans="1:10" ht="17.25" customHeight="1">
      <c r="A33" s="31">
        <v>27</v>
      </c>
      <c r="B33" s="161" t="s">
        <v>202</v>
      </c>
      <c r="C33" s="159" t="s">
        <v>360</v>
      </c>
      <c r="D33" s="162">
        <v>37557</v>
      </c>
      <c r="E33" s="163" t="s">
        <v>151</v>
      </c>
      <c r="F33" s="163" t="s">
        <v>150</v>
      </c>
      <c r="G33" s="163"/>
      <c r="H33" s="194">
        <v>33.45</v>
      </c>
      <c r="I33" s="25" t="str">
        <f t="shared" si="0"/>
        <v>I JA</v>
      </c>
      <c r="J33" s="164" t="s">
        <v>157</v>
      </c>
    </row>
    <row r="34" spans="1:10" ht="17.25" customHeight="1">
      <c r="A34" s="31">
        <v>28</v>
      </c>
      <c r="B34" s="161" t="s">
        <v>99</v>
      </c>
      <c r="C34" s="159" t="s">
        <v>483</v>
      </c>
      <c r="D34" s="162">
        <v>37030</v>
      </c>
      <c r="E34" s="163" t="s">
        <v>82</v>
      </c>
      <c r="F34" s="163" t="s">
        <v>83</v>
      </c>
      <c r="G34" s="163" t="s">
        <v>186</v>
      </c>
      <c r="H34" s="194">
        <v>34.11</v>
      </c>
      <c r="I34" s="25" t="str">
        <f t="shared" si="0"/>
        <v>II JA</v>
      </c>
      <c r="J34" s="164" t="s">
        <v>136</v>
      </c>
    </row>
    <row r="35" spans="1:10" ht="17.25" customHeight="1">
      <c r="A35" s="31">
        <v>29</v>
      </c>
      <c r="B35" s="161" t="s">
        <v>420</v>
      </c>
      <c r="C35" s="159" t="s">
        <v>421</v>
      </c>
      <c r="D35" s="162">
        <v>37332</v>
      </c>
      <c r="E35" s="163" t="s">
        <v>151</v>
      </c>
      <c r="F35" s="163" t="s">
        <v>150</v>
      </c>
      <c r="G35" s="163"/>
      <c r="H35" s="194">
        <v>35.53</v>
      </c>
      <c r="I35" s="25" t="str">
        <f t="shared" si="0"/>
        <v>III JA</v>
      </c>
      <c r="J35" s="164" t="s">
        <v>157</v>
      </c>
    </row>
    <row r="36" spans="1:10" ht="17.25" customHeight="1">
      <c r="A36" s="31"/>
      <c r="B36" s="161" t="s">
        <v>358</v>
      </c>
      <c r="C36" s="159" t="s">
        <v>359</v>
      </c>
      <c r="D36" s="162">
        <v>37558</v>
      </c>
      <c r="E36" s="163" t="s">
        <v>34</v>
      </c>
      <c r="F36" s="163" t="s">
        <v>160</v>
      </c>
      <c r="G36" s="163" t="s">
        <v>357</v>
      </c>
      <c r="H36" s="194" t="s">
        <v>682</v>
      </c>
      <c r="I36" s="25"/>
      <c r="J36" s="164" t="s">
        <v>59</v>
      </c>
    </row>
    <row r="37" spans="1:10" ht="17.25" customHeight="1">
      <c r="A37" s="31"/>
      <c r="B37" s="161" t="s">
        <v>475</v>
      </c>
      <c r="C37" s="159" t="s">
        <v>448</v>
      </c>
      <c r="D37" s="162">
        <v>37062</v>
      </c>
      <c r="E37" s="163" t="s">
        <v>82</v>
      </c>
      <c r="F37" s="163" t="s">
        <v>83</v>
      </c>
      <c r="G37" s="163" t="s">
        <v>186</v>
      </c>
      <c r="H37" s="194" t="s">
        <v>682</v>
      </c>
      <c r="I37" s="25"/>
      <c r="J37" s="164" t="s">
        <v>136</v>
      </c>
    </row>
    <row r="38" spans="1:10" ht="17.25" customHeight="1">
      <c r="A38" s="31"/>
      <c r="B38" s="161" t="s">
        <v>267</v>
      </c>
      <c r="C38" s="159" t="s">
        <v>268</v>
      </c>
      <c r="D38" s="162">
        <v>36648</v>
      </c>
      <c r="E38" s="163" t="s">
        <v>15</v>
      </c>
      <c r="F38" s="163" t="s">
        <v>46</v>
      </c>
      <c r="G38" s="163" t="s">
        <v>64</v>
      </c>
      <c r="H38" s="194" t="s">
        <v>682</v>
      </c>
      <c r="I38" s="25"/>
      <c r="J38" s="164" t="s">
        <v>43</v>
      </c>
    </row>
    <row r="39" spans="1:10" ht="17.25" customHeight="1">
      <c r="A39" s="73"/>
      <c r="B39" s="167"/>
      <c r="C39" s="168"/>
      <c r="D39" s="169"/>
      <c r="E39" s="170"/>
      <c r="F39" s="170"/>
      <c r="G39" s="170"/>
      <c r="H39" s="200"/>
      <c r="I39" s="73"/>
      <c r="J39" s="171"/>
    </row>
    <row r="40" spans="1:10" ht="17.25" customHeight="1">
      <c r="A40" s="73"/>
      <c r="B40" s="167"/>
      <c r="C40" s="168"/>
      <c r="D40" s="169"/>
      <c r="E40" s="170"/>
      <c r="F40" s="170"/>
      <c r="G40" s="170"/>
      <c r="H40" s="200"/>
      <c r="I40" s="73"/>
      <c r="J40" s="171"/>
    </row>
    <row r="41" spans="1:10" s="61" customFormat="1" ht="15.75">
      <c r="A41" s="3" t="s">
        <v>224</v>
      </c>
      <c r="C41" s="62"/>
      <c r="D41" s="74"/>
      <c r="E41" s="74"/>
      <c r="F41" s="74"/>
      <c r="G41" s="91"/>
      <c r="H41" s="196"/>
      <c r="I41" s="92"/>
      <c r="J41" s="92"/>
    </row>
    <row r="42" spans="1:13" s="61" customFormat="1" ht="15.75">
      <c r="A42" s="61" t="s">
        <v>321</v>
      </c>
      <c r="C42" s="62"/>
      <c r="D42" s="74"/>
      <c r="E42" s="74"/>
      <c r="F42" s="91"/>
      <c r="G42" s="91"/>
      <c r="H42" s="196"/>
      <c r="I42" s="64"/>
      <c r="J42" s="64"/>
      <c r="K42" s="65"/>
      <c r="L42" s="65"/>
      <c r="M42" s="93"/>
    </row>
    <row r="43" spans="1:11" s="36" customFormat="1" ht="12" customHeight="1">
      <c r="A43" s="44"/>
      <c r="B43" s="44"/>
      <c r="C43" s="49"/>
      <c r="D43" s="55"/>
      <c r="E43" s="50"/>
      <c r="F43" s="50"/>
      <c r="G43" s="50"/>
      <c r="H43" s="197"/>
      <c r="I43" s="51"/>
      <c r="J43" s="51"/>
      <c r="K43" s="56"/>
    </row>
    <row r="44" spans="2:11" s="60" customFormat="1" ht="15.75">
      <c r="B44" s="61" t="s">
        <v>345</v>
      </c>
      <c r="C44" s="61"/>
      <c r="D44" s="55"/>
      <c r="E44" s="96"/>
      <c r="F44" s="96"/>
      <c r="G44" s="58"/>
      <c r="H44" s="198"/>
      <c r="I44" s="51"/>
      <c r="J44" s="51"/>
      <c r="K44" s="36"/>
    </row>
    <row r="45" spans="2:11" ht="16.5" thickBot="1">
      <c r="B45" s="61"/>
      <c r="C45" s="61"/>
      <c r="D45" s="55"/>
      <c r="E45" s="96"/>
      <c r="F45" s="96"/>
      <c r="H45" s="198"/>
      <c r="I45" s="51"/>
      <c r="J45" s="51"/>
      <c r="K45" s="36"/>
    </row>
    <row r="46" spans="1:10" s="52" customFormat="1" ht="18" customHeight="1" thickBot="1">
      <c r="A46" s="95" t="s">
        <v>683</v>
      </c>
      <c r="B46" s="67" t="s">
        <v>0</v>
      </c>
      <c r="C46" s="68" t="s">
        <v>1</v>
      </c>
      <c r="D46" s="70" t="s">
        <v>10</v>
      </c>
      <c r="E46" s="69" t="s">
        <v>2</v>
      </c>
      <c r="F46" s="69" t="s">
        <v>3</v>
      </c>
      <c r="G46" s="69" t="s">
        <v>75</v>
      </c>
      <c r="H46" s="199" t="s">
        <v>4</v>
      </c>
      <c r="I46" s="76" t="s">
        <v>55</v>
      </c>
      <c r="J46" s="71" t="s">
        <v>5</v>
      </c>
    </row>
    <row r="47" spans="1:10" ht="17.25" customHeight="1">
      <c r="A47" s="31">
        <v>1</v>
      </c>
      <c r="B47" s="161" t="s">
        <v>26</v>
      </c>
      <c r="C47" s="159" t="s">
        <v>259</v>
      </c>
      <c r="D47" s="162">
        <v>36259</v>
      </c>
      <c r="E47" s="163" t="s">
        <v>103</v>
      </c>
      <c r="F47" s="163" t="s">
        <v>149</v>
      </c>
      <c r="G47" s="163"/>
      <c r="H47" s="194">
        <v>27.61</v>
      </c>
      <c r="I47" s="25" t="str">
        <f aca="true" t="shared" si="1" ref="I47:I61">IF(ISBLANK(H47),"",IF(H47&lt;=25.95,"KSM",IF(H47&lt;=27.35,"I A",IF(H47&lt;=29.24,"II A",IF(H47&lt;=31.74,"III A",IF(H47&lt;=33.74,"I JA",IF(H47&lt;=35.44,"II JA",IF(H47&lt;=36.74,"III JA"))))))))</f>
        <v>II A</v>
      </c>
      <c r="J47" s="164" t="s">
        <v>107</v>
      </c>
    </row>
    <row r="48" spans="1:10" ht="17.25" customHeight="1">
      <c r="A48" s="31">
        <v>2</v>
      </c>
      <c r="B48" s="161" t="s">
        <v>68</v>
      </c>
      <c r="C48" s="159" t="s">
        <v>599</v>
      </c>
      <c r="D48" s="162">
        <v>36195</v>
      </c>
      <c r="E48" s="163" t="s">
        <v>70</v>
      </c>
      <c r="F48" s="163" t="s">
        <v>71</v>
      </c>
      <c r="G48" s="163"/>
      <c r="H48" s="194">
        <v>28.39</v>
      </c>
      <c r="I48" s="25" t="str">
        <f t="shared" si="1"/>
        <v>II A</v>
      </c>
      <c r="J48" s="164" t="s">
        <v>54</v>
      </c>
    </row>
    <row r="49" spans="1:10" ht="17.25" customHeight="1">
      <c r="A49" s="31">
        <v>3</v>
      </c>
      <c r="B49" s="161" t="s">
        <v>44</v>
      </c>
      <c r="C49" s="159" t="s">
        <v>258</v>
      </c>
      <c r="D49" s="162">
        <v>36334</v>
      </c>
      <c r="E49" s="163" t="s">
        <v>103</v>
      </c>
      <c r="F49" s="163" t="s">
        <v>149</v>
      </c>
      <c r="G49" s="163"/>
      <c r="H49" s="194">
        <v>28.42</v>
      </c>
      <c r="I49" s="25" t="str">
        <f t="shared" si="1"/>
        <v>II A</v>
      </c>
      <c r="J49" s="164" t="s">
        <v>107</v>
      </c>
    </row>
    <row r="50" spans="1:10" ht="17.25" customHeight="1">
      <c r="A50" s="31">
        <v>4</v>
      </c>
      <c r="B50" s="161" t="s">
        <v>102</v>
      </c>
      <c r="C50" s="159" t="s">
        <v>615</v>
      </c>
      <c r="D50" s="162">
        <v>35960</v>
      </c>
      <c r="E50" s="163" t="s">
        <v>410</v>
      </c>
      <c r="F50" s="163" t="s">
        <v>411</v>
      </c>
      <c r="G50" s="163" t="s">
        <v>412</v>
      </c>
      <c r="H50" s="194">
        <v>28.8</v>
      </c>
      <c r="I50" s="25" t="str">
        <f t="shared" si="1"/>
        <v>II A</v>
      </c>
      <c r="J50" s="164" t="s">
        <v>413</v>
      </c>
    </row>
    <row r="51" spans="1:10" ht="17.25" customHeight="1">
      <c r="A51" s="31">
        <v>5</v>
      </c>
      <c r="B51" s="161" t="s">
        <v>596</v>
      </c>
      <c r="C51" s="159" t="s">
        <v>597</v>
      </c>
      <c r="D51" s="162">
        <v>36212</v>
      </c>
      <c r="E51" s="163" t="s">
        <v>47</v>
      </c>
      <c r="F51" s="163" t="s">
        <v>117</v>
      </c>
      <c r="G51" s="163"/>
      <c r="H51" s="194">
        <v>29.1</v>
      </c>
      <c r="I51" s="25" t="str">
        <f t="shared" si="1"/>
        <v>II A</v>
      </c>
      <c r="J51" s="164" t="s">
        <v>95</v>
      </c>
    </row>
    <row r="52" spans="1:10" ht="17.25" customHeight="1">
      <c r="A52" s="31">
        <v>6</v>
      </c>
      <c r="B52" s="161" t="s">
        <v>244</v>
      </c>
      <c r="C52" s="159" t="s">
        <v>587</v>
      </c>
      <c r="D52" s="162">
        <v>36336</v>
      </c>
      <c r="E52" s="163" t="s">
        <v>410</v>
      </c>
      <c r="F52" s="163" t="s">
        <v>411</v>
      </c>
      <c r="G52" s="163" t="s">
        <v>412</v>
      </c>
      <c r="H52" s="194">
        <v>29.19</v>
      </c>
      <c r="I52" s="25" t="str">
        <f t="shared" si="1"/>
        <v>II A</v>
      </c>
      <c r="J52" s="164" t="s">
        <v>413</v>
      </c>
    </row>
    <row r="53" spans="1:10" ht="17.25" customHeight="1">
      <c r="A53" s="31">
        <v>7</v>
      </c>
      <c r="B53" s="161" t="s">
        <v>18</v>
      </c>
      <c r="C53" s="159" t="s">
        <v>108</v>
      </c>
      <c r="D53" s="162">
        <v>35702</v>
      </c>
      <c r="E53" s="163" t="s">
        <v>103</v>
      </c>
      <c r="F53" s="163" t="s">
        <v>149</v>
      </c>
      <c r="G53" s="163"/>
      <c r="H53" s="194">
        <v>29.23</v>
      </c>
      <c r="I53" s="25" t="str">
        <f t="shared" si="1"/>
        <v>II A</v>
      </c>
      <c r="J53" s="164" t="s">
        <v>109</v>
      </c>
    </row>
    <row r="54" spans="1:10" ht="17.25" customHeight="1">
      <c r="A54" s="31">
        <v>8</v>
      </c>
      <c r="B54" s="161" t="s">
        <v>16</v>
      </c>
      <c r="C54" s="159" t="s">
        <v>600</v>
      </c>
      <c r="D54" s="162">
        <v>36185</v>
      </c>
      <c r="E54" s="163" t="s">
        <v>464</v>
      </c>
      <c r="F54" s="163" t="s">
        <v>350</v>
      </c>
      <c r="G54" s="163"/>
      <c r="H54" s="194">
        <v>29.27</v>
      </c>
      <c r="I54" s="25" t="str">
        <f t="shared" si="1"/>
        <v>III A</v>
      </c>
      <c r="J54" s="164" t="s">
        <v>465</v>
      </c>
    </row>
    <row r="55" spans="1:10" ht="17.25" customHeight="1">
      <c r="A55" s="31">
        <v>9</v>
      </c>
      <c r="B55" s="161" t="s">
        <v>654</v>
      </c>
      <c r="C55" s="159" t="s">
        <v>655</v>
      </c>
      <c r="D55" s="162" t="s">
        <v>656</v>
      </c>
      <c r="E55" s="163" t="s">
        <v>82</v>
      </c>
      <c r="F55" s="163" t="s">
        <v>83</v>
      </c>
      <c r="G55" s="163" t="s">
        <v>146</v>
      </c>
      <c r="H55" s="194">
        <v>29.37</v>
      </c>
      <c r="I55" s="25" t="str">
        <f t="shared" si="1"/>
        <v>III A</v>
      </c>
      <c r="J55" s="164" t="s">
        <v>148</v>
      </c>
    </row>
    <row r="56" spans="1:10" ht="17.25" customHeight="1">
      <c r="A56" s="31">
        <v>10</v>
      </c>
      <c r="B56" s="161" t="s">
        <v>611</v>
      </c>
      <c r="C56" s="159" t="s">
        <v>612</v>
      </c>
      <c r="D56" s="162">
        <v>36007</v>
      </c>
      <c r="E56" s="163" t="s">
        <v>34</v>
      </c>
      <c r="F56" s="163" t="s">
        <v>160</v>
      </c>
      <c r="G56" s="163" t="s">
        <v>69</v>
      </c>
      <c r="H56" s="194">
        <v>30.32</v>
      </c>
      <c r="I56" s="25" t="str">
        <f t="shared" si="1"/>
        <v>III A</v>
      </c>
      <c r="J56" s="164" t="s">
        <v>58</v>
      </c>
    </row>
    <row r="57" spans="1:10" ht="17.25" customHeight="1">
      <c r="A57" s="31">
        <v>11</v>
      </c>
      <c r="B57" s="161" t="s">
        <v>254</v>
      </c>
      <c r="C57" s="159" t="s">
        <v>255</v>
      </c>
      <c r="D57" s="162">
        <v>36270</v>
      </c>
      <c r="E57" s="163" t="s">
        <v>15</v>
      </c>
      <c r="F57" s="163" t="s">
        <v>524</v>
      </c>
      <c r="G57" s="163" t="s">
        <v>507</v>
      </c>
      <c r="H57" s="194">
        <v>30.95</v>
      </c>
      <c r="I57" s="25" t="str">
        <f t="shared" si="1"/>
        <v>III A</v>
      </c>
      <c r="J57" s="164" t="s">
        <v>88</v>
      </c>
    </row>
    <row r="58" spans="1:10" ht="17.25" customHeight="1">
      <c r="A58" s="31">
        <v>12</v>
      </c>
      <c r="B58" s="161" t="s">
        <v>236</v>
      </c>
      <c r="C58" s="159" t="s">
        <v>595</v>
      </c>
      <c r="D58" s="162">
        <v>36220</v>
      </c>
      <c r="E58" s="163" t="s">
        <v>70</v>
      </c>
      <c r="F58" s="163" t="s">
        <v>71</v>
      </c>
      <c r="G58" s="163"/>
      <c r="H58" s="194">
        <v>31.37</v>
      </c>
      <c r="I58" s="25" t="str">
        <f t="shared" si="1"/>
        <v>III A</v>
      </c>
      <c r="J58" s="164" t="s">
        <v>54</v>
      </c>
    </row>
    <row r="59" spans="1:10" ht="17.25" customHeight="1">
      <c r="A59" s="31">
        <v>13</v>
      </c>
      <c r="B59" s="161" t="s">
        <v>44</v>
      </c>
      <c r="C59" s="159" t="s">
        <v>605</v>
      </c>
      <c r="D59" s="162">
        <v>36164</v>
      </c>
      <c r="E59" s="163" t="s">
        <v>349</v>
      </c>
      <c r="F59" s="163" t="s">
        <v>350</v>
      </c>
      <c r="G59" s="163"/>
      <c r="H59" s="194">
        <v>32.25</v>
      </c>
      <c r="I59" s="25" t="str">
        <f t="shared" si="1"/>
        <v>I JA</v>
      </c>
      <c r="J59" s="164" t="s">
        <v>404</v>
      </c>
    </row>
    <row r="60" spans="1:10" ht="17.25" customHeight="1">
      <c r="A60" s="31">
        <v>14</v>
      </c>
      <c r="B60" s="161" t="s">
        <v>121</v>
      </c>
      <c r="C60" s="159" t="s">
        <v>98</v>
      </c>
      <c r="D60" s="162">
        <v>36086</v>
      </c>
      <c r="E60" s="163" t="s">
        <v>34</v>
      </c>
      <c r="F60" s="163" t="s">
        <v>160</v>
      </c>
      <c r="G60" s="163" t="s">
        <v>69</v>
      </c>
      <c r="H60" s="194">
        <v>32.62</v>
      </c>
      <c r="I60" s="25" t="str">
        <f t="shared" si="1"/>
        <v>I JA</v>
      </c>
      <c r="J60" s="164" t="s">
        <v>58</v>
      </c>
    </row>
    <row r="61" spans="1:10" ht="17.25" customHeight="1">
      <c r="A61" s="31">
        <v>15</v>
      </c>
      <c r="B61" s="161" t="s">
        <v>575</v>
      </c>
      <c r="C61" s="159" t="s">
        <v>576</v>
      </c>
      <c r="D61" s="162">
        <v>36428</v>
      </c>
      <c r="E61" s="163" t="s">
        <v>151</v>
      </c>
      <c r="F61" s="163" t="s">
        <v>150</v>
      </c>
      <c r="G61" s="163"/>
      <c r="H61" s="194">
        <v>34.87</v>
      </c>
      <c r="I61" s="25" t="str">
        <f t="shared" si="1"/>
        <v>II JA</v>
      </c>
      <c r="J61" s="164" t="s">
        <v>157</v>
      </c>
    </row>
    <row r="62" spans="1:10" ht="17.25" customHeight="1">
      <c r="A62" s="31"/>
      <c r="B62" s="161" t="s">
        <v>420</v>
      </c>
      <c r="C62" s="159" t="s">
        <v>590</v>
      </c>
      <c r="D62" s="162">
        <v>36301</v>
      </c>
      <c r="E62" s="163" t="s">
        <v>190</v>
      </c>
      <c r="F62" s="163" t="s">
        <v>192</v>
      </c>
      <c r="G62" s="163"/>
      <c r="H62" s="194" t="s">
        <v>682</v>
      </c>
      <c r="I62" s="25"/>
      <c r="J62" s="164" t="s">
        <v>591</v>
      </c>
    </row>
    <row r="63" spans="1:10" ht="17.25" customHeight="1">
      <c r="A63" s="31"/>
      <c r="B63" s="161" t="s">
        <v>33</v>
      </c>
      <c r="C63" s="159" t="s">
        <v>649</v>
      </c>
      <c r="D63" s="162">
        <v>35450</v>
      </c>
      <c r="E63" s="163" t="s">
        <v>34</v>
      </c>
      <c r="F63" s="163" t="s">
        <v>160</v>
      </c>
      <c r="G63" s="163" t="s">
        <v>69</v>
      </c>
      <c r="H63" s="194" t="s">
        <v>682</v>
      </c>
      <c r="I63" s="25"/>
      <c r="J63" s="164" t="s">
        <v>58</v>
      </c>
    </row>
  </sheetData>
  <sheetProtection/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selection activeCell="A5" sqref="A5"/>
    </sheetView>
  </sheetViews>
  <sheetFormatPr defaultColWidth="5.7109375" defaultRowHeight="12.75"/>
  <cols>
    <col min="1" max="1" width="5.7109375" style="44" customWidth="1"/>
    <col min="2" max="2" width="11.140625" style="44" customWidth="1"/>
    <col min="3" max="3" width="12.00390625" style="44" customWidth="1"/>
    <col min="4" max="4" width="10.7109375" style="57" customWidth="1"/>
    <col min="5" max="5" width="15.00390625" style="58" customWidth="1"/>
    <col min="6" max="6" width="17.57421875" style="58" bestFit="1" customWidth="1"/>
    <col min="7" max="7" width="16.8515625" style="58" bestFit="1" customWidth="1"/>
    <col min="8" max="8" width="9.140625" style="86" customWidth="1"/>
    <col min="9" max="9" width="19.140625" style="54" bestFit="1" customWidth="1"/>
    <col min="10" max="10" width="10.421875" style="44" customWidth="1"/>
    <col min="11" max="254" width="9.140625" style="44" customWidth="1"/>
    <col min="255" max="16384" width="5.7109375" style="44" customWidth="1"/>
  </cols>
  <sheetData>
    <row r="1" spans="1:9" s="61" customFormat="1" ht="15.75">
      <c r="A1" s="3" t="s">
        <v>224</v>
      </c>
      <c r="C1" s="62"/>
      <c r="D1" s="74"/>
      <c r="E1" s="74"/>
      <c r="F1" s="74"/>
      <c r="G1" s="91"/>
      <c r="H1" s="65"/>
      <c r="I1" s="92"/>
    </row>
    <row r="2" spans="1:12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5"/>
      <c r="K2" s="65"/>
      <c r="L2" s="93"/>
    </row>
    <row r="3" spans="1:9" s="59" customFormat="1" ht="12.75">
      <c r="A3" s="44"/>
      <c r="B3" s="49"/>
      <c r="C3" s="44"/>
      <c r="D3" s="57"/>
      <c r="E3" s="58"/>
      <c r="F3" s="58"/>
      <c r="G3" s="58"/>
      <c r="H3" s="53"/>
      <c r="I3" s="51"/>
    </row>
    <row r="4" spans="1:9" s="66" customFormat="1" ht="15.75">
      <c r="A4" s="60"/>
      <c r="B4" s="61" t="s">
        <v>331</v>
      </c>
      <c r="C4" s="61"/>
      <c r="D4" s="62"/>
      <c r="E4" s="62"/>
      <c r="F4" s="62"/>
      <c r="G4" s="63"/>
      <c r="H4" s="64"/>
      <c r="I4" s="65"/>
    </row>
    <row r="5" spans="1:9" s="66" customFormat="1" ht="16.5" thickBot="1">
      <c r="A5" s="60"/>
      <c r="B5" s="61">
        <v>1</v>
      </c>
      <c r="C5" s="61" t="s">
        <v>679</v>
      </c>
      <c r="D5" s="62"/>
      <c r="E5" s="62"/>
      <c r="F5" s="62"/>
      <c r="G5" s="63"/>
      <c r="H5" s="64"/>
      <c r="I5" s="65"/>
    </row>
    <row r="6" spans="1:9" s="52" customFormat="1" ht="18" customHeight="1" thickBot="1">
      <c r="A6" s="95" t="s">
        <v>138</v>
      </c>
      <c r="B6" s="67" t="s">
        <v>0</v>
      </c>
      <c r="C6" s="68" t="s">
        <v>1</v>
      </c>
      <c r="D6" s="70" t="s">
        <v>10</v>
      </c>
      <c r="E6" s="69" t="s">
        <v>2</v>
      </c>
      <c r="F6" s="69" t="s">
        <v>3</v>
      </c>
      <c r="G6" s="69" t="s">
        <v>75</v>
      </c>
      <c r="H6" s="199" t="s">
        <v>4</v>
      </c>
      <c r="I6" s="71" t="s">
        <v>5</v>
      </c>
    </row>
    <row r="7" spans="1:9" ht="16.5" customHeight="1">
      <c r="A7" s="31">
        <v>1</v>
      </c>
      <c r="B7" s="161" t="s">
        <v>378</v>
      </c>
      <c r="C7" s="159" t="s">
        <v>379</v>
      </c>
      <c r="D7" s="162">
        <v>37460</v>
      </c>
      <c r="E7" s="163" t="s">
        <v>82</v>
      </c>
      <c r="F7" s="163" t="s">
        <v>83</v>
      </c>
      <c r="G7" s="163" t="s">
        <v>186</v>
      </c>
      <c r="H7" s="202">
        <v>32.44</v>
      </c>
      <c r="I7" s="164" t="s">
        <v>136</v>
      </c>
    </row>
    <row r="8" spans="1:9" ht="16.5" customHeight="1">
      <c r="A8" s="31">
        <v>2</v>
      </c>
      <c r="B8" s="161" t="s">
        <v>87</v>
      </c>
      <c r="C8" s="159" t="s">
        <v>403</v>
      </c>
      <c r="D8" s="162">
        <v>37395</v>
      </c>
      <c r="E8" s="163" t="s">
        <v>349</v>
      </c>
      <c r="F8" s="163" t="s">
        <v>350</v>
      </c>
      <c r="G8" s="163"/>
      <c r="H8" s="202">
        <v>26.02</v>
      </c>
      <c r="I8" s="164" t="s">
        <v>404</v>
      </c>
    </row>
    <row r="9" spans="1:9" ht="16.5" customHeight="1">
      <c r="A9" s="31">
        <v>3</v>
      </c>
      <c r="B9" s="161" t="s">
        <v>28</v>
      </c>
      <c r="C9" s="159" t="s">
        <v>409</v>
      </c>
      <c r="D9" s="162">
        <v>37372</v>
      </c>
      <c r="E9" s="163" t="s">
        <v>410</v>
      </c>
      <c r="F9" s="163" t="s">
        <v>411</v>
      </c>
      <c r="G9" s="163" t="s">
        <v>412</v>
      </c>
      <c r="H9" s="202">
        <v>28.6</v>
      </c>
      <c r="I9" s="164" t="s">
        <v>413</v>
      </c>
    </row>
    <row r="10" spans="1:9" ht="16.5" customHeight="1">
      <c r="A10" s="31">
        <v>4</v>
      </c>
      <c r="B10" s="161" t="s">
        <v>273</v>
      </c>
      <c r="C10" s="159" t="s">
        <v>419</v>
      </c>
      <c r="D10" s="162">
        <v>37353</v>
      </c>
      <c r="E10" s="163" t="s">
        <v>34</v>
      </c>
      <c r="F10" s="163" t="s">
        <v>160</v>
      </c>
      <c r="G10" s="163"/>
      <c r="H10" s="202">
        <v>26.11</v>
      </c>
      <c r="I10" s="164" t="s">
        <v>415</v>
      </c>
    </row>
    <row r="11" spans="1:9" ht="16.5" customHeight="1">
      <c r="A11" s="73"/>
      <c r="B11" s="167"/>
      <c r="C11" s="168"/>
      <c r="D11" s="169"/>
      <c r="E11" s="170"/>
      <c r="F11" s="170"/>
      <c r="G11" s="170"/>
      <c r="H11" s="203"/>
      <c r="I11" s="171"/>
    </row>
    <row r="12" spans="1:9" s="66" customFormat="1" ht="16.5" thickBot="1">
      <c r="A12" s="60"/>
      <c r="B12" s="61">
        <v>2</v>
      </c>
      <c r="C12" s="61" t="s">
        <v>679</v>
      </c>
      <c r="D12" s="62"/>
      <c r="E12" s="62"/>
      <c r="F12" s="62"/>
      <c r="G12" s="63"/>
      <c r="H12" s="204"/>
      <c r="I12" s="65"/>
    </row>
    <row r="13" spans="1:9" s="52" customFormat="1" ht="18" customHeight="1" thickBot="1">
      <c r="A13" s="95" t="s">
        <v>138</v>
      </c>
      <c r="B13" s="67" t="s">
        <v>0</v>
      </c>
      <c r="C13" s="68" t="s">
        <v>1</v>
      </c>
      <c r="D13" s="70" t="s">
        <v>10</v>
      </c>
      <c r="E13" s="69" t="s">
        <v>2</v>
      </c>
      <c r="F13" s="69" t="s">
        <v>3</v>
      </c>
      <c r="G13" s="69" t="s">
        <v>75</v>
      </c>
      <c r="H13" s="199" t="s">
        <v>4</v>
      </c>
      <c r="I13" s="71" t="s">
        <v>5</v>
      </c>
    </row>
    <row r="14" spans="1:9" ht="16.5" customHeight="1">
      <c r="A14" s="31">
        <v>1</v>
      </c>
      <c r="B14" s="161" t="s">
        <v>25</v>
      </c>
      <c r="C14" s="159" t="s">
        <v>428</v>
      </c>
      <c r="D14" s="162">
        <v>37280</v>
      </c>
      <c r="E14" s="163" t="s">
        <v>34</v>
      </c>
      <c r="F14" s="163" t="s">
        <v>160</v>
      </c>
      <c r="G14" s="163" t="s">
        <v>69</v>
      </c>
      <c r="H14" s="202" t="s">
        <v>682</v>
      </c>
      <c r="I14" s="164" t="s">
        <v>48</v>
      </c>
    </row>
    <row r="15" spans="1:9" ht="16.5" customHeight="1">
      <c r="A15" s="31">
        <v>2</v>
      </c>
      <c r="B15" s="161" t="s">
        <v>429</v>
      </c>
      <c r="C15" s="159" t="s">
        <v>430</v>
      </c>
      <c r="D15" s="162">
        <v>37277</v>
      </c>
      <c r="E15" s="163" t="s">
        <v>34</v>
      </c>
      <c r="F15" s="163" t="s">
        <v>160</v>
      </c>
      <c r="G15" s="163" t="s">
        <v>69</v>
      </c>
      <c r="H15" s="202">
        <v>26.51</v>
      </c>
      <c r="I15" s="164" t="s">
        <v>35</v>
      </c>
    </row>
    <row r="16" spans="1:9" ht="16.5" customHeight="1">
      <c r="A16" s="31">
        <v>3</v>
      </c>
      <c r="B16" s="161" t="s">
        <v>132</v>
      </c>
      <c r="C16" s="159" t="s">
        <v>280</v>
      </c>
      <c r="D16" s="162">
        <v>37125</v>
      </c>
      <c r="E16" s="163" t="s">
        <v>82</v>
      </c>
      <c r="F16" s="163" t="s">
        <v>83</v>
      </c>
      <c r="G16" s="163" t="s">
        <v>381</v>
      </c>
      <c r="H16" s="202" t="s">
        <v>682</v>
      </c>
      <c r="I16" s="164" t="s">
        <v>147</v>
      </c>
    </row>
    <row r="17" spans="1:9" ht="16.5" customHeight="1">
      <c r="A17" s="31">
        <v>4</v>
      </c>
      <c r="B17" s="161" t="s">
        <v>135</v>
      </c>
      <c r="C17" s="159" t="s">
        <v>179</v>
      </c>
      <c r="D17" s="162">
        <v>37178</v>
      </c>
      <c r="E17" s="163" t="s">
        <v>34</v>
      </c>
      <c r="F17" s="163" t="s">
        <v>160</v>
      </c>
      <c r="G17" s="163" t="s">
        <v>357</v>
      </c>
      <c r="H17" s="202">
        <v>26.04</v>
      </c>
      <c r="I17" s="164" t="s">
        <v>59</v>
      </c>
    </row>
    <row r="18" spans="1:9" ht="16.5" customHeight="1">
      <c r="A18" s="73"/>
      <c r="B18" s="167"/>
      <c r="C18" s="168"/>
      <c r="D18" s="169"/>
      <c r="E18" s="170"/>
      <c r="F18" s="170"/>
      <c r="G18" s="170"/>
      <c r="H18" s="203"/>
      <c r="I18" s="171"/>
    </row>
    <row r="19" spans="1:9" s="66" customFormat="1" ht="16.5" thickBot="1">
      <c r="A19" s="60"/>
      <c r="B19" s="61">
        <v>3</v>
      </c>
      <c r="C19" s="61" t="s">
        <v>679</v>
      </c>
      <c r="D19" s="62"/>
      <c r="E19" s="62"/>
      <c r="F19" s="62"/>
      <c r="G19" s="63"/>
      <c r="H19" s="204"/>
      <c r="I19" s="65"/>
    </row>
    <row r="20" spans="1:9" s="52" customFormat="1" ht="18" customHeight="1" thickBot="1">
      <c r="A20" s="95" t="s">
        <v>138</v>
      </c>
      <c r="B20" s="67" t="s">
        <v>0</v>
      </c>
      <c r="C20" s="68" t="s">
        <v>1</v>
      </c>
      <c r="D20" s="70" t="s">
        <v>10</v>
      </c>
      <c r="E20" s="69" t="s">
        <v>2</v>
      </c>
      <c r="F20" s="69" t="s">
        <v>3</v>
      </c>
      <c r="G20" s="69" t="s">
        <v>75</v>
      </c>
      <c r="H20" s="199" t="s">
        <v>4</v>
      </c>
      <c r="I20" s="71" t="s">
        <v>5</v>
      </c>
    </row>
    <row r="21" spans="1:9" ht="16.5" customHeight="1">
      <c r="A21" s="31">
        <v>1</v>
      </c>
      <c r="B21" s="161" t="s">
        <v>24</v>
      </c>
      <c r="C21" s="159" t="s">
        <v>467</v>
      </c>
      <c r="D21" s="162">
        <v>37088</v>
      </c>
      <c r="E21" s="163" t="s">
        <v>34</v>
      </c>
      <c r="F21" s="163" t="s">
        <v>160</v>
      </c>
      <c r="G21" s="163"/>
      <c r="H21" s="202" t="s">
        <v>682</v>
      </c>
      <c r="I21" s="164" t="s">
        <v>295</v>
      </c>
    </row>
    <row r="22" spans="1:9" ht="16.5" customHeight="1">
      <c r="A22" s="31">
        <v>2</v>
      </c>
      <c r="B22" s="161" t="s">
        <v>32</v>
      </c>
      <c r="C22" s="159" t="s">
        <v>484</v>
      </c>
      <c r="D22" s="162">
        <v>37030</v>
      </c>
      <c r="E22" s="163" t="s">
        <v>15</v>
      </c>
      <c r="F22" s="163" t="s">
        <v>46</v>
      </c>
      <c r="G22" s="163" t="s">
        <v>51</v>
      </c>
      <c r="H22" s="202">
        <v>27.74</v>
      </c>
      <c r="I22" s="164" t="s">
        <v>80</v>
      </c>
    </row>
    <row r="23" spans="1:9" ht="16.5" customHeight="1">
      <c r="A23" s="31">
        <v>3</v>
      </c>
      <c r="B23" s="161" t="s">
        <v>119</v>
      </c>
      <c r="C23" s="159" t="s">
        <v>234</v>
      </c>
      <c r="D23" s="162">
        <v>37029</v>
      </c>
      <c r="E23" s="163" t="s">
        <v>70</v>
      </c>
      <c r="F23" s="163" t="s">
        <v>71</v>
      </c>
      <c r="G23" s="163"/>
      <c r="H23" s="202">
        <v>26.85</v>
      </c>
      <c r="I23" s="164" t="s">
        <v>54</v>
      </c>
    </row>
    <row r="24" spans="1:9" ht="16.5" customHeight="1">
      <c r="A24" s="31">
        <v>4</v>
      </c>
      <c r="B24" s="161" t="s">
        <v>286</v>
      </c>
      <c r="C24" s="159" t="s">
        <v>287</v>
      </c>
      <c r="D24" s="162">
        <v>37023</v>
      </c>
      <c r="E24" s="163" t="s">
        <v>190</v>
      </c>
      <c r="F24" s="163" t="s">
        <v>192</v>
      </c>
      <c r="G24" s="163"/>
      <c r="H24" s="205" t="s">
        <v>682</v>
      </c>
      <c r="I24" s="164" t="s">
        <v>191</v>
      </c>
    </row>
    <row r="25" spans="1:9" ht="16.5" customHeight="1">
      <c r="A25" s="73"/>
      <c r="B25" s="167"/>
      <c r="C25" s="168"/>
      <c r="D25" s="169"/>
      <c r="E25" s="170"/>
      <c r="F25" s="170"/>
      <c r="G25" s="170"/>
      <c r="H25" s="206"/>
      <c r="I25" s="171"/>
    </row>
    <row r="26" spans="1:9" s="66" customFormat="1" ht="16.5" thickBot="1">
      <c r="A26" s="60"/>
      <c r="B26" s="61">
        <v>4</v>
      </c>
      <c r="C26" s="61" t="s">
        <v>679</v>
      </c>
      <c r="D26" s="62"/>
      <c r="E26" s="62"/>
      <c r="F26" s="62"/>
      <c r="G26" s="63"/>
      <c r="H26" s="204"/>
      <c r="I26" s="65"/>
    </row>
    <row r="27" spans="1:9" s="52" customFormat="1" ht="18" customHeight="1" thickBot="1">
      <c r="A27" s="95" t="s">
        <v>138</v>
      </c>
      <c r="B27" s="67" t="s">
        <v>0</v>
      </c>
      <c r="C27" s="68" t="s">
        <v>1</v>
      </c>
      <c r="D27" s="70" t="s">
        <v>10</v>
      </c>
      <c r="E27" s="69" t="s">
        <v>2</v>
      </c>
      <c r="F27" s="69" t="s">
        <v>3</v>
      </c>
      <c r="G27" s="69" t="s">
        <v>75</v>
      </c>
      <c r="H27" s="199" t="s">
        <v>4</v>
      </c>
      <c r="I27" s="71" t="s">
        <v>5</v>
      </c>
    </row>
    <row r="28" spans="1:9" ht="18" customHeight="1">
      <c r="A28" s="31">
        <v>1</v>
      </c>
      <c r="B28" s="161" t="s">
        <v>223</v>
      </c>
      <c r="C28" s="159" t="s">
        <v>485</v>
      </c>
      <c r="D28" s="162">
        <v>37016</v>
      </c>
      <c r="E28" s="163" t="s">
        <v>15</v>
      </c>
      <c r="F28" s="163" t="s">
        <v>46</v>
      </c>
      <c r="G28" s="163" t="s">
        <v>51</v>
      </c>
      <c r="H28" s="202" t="s">
        <v>682</v>
      </c>
      <c r="I28" s="164" t="s">
        <v>80</v>
      </c>
    </row>
    <row r="29" spans="1:9" ht="18" customHeight="1">
      <c r="A29" s="31">
        <v>2</v>
      </c>
      <c r="B29" s="161" t="s">
        <v>137</v>
      </c>
      <c r="C29" s="159" t="s">
        <v>355</v>
      </c>
      <c r="D29" s="162">
        <v>36973</v>
      </c>
      <c r="E29" s="163" t="s">
        <v>410</v>
      </c>
      <c r="F29" s="163" t="s">
        <v>411</v>
      </c>
      <c r="G29" s="163" t="s">
        <v>412</v>
      </c>
      <c r="H29" s="202" t="s">
        <v>681</v>
      </c>
      <c r="I29" s="164" t="s">
        <v>413</v>
      </c>
    </row>
    <row r="30" spans="1:9" ht="18" customHeight="1">
      <c r="A30" s="31">
        <v>3</v>
      </c>
      <c r="B30" s="161" t="s">
        <v>67</v>
      </c>
      <c r="C30" s="159" t="s">
        <v>500</v>
      </c>
      <c r="D30" s="162">
        <v>36931</v>
      </c>
      <c r="E30" s="163" t="s">
        <v>386</v>
      </c>
      <c r="F30" s="163" t="s">
        <v>387</v>
      </c>
      <c r="G30" s="163" t="s">
        <v>388</v>
      </c>
      <c r="H30" s="202">
        <v>25.63</v>
      </c>
      <c r="I30" s="164" t="s">
        <v>389</v>
      </c>
    </row>
    <row r="31" spans="1:9" ht="18" customHeight="1">
      <c r="A31" s="31">
        <v>4</v>
      </c>
      <c r="B31" s="161" t="s">
        <v>242</v>
      </c>
      <c r="C31" s="159" t="s">
        <v>505</v>
      </c>
      <c r="D31" s="162">
        <v>36885</v>
      </c>
      <c r="E31" s="163" t="s">
        <v>410</v>
      </c>
      <c r="F31" s="163" t="s">
        <v>411</v>
      </c>
      <c r="G31" s="163" t="s">
        <v>412</v>
      </c>
      <c r="H31" s="194">
        <v>27.49</v>
      </c>
      <c r="I31" s="164" t="s">
        <v>444</v>
      </c>
    </row>
    <row r="32" spans="1:9" ht="18" customHeight="1">
      <c r="A32" s="73"/>
      <c r="B32" s="167"/>
      <c r="C32" s="168"/>
      <c r="D32" s="169"/>
      <c r="E32" s="170"/>
      <c r="F32" s="170"/>
      <c r="G32" s="170"/>
      <c r="H32" s="203"/>
      <c r="I32" s="171"/>
    </row>
    <row r="33" spans="1:9" s="66" customFormat="1" ht="16.5" thickBot="1">
      <c r="A33" s="60"/>
      <c r="B33" s="61">
        <v>5</v>
      </c>
      <c r="C33" s="61" t="s">
        <v>679</v>
      </c>
      <c r="D33" s="62"/>
      <c r="E33" s="62"/>
      <c r="F33" s="62"/>
      <c r="G33" s="63"/>
      <c r="H33" s="204"/>
      <c r="I33" s="65"/>
    </row>
    <row r="34" spans="1:9" s="52" customFormat="1" ht="18" customHeight="1" thickBot="1">
      <c r="A34" s="95" t="s">
        <v>138</v>
      </c>
      <c r="B34" s="67" t="s">
        <v>0</v>
      </c>
      <c r="C34" s="68" t="s">
        <v>1</v>
      </c>
      <c r="D34" s="70" t="s">
        <v>10</v>
      </c>
      <c r="E34" s="69" t="s">
        <v>2</v>
      </c>
      <c r="F34" s="69" t="s">
        <v>3</v>
      </c>
      <c r="G34" s="69" t="s">
        <v>75</v>
      </c>
      <c r="H34" s="199" t="s">
        <v>4</v>
      </c>
      <c r="I34" s="71" t="s">
        <v>5</v>
      </c>
    </row>
    <row r="35" spans="1:9" ht="18" customHeight="1">
      <c r="A35" s="31">
        <v>1</v>
      </c>
      <c r="B35" s="161"/>
      <c r="C35" s="159"/>
      <c r="D35" s="162"/>
      <c r="E35" s="163"/>
      <c r="F35" s="163"/>
      <c r="G35" s="163"/>
      <c r="H35" s="194"/>
      <c r="I35" s="164"/>
    </row>
    <row r="36" spans="1:9" ht="18" customHeight="1">
      <c r="A36" s="31">
        <v>2</v>
      </c>
      <c r="B36" s="161" t="s">
        <v>72</v>
      </c>
      <c r="C36" s="159" t="s">
        <v>511</v>
      </c>
      <c r="D36" s="162">
        <v>36812</v>
      </c>
      <c r="E36" s="163" t="s">
        <v>435</v>
      </c>
      <c r="F36" s="163" t="s">
        <v>436</v>
      </c>
      <c r="G36" s="163"/>
      <c r="H36" s="202">
        <v>26.65</v>
      </c>
      <c r="I36" s="164" t="s">
        <v>437</v>
      </c>
    </row>
    <row r="37" spans="1:9" ht="18" customHeight="1">
      <c r="A37" s="31">
        <v>3</v>
      </c>
      <c r="B37" s="161" t="s">
        <v>170</v>
      </c>
      <c r="C37" s="159" t="s">
        <v>206</v>
      </c>
      <c r="D37" s="162">
        <v>36779</v>
      </c>
      <c r="E37" s="163" t="s">
        <v>34</v>
      </c>
      <c r="F37" s="163" t="s">
        <v>160</v>
      </c>
      <c r="G37" s="163" t="s">
        <v>357</v>
      </c>
      <c r="H37" s="202">
        <v>25.18</v>
      </c>
      <c r="I37" s="164" t="s">
        <v>59</v>
      </c>
    </row>
    <row r="38" spans="1:9" ht="18" customHeight="1">
      <c r="A38" s="31">
        <v>4</v>
      </c>
      <c r="B38" s="161" t="s">
        <v>143</v>
      </c>
      <c r="C38" s="159" t="s">
        <v>514</v>
      </c>
      <c r="D38" s="162">
        <v>36791</v>
      </c>
      <c r="E38" s="163" t="s">
        <v>435</v>
      </c>
      <c r="F38" s="163" t="s">
        <v>436</v>
      </c>
      <c r="G38" s="163"/>
      <c r="H38" s="202">
        <v>25.57</v>
      </c>
      <c r="I38" s="164" t="s">
        <v>437</v>
      </c>
    </row>
    <row r="39" spans="1:9" ht="18" customHeight="1">
      <c r="A39" s="73"/>
      <c r="B39" s="167"/>
      <c r="C39" s="168"/>
      <c r="D39" s="169"/>
      <c r="E39" s="170"/>
      <c r="F39" s="170"/>
      <c r="G39" s="170"/>
      <c r="H39" s="203"/>
      <c r="I39" s="171"/>
    </row>
    <row r="40" spans="1:9" s="66" customFormat="1" ht="16.5" thickBot="1">
      <c r="A40" s="60"/>
      <c r="B40" s="61">
        <v>6</v>
      </c>
      <c r="C40" s="61" t="s">
        <v>679</v>
      </c>
      <c r="D40" s="62"/>
      <c r="E40" s="62"/>
      <c r="F40" s="62"/>
      <c r="G40" s="63"/>
      <c r="H40" s="204"/>
      <c r="I40" s="65"/>
    </row>
    <row r="41" spans="1:9" s="52" customFormat="1" ht="18" customHeight="1" thickBot="1">
      <c r="A41" s="95" t="s">
        <v>138</v>
      </c>
      <c r="B41" s="67" t="s">
        <v>0</v>
      </c>
      <c r="C41" s="68" t="s">
        <v>1</v>
      </c>
      <c r="D41" s="70" t="s">
        <v>10</v>
      </c>
      <c r="E41" s="69" t="s">
        <v>2</v>
      </c>
      <c r="F41" s="69" t="s">
        <v>3</v>
      </c>
      <c r="G41" s="69" t="s">
        <v>75</v>
      </c>
      <c r="H41" s="199" t="s">
        <v>4</v>
      </c>
      <c r="I41" s="71" t="s">
        <v>5</v>
      </c>
    </row>
    <row r="42" spans="1:9" ht="18" customHeight="1">
      <c r="A42" s="31">
        <v>1</v>
      </c>
      <c r="B42" s="161"/>
      <c r="C42" s="159"/>
      <c r="D42" s="162"/>
      <c r="E42" s="163"/>
      <c r="F42" s="163"/>
      <c r="G42" s="163"/>
      <c r="H42" s="202"/>
      <c r="I42" s="164"/>
    </row>
    <row r="43" spans="1:9" ht="18" customHeight="1">
      <c r="A43" s="31">
        <v>2</v>
      </c>
      <c r="B43" s="161" t="s">
        <v>187</v>
      </c>
      <c r="C43" s="159" t="s">
        <v>188</v>
      </c>
      <c r="D43" s="162">
        <v>36759</v>
      </c>
      <c r="E43" s="163" t="s">
        <v>82</v>
      </c>
      <c r="F43" s="163" t="s">
        <v>83</v>
      </c>
      <c r="G43" s="163" t="s">
        <v>381</v>
      </c>
      <c r="H43" s="202">
        <v>26.17</v>
      </c>
      <c r="I43" s="164" t="s">
        <v>147</v>
      </c>
    </row>
    <row r="44" spans="1:9" ht="18" customHeight="1">
      <c r="A44" s="31">
        <v>3</v>
      </c>
      <c r="B44" s="161" t="s">
        <v>28</v>
      </c>
      <c r="C44" s="159" t="s">
        <v>521</v>
      </c>
      <c r="D44" s="162">
        <v>36747</v>
      </c>
      <c r="E44" s="163" t="s">
        <v>459</v>
      </c>
      <c r="F44" s="163" t="s">
        <v>387</v>
      </c>
      <c r="G44" s="163" t="s">
        <v>357</v>
      </c>
      <c r="H44" s="202">
        <v>26.4</v>
      </c>
      <c r="I44" s="164" t="s">
        <v>50</v>
      </c>
    </row>
    <row r="45" spans="1:9" ht="18" customHeight="1">
      <c r="A45" s="31">
        <v>4</v>
      </c>
      <c r="B45" s="161" t="s">
        <v>155</v>
      </c>
      <c r="C45" s="159" t="s">
        <v>522</v>
      </c>
      <c r="D45" s="162">
        <v>36747</v>
      </c>
      <c r="E45" s="163" t="s">
        <v>34</v>
      </c>
      <c r="F45" s="163" t="s">
        <v>160</v>
      </c>
      <c r="G45" s="163"/>
      <c r="H45" s="202" t="s">
        <v>682</v>
      </c>
      <c r="I45" s="164" t="s">
        <v>518</v>
      </c>
    </row>
    <row r="46" spans="1:9" ht="18" customHeight="1">
      <c r="A46" s="73"/>
      <c r="B46" s="167"/>
      <c r="C46" s="168"/>
      <c r="D46" s="169"/>
      <c r="E46" s="170"/>
      <c r="F46" s="170"/>
      <c r="G46" s="170"/>
      <c r="H46" s="203"/>
      <c r="I46" s="171"/>
    </row>
    <row r="47" spans="1:9" s="66" customFormat="1" ht="16.5" thickBot="1">
      <c r="A47" s="60"/>
      <c r="B47" s="61">
        <v>7</v>
      </c>
      <c r="C47" s="61" t="s">
        <v>679</v>
      </c>
      <c r="D47" s="62"/>
      <c r="E47" s="62"/>
      <c r="F47" s="62"/>
      <c r="G47" s="63"/>
      <c r="H47" s="204"/>
      <c r="I47" s="65"/>
    </row>
    <row r="48" spans="1:9" s="52" customFormat="1" ht="18" customHeight="1" thickBot="1">
      <c r="A48" s="95" t="s">
        <v>138</v>
      </c>
      <c r="B48" s="67" t="s">
        <v>0</v>
      </c>
      <c r="C48" s="68" t="s">
        <v>1</v>
      </c>
      <c r="D48" s="70" t="s">
        <v>10</v>
      </c>
      <c r="E48" s="69" t="s">
        <v>2</v>
      </c>
      <c r="F48" s="69" t="s">
        <v>3</v>
      </c>
      <c r="G48" s="69" t="s">
        <v>75</v>
      </c>
      <c r="H48" s="199" t="s">
        <v>4</v>
      </c>
      <c r="I48" s="71" t="s">
        <v>5</v>
      </c>
    </row>
    <row r="49" spans="1:9" ht="18" customHeight="1">
      <c r="A49" s="31">
        <v>1</v>
      </c>
      <c r="B49" s="161"/>
      <c r="C49" s="159"/>
      <c r="D49" s="162"/>
      <c r="E49" s="163"/>
      <c r="F49" s="163"/>
      <c r="G49" s="163"/>
      <c r="H49" s="202"/>
      <c r="I49" s="164"/>
    </row>
    <row r="50" spans="1:9" ht="18" customHeight="1">
      <c r="A50" s="31">
        <v>2</v>
      </c>
      <c r="B50" s="161" t="s">
        <v>79</v>
      </c>
      <c r="C50" s="159" t="s">
        <v>523</v>
      </c>
      <c r="D50" s="162">
        <v>36739</v>
      </c>
      <c r="E50" s="163" t="s">
        <v>151</v>
      </c>
      <c r="F50" s="163" t="s">
        <v>150</v>
      </c>
      <c r="G50" s="163"/>
      <c r="H50" s="202">
        <v>26.86</v>
      </c>
      <c r="I50" s="164" t="s">
        <v>157</v>
      </c>
    </row>
    <row r="51" spans="1:9" ht="18" customHeight="1">
      <c r="A51" s="31">
        <v>3</v>
      </c>
      <c r="B51" s="161" t="s">
        <v>137</v>
      </c>
      <c r="C51" s="159" t="s">
        <v>237</v>
      </c>
      <c r="D51" s="162">
        <v>36594</v>
      </c>
      <c r="E51" s="163" t="s">
        <v>70</v>
      </c>
      <c r="F51" s="163" t="s">
        <v>71</v>
      </c>
      <c r="G51" s="163"/>
      <c r="H51" s="202">
        <v>26.37</v>
      </c>
      <c r="I51" s="164" t="s">
        <v>54</v>
      </c>
    </row>
    <row r="52" spans="1:10" ht="18" customHeight="1">
      <c r="A52" s="31">
        <v>4</v>
      </c>
      <c r="B52" s="161" t="s">
        <v>225</v>
      </c>
      <c r="C52" s="159" t="s">
        <v>229</v>
      </c>
      <c r="D52" s="162">
        <v>36672</v>
      </c>
      <c r="E52" s="163" t="s">
        <v>151</v>
      </c>
      <c r="F52" s="163" t="s">
        <v>150</v>
      </c>
      <c r="G52" s="163"/>
      <c r="H52" s="202">
        <v>27.8</v>
      </c>
      <c r="I52" s="164" t="s">
        <v>157</v>
      </c>
      <c r="J52" s="118"/>
    </row>
    <row r="53" spans="1:9" ht="18" customHeight="1">
      <c r="A53" s="73"/>
      <c r="B53" s="167"/>
      <c r="C53" s="168"/>
      <c r="D53" s="169"/>
      <c r="E53" s="170"/>
      <c r="F53" s="170"/>
      <c r="G53" s="170"/>
      <c r="H53" s="203"/>
      <c r="I53" s="171"/>
    </row>
    <row r="54" spans="1:9" s="66" customFormat="1" ht="16.5" thickBot="1">
      <c r="A54" s="60"/>
      <c r="B54" s="61">
        <v>8</v>
      </c>
      <c r="C54" s="61" t="s">
        <v>679</v>
      </c>
      <c r="D54" s="62"/>
      <c r="E54" s="62"/>
      <c r="F54" s="62"/>
      <c r="G54" s="63"/>
      <c r="H54" s="204"/>
      <c r="I54" s="65"/>
    </row>
    <row r="55" spans="1:9" s="52" customFormat="1" ht="18" customHeight="1" thickBot="1">
      <c r="A55" s="95" t="s">
        <v>138</v>
      </c>
      <c r="B55" s="67" t="s">
        <v>0</v>
      </c>
      <c r="C55" s="68" t="s">
        <v>1</v>
      </c>
      <c r="D55" s="70" t="s">
        <v>10</v>
      </c>
      <c r="E55" s="69" t="s">
        <v>2</v>
      </c>
      <c r="F55" s="69" t="s">
        <v>3</v>
      </c>
      <c r="G55" s="69" t="s">
        <v>75</v>
      </c>
      <c r="H55" s="199" t="s">
        <v>4</v>
      </c>
      <c r="I55" s="71" t="s">
        <v>5</v>
      </c>
    </row>
    <row r="56" spans="1:9" ht="18" customHeight="1">
      <c r="A56" s="31">
        <v>1</v>
      </c>
      <c r="B56" s="161"/>
      <c r="C56" s="159"/>
      <c r="D56" s="162"/>
      <c r="E56" s="163"/>
      <c r="F56" s="163"/>
      <c r="G56" s="163"/>
      <c r="H56" s="202"/>
      <c r="I56" s="164"/>
    </row>
    <row r="57" spans="1:9" ht="18" customHeight="1">
      <c r="A57" s="31">
        <v>2</v>
      </c>
      <c r="B57" s="161" t="s">
        <v>550</v>
      </c>
      <c r="C57" s="159" t="s">
        <v>551</v>
      </c>
      <c r="D57" s="162">
        <v>36575</v>
      </c>
      <c r="E57" s="163" t="s">
        <v>15</v>
      </c>
      <c r="F57" s="163" t="s">
        <v>524</v>
      </c>
      <c r="G57" s="163" t="s">
        <v>507</v>
      </c>
      <c r="H57" s="202" t="s">
        <v>681</v>
      </c>
      <c r="I57" s="164" t="s">
        <v>88</v>
      </c>
    </row>
    <row r="58" spans="1:9" ht="18" customHeight="1">
      <c r="A58" s="31">
        <v>3</v>
      </c>
      <c r="B58" s="161" t="s">
        <v>132</v>
      </c>
      <c r="C58" s="159" t="s">
        <v>315</v>
      </c>
      <c r="D58" s="162">
        <v>36562</v>
      </c>
      <c r="E58" s="163" t="s">
        <v>34</v>
      </c>
      <c r="F58" s="163" t="s">
        <v>160</v>
      </c>
      <c r="G58" s="163" t="s">
        <v>210</v>
      </c>
      <c r="H58" s="202">
        <v>27.84</v>
      </c>
      <c r="I58" s="164" t="s">
        <v>60</v>
      </c>
    </row>
    <row r="59" spans="1:9" ht="18" customHeight="1">
      <c r="A59" s="31">
        <v>4</v>
      </c>
      <c r="B59" s="161" t="s">
        <v>143</v>
      </c>
      <c r="C59" s="159" t="s">
        <v>561</v>
      </c>
      <c r="D59" s="162">
        <v>36536</v>
      </c>
      <c r="E59" s="163" t="s">
        <v>386</v>
      </c>
      <c r="F59" s="163" t="s">
        <v>387</v>
      </c>
      <c r="G59" s="163" t="s">
        <v>388</v>
      </c>
      <c r="H59" s="202">
        <v>25.72</v>
      </c>
      <c r="I59" s="164" t="s">
        <v>389</v>
      </c>
    </row>
    <row r="82" spans="1:9" s="61" customFormat="1" ht="15.75">
      <c r="A82" s="3" t="s">
        <v>224</v>
      </c>
      <c r="C82" s="62"/>
      <c r="D82" s="74"/>
      <c r="E82" s="74"/>
      <c r="F82" s="74"/>
      <c r="G82" s="91"/>
      <c r="H82" s="65"/>
      <c r="I82" s="92"/>
    </row>
    <row r="83" spans="1:12" s="61" customFormat="1" ht="15.75">
      <c r="A83" s="61" t="s">
        <v>321</v>
      </c>
      <c r="C83" s="62"/>
      <c r="D83" s="74"/>
      <c r="E83" s="74"/>
      <c r="F83" s="91"/>
      <c r="G83" s="91"/>
      <c r="H83" s="65"/>
      <c r="I83" s="64"/>
      <c r="J83" s="65"/>
      <c r="K83" s="65"/>
      <c r="L83" s="93"/>
    </row>
    <row r="84" spans="1:9" s="59" customFormat="1" ht="12.75">
      <c r="A84" s="44"/>
      <c r="B84" s="49"/>
      <c r="C84" s="44"/>
      <c r="D84" s="57"/>
      <c r="E84" s="58"/>
      <c r="F84" s="58"/>
      <c r="G84" s="58"/>
      <c r="H84" s="53"/>
      <c r="I84" s="51"/>
    </row>
    <row r="85" spans="1:9" s="66" customFormat="1" ht="15.75">
      <c r="A85" s="60"/>
      <c r="B85" s="61" t="s">
        <v>344</v>
      </c>
      <c r="C85" s="61"/>
      <c r="D85" s="62"/>
      <c r="E85" s="62"/>
      <c r="F85" s="62"/>
      <c r="G85" s="63"/>
      <c r="H85" s="64"/>
      <c r="I85" s="65"/>
    </row>
    <row r="86" spans="1:9" s="66" customFormat="1" ht="16.5" thickBot="1">
      <c r="A86" s="60"/>
      <c r="B86" s="61">
        <v>1</v>
      </c>
      <c r="C86" s="61" t="s">
        <v>679</v>
      </c>
      <c r="D86" s="62"/>
      <c r="E86" s="62"/>
      <c r="F86" s="62"/>
      <c r="G86" s="63"/>
      <c r="H86" s="64"/>
      <c r="I86" s="65"/>
    </row>
    <row r="87" spans="1:9" s="52" customFormat="1" ht="18" customHeight="1" thickBot="1">
      <c r="A87" s="95" t="s">
        <v>138</v>
      </c>
      <c r="B87" s="67" t="s">
        <v>0</v>
      </c>
      <c r="C87" s="68" t="s">
        <v>1</v>
      </c>
      <c r="D87" s="70" t="s">
        <v>10</v>
      </c>
      <c r="E87" s="69" t="s">
        <v>2</v>
      </c>
      <c r="F87" s="69" t="s">
        <v>3</v>
      </c>
      <c r="G87" s="69" t="s">
        <v>75</v>
      </c>
      <c r="H87" s="199" t="s">
        <v>4</v>
      </c>
      <c r="I87" s="71" t="s">
        <v>5</v>
      </c>
    </row>
    <row r="88" spans="1:9" ht="18" customHeight="1">
      <c r="A88" s="31">
        <v>1</v>
      </c>
      <c r="B88" s="161"/>
      <c r="C88" s="159"/>
      <c r="D88" s="162"/>
      <c r="E88" s="163"/>
      <c r="F88" s="163"/>
      <c r="G88" s="163"/>
      <c r="H88" s="202"/>
      <c r="I88" s="164"/>
    </row>
    <row r="89" spans="1:9" ht="18" customHeight="1">
      <c r="A89" s="31">
        <v>2</v>
      </c>
      <c r="B89" s="161" t="s">
        <v>24</v>
      </c>
      <c r="C89" s="159" t="s">
        <v>200</v>
      </c>
      <c r="D89" s="162">
        <v>36389</v>
      </c>
      <c r="E89" s="163" t="s">
        <v>34</v>
      </c>
      <c r="F89" s="163" t="s">
        <v>160</v>
      </c>
      <c r="G89" s="163"/>
      <c r="H89" s="207">
        <v>25.81</v>
      </c>
      <c r="I89" s="164" t="s">
        <v>558</v>
      </c>
    </row>
    <row r="90" spans="1:9" ht="18" customHeight="1">
      <c r="A90" s="31">
        <v>3</v>
      </c>
      <c r="B90" s="161" t="s">
        <v>27</v>
      </c>
      <c r="C90" s="159" t="s">
        <v>130</v>
      </c>
      <c r="D90" s="162">
        <v>36258</v>
      </c>
      <c r="E90" s="163" t="s">
        <v>15</v>
      </c>
      <c r="F90" s="163" t="s">
        <v>46</v>
      </c>
      <c r="G90" s="163" t="s">
        <v>25</v>
      </c>
      <c r="H90" s="207" t="s">
        <v>682</v>
      </c>
      <c r="I90" s="164" t="s">
        <v>41</v>
      </c>
    </row>
    <row r="91" spans="1:9" ht="18" customHeight="1">
      <c r="A91" s="31">
        <v>4</v>
      </c>
      <c r="B91" s="161" t="s">
        <v>72</v>
      </c>
      <c r="C91" s="159" t="s">
        <v>594</v>
      </c>
      <c r="D91" s="162">
        <v>36240</v>
      </c>
      <c r="E91" s="163" t="s">
        <v>190</v>
      </c>
      <c r="F91" s="163" t="s">
        <v>192</v>
      </c>
      <c r="G91" s="163"/>
      <c r="H91" s="202" t="s">
        <v>682</v>
      </c>
      <c r="I91" s="164" t="s">
        <v>191</v>
      </c>
    </row>
    <row r="92" spans="1:9" s="66" customFormat="1" ht="16.5" thickBot="1">
      <c r="A92" s="60"/>
      <c r="B92" s="61">
        <v>2</v>
      </c>
      <c r="C92" s="61" t="s">
        <v>679</v>
      </c>
      <c r="D92" s="62"/>
      <c r="E92" s="62"/>
      <c r="F92" s="62"/>
      <c r="G92" s="63"/>
      <c r="H92" s="204"/>
      <c r="I92" s="65"/>
    </row>
    <row r="93" spans="1:9" s="52" customFormat="1" ht="18" customHeight="1" thickBot="1">
      <c r="A93" s="95" t="s">
        <v>138</v>
      </c>
      <c r="B93" s="67" t="s">
        <v>0</v>
      </c>
      <c r="C93" s="68" t="s">
        <v>1</v>
      </c>
      <c r="D93" s="70" t="s">
        <v>10</v>
      </c>
      <c r="E93" s="69" t="s">
        <v>2</v>
      </c>
      <c r="F93" s="69" t="s">
        <v>3</v>
      </c>
      <c r="G93" s="69" t="s">
        <v>75</v>
      </c>
      <c r="H93" s="199" t="s">
        <v>4</v>
      </c>
      <c r="I93" s="71" t="s">
        <v>5</v>
      </c>
    </row>
    <row r="94" spans="1:9" ht="18" customHeight="1">
      <c r="A94" s="31">
        <v>1</v>
      </c>
      <c r="B94" s="161"/>
      <c r="C94" s="159"/>
      <c r="D94" s="162"/>
      <c r="E94" s="163"/>
      <c r="F94" s="163"/>
      <c r="G94" s="163"/>
      <c r="H94" s="202"/>
      <c r="I94" s="164"/>
    </row>
    <row r="95" spans="1:9" ht="18" customHeight="1">
      <c r="A95" s="31">
        <v>2</v>
      </c>
      <c r="B95" s="161" t="s">
        <v>606</v>
      </c>
      <c r="C95" s="159" t="s">
        <v>607</v>
      </c>
      <c r="D95" s="162">
        <v>36052</v>
      </c>
      <c r="E95" s="163" t="s">
        <v>15</v>
      </c>
      <c r="F95" s="163" t="s">
        <v>46</v>
      </c>
      <c r="G95" s="163" t="s">
        <v>51</v>
      </c>
      <c r="H95" s="207">
        <v>26.85</v>
      </c>
      <c r="I95" s="164" t="s">
        <v>80</v>
      </c>
    </row>
    <row r="96" spans="1:9" ht="18" customHeight="1">
      <c r="A96" s="31">
        <v>3</v>
      </c>
      <c r="B96" s="161" t="s">
        <v>198</v>
      </c>
      <c r="C96" s="159" t="s">
        <v>199</v>
      </c>
      <c r="D96" s="162">
        <v>36033</v>
      </c>
      <c r="E96" s="163" t="s">
        <v>34</v>
      </c>
      <c r="F96" s="163" t="s">
        <v>160</v>
      </c>
      <c r="G96" s="163"/>
      <c r="H96" s="202">
        <v>27</v>
      </c>
      <c r="I96" s="164" t="s">
        <v>518</v>
      </c>
    </row>
    <row r="97" spans="1:9" ht="18" customHeight="1">
      <c r="A97" s="31">
        <v>4</v>
      </c>
      <c r="B97" s="161" t="s">
        <v>273</v>
      </c>
      <c r="C97" s="159" t="s">
        <v>274</v>
      </c>
      <c r="D97" s="162">
        <v>36022</v>
      </c>
      <c r="E97" s="163" t="s">
        <v>184</v>
      </c>
      <c r="F97" s="163" t="s">
        <v>182</v>
      </c>
      <c r="G97" s="163"/>
      <c r="H97" s="207">
        <v>27.86</v>
      </c>
      <c r="I97" s="164" t="s">
        <v>183</v>
      </c>
    </row>
    <row r="98" spans="1:9" s="66" customFormat="1" ht="16.5" thickBot="1">
      <c r="A98" s="60"/>
      <c r="B98" s="61">
        <v>3</v>
      </c>
      <c r="C98" s="61" t="s">
        <v>679</v>
      </c>
      <c r="D98" s="62"/>
      <c r="E98" s="62"/>
      <c r="F98" s="62"/>
      <c r="G98" s="63"/>
      <c r="H98" s="204"/>
      <c r="I98" s="65"/>
    </row>
    <row r="99" spans="1:9" s="52" customFormat="1" ht="18" customHeight="1" thickBot="1">
      <c r="A99" s="95" t="s">
        <v>138</v>
      </c>
      <c r="B99" s="67" t="s">
        <v>0</v>
      </c>
      <c r="C99" s="68" t="s">
        <v>1</v>
      </c>
      <c r="D99" s="70" t="s">
        <v>10</v>
      </c>
      <c r="E99" s="69" t="s">
        <v>2</v>
      </c>
      <c r="F99" s="69" t="s">
        <v>3</v>
      </c>
      <c r="G99" s="69" t="s">
        <v>75</v>
      </c>
      <c r="H99" s="199" t="s">
        <v>4</v>
      </c>
      <c r="I99" s="71" t="s">
        <v>5</v>
      </c>
    </row>
    <row r="100" spans="1:9" ht="18" customHeight="1">
      <c r="A100" s="31">
        <v>1</v>
      </c>
      <c r="B100" s="161"/>
      <c r="C100" s="159"/>
      <c r="D100" s="162"/>
      <c r="E100" s="163"/>
      <c r="F100" s="163"/>
      <c r="G100" s="163"/>
      <c r="H100" s="202"/>
      <c r="I100" s="164"/>
    </row>
    <row r="101" spans="1:9" ht="18" customHeight="1">
      <c r="A101" s="31">
        <v>2</v>
      </c>
      <c r="B101" s="161" t="s">
        <v>143</v>
      </c>
      <c r="C101" s="159" t="s">
        <v>621</v>
      </c>
      <c r="D101" s="162">
        <v>35887</v>
      </c>
      <c r="E101" s="163" t="s">
        <v>410</v>
      </c>
      <c r="F101" s="163" t="s">
        <v>411</v>
      </c>
      <c r="G101" s="163" t="s">
        <v>412</v>
      </c>
      <c r="H101" s="202">
        <v>24.01</v>
      </c>
      <c r="I101" s="164" t="s">
        <v>413</v>
      </c>
    </row>
    <row r="102" spans="1:9" ht="18" customHeight="1">
      <c r="A102" s="31">
        <v>3</v>
      </c>
      <c r="B102" s="161" t="s">
        <v>31</v>
      </c>
      <c r="C102" s="159" t="s">
        <v>628</v>
      </c>
      <c r="D102" s="162">
        <v>35844</v>
      </c>
      <c r="E102" s="163" t="s">
        <v>435</v>
      </c>
      <c r="F102" s="163" t="s">
        <v>436</v>
      </c>
      <c r="G102" s="163"/>
      <c r="H102" s="207">
        <v>25.67</v>
      </c>
      <c r="I102" s="164" t="s">
        <v>437</v>
      </c>
    </row>
    <row r="103" spans="1:9" ht="18" customHeight="1">
      <c r="A103" s="31">
        <v>4</v>
      </c>
      <c r="B103" s="161" t="s">
        <v>629</v>
      </c>
      <c r="C103" s="159" t="s">
        <v>630</v>
      </c>
      <c r="D103" s="162">
        <v>35842</v>
      </c>
      <c r="E103" s="163" t="s">
        <v>103</v>
      </c>
      <c r="F103" s="163" t="s">
        <v>149</v>
      </c>
      <c r="G103" s="163"/>
      <c r="H103" s="207">
        <v>26.01</v>
      </c>
      <c r="I103" s="164" t="s">
        <v>109</v>
      </c>
    </row>
    <row r="104" spans="1:9" s="66" customFormat="1" ht="16.5" thickBot="1">
      <c r="A104" s="60"/>
      <c r="B104" s="61">
        <v>4</v>
      </c>
      <c r="C104" s="61" t="s">
        <v>679</v>
      </c>
      <c r="D104" s="62"/>
      <c r="E104" s="62"/>
      <c r="F104" s="62"/>
      <c r="G104" s="63"/>
      <c r="H104" s="204"/>
      <c r="I104" s="65"/>
    </row>
    <row r="105" spans="1:9" s="52" customFormat="1" ht="18" customHeight="1" thickBot="1">
      <c r="A105" s="95" t="s">
        <v>138</v>
      </c>
      <c r="B105" s="67" t="s">
        <v>0</v>
      </c>
      <c r="C105" s="68" t="s">
        <v>1</v>
      </c>
      <c r="D105" s="70" t="s">
        <v>10</v>
      </c>
      <c r="E105" s="69" t="s">
        <v>2</v>
      </c>
      <c r="F105" s="69" t="s">
        <v>3</v>
      </c>
      <c r="G105" s="69" t="s">
        <v>75</v>
      </c>
      <c r="H105" s="199" t="s">
        <v>4</v>
      </c>
      <c r="I105" s="71" t="s">
        <v>5</v>
      </c>
    </row>
    <row r="106" spans="1:9" ht="18" customHeight="1">
      <c r="A106" s="31">
        <v>1</v>
      </c>
      <c r="B106" s="161"/>
      <c r="C106" s="159"/>
      <c r="D106" s="162"/>
      <c r="E106" s="163"/>
      <c r="F106" s="163"/>
      <c r="G106" s="163"/>
      <c r="H106" s="202"/>
      <c r="I106" s="164"/>
    </row>
    <row r="107" spans="1:9" ht="18" customHeight="1">
      <c r="A107" s="31">
        <v>2</v>
      </c>
      <c r="B107" s="161" t="s">
        <v>632</v>
      </c>
      <c r="C107" s="159" t="s">
        <v>313</v>
      </c>
      <c r="D107" s="162">
        <v>35772</v>
      </c>
      <c r="E107" s="163" t="s">
        <v>151</v>
      </c>
      <c r="F107" s="163" t="s">
        <v>150</v>
      </c>
      <c r="G107" s="163"/>
      <c r="H107" s="207" t="s">
        <v>682</v>
      </c>
      <c r="I107" s="164" t="s">
        <v>152</v>
      </c>
    </row>
    <row r="108" spans="1:9" ht="18" customHeight="1">
      <c r="A108" s="31">
        <v>3</v>
      </c>
      <c r="B108" s="161" t="s">
        <v>19</v>
      </c>
      <c r="C108" s="159" t="s">
        <v>76</v>
      </c>
      <c r="D108" s="162">
        <v>35753</v>
      </c>
      <c r="E108" s="163" t="s">
        <v>15</v>
      </c>
      <c r="F108" s="163"/>
      <c r="G108" s="163" t="s">
        <v>507</v>
      </c>
      <c r="H108" s="202">
        <v>25.33</v>
      </c>
      <c r="I108" s="164" t="s">
        <v>88</v>
      </c>
    </row>
    <row r="109" spans="1:9" ht="18" customHeight="1">
      <c r="A109" s="31">
        <v>4</v>
      </c>
      <c r="B109" s="161" t="s">
        <v>32</v>
      </c>
      <c r="C109" s="159" t="s">
        <v>271</v>
      </c>
      <c r="D109" s="162">
        <v>35499</v>
      </c>
      <c r="E109" s="163" t="s">
        <v>184</v>
      </c>
      <c r="F109" s="163" t="s">
        <v>182</v>
      </c>
      <c r="G109" s="163"/>
      <c r="H109" s="207">
        <v>24.66</v>
      </c>
      <c r="I109" s="164" t="s">
        <v>183</v>
      </c>
    </row>
    <row r="110" spans="1:9" s="66" customFormat="1" ht="16.5" thickBot="1">
      <c r="A110" s="60"/>
      <c r="B110" s="61">
        <v>5</v>
      </c>
      <c r="C110" s="61" t="s">
        <v>679</v>
      </c>
      <c r="D110" s="62"/>
      <c r="E110" s="62"/>
      <c r="F110" s="62"/>
      <c r="G110" s="63"/>
      <c r="H110" s="204"/>
      <c r="I110" s="65"/>
    </row>
    <row r="111" spans="1:9" s="52" customFormat="1" ht="18" customHeight="1" thickBot="1">
      <c r="A111" s="95" t="s">
        <v>138</v>
      </c>
      <c r="B111" s="67" t="s">
        <v>0</v>
      </c>
      <c r="C111" s="68" t="s">
        <v>1</v>
      </c>
      <c r="D111" s="70" t="s">
        <v>10</v>
      </c>
      <c r="E111" s="69" t="s">
        <v>2</v>
      </c>
      <c r="F111" s="69" t="s">
        <v>3</v>
      </c>
      <c r="G111" s="69" t="s">
        <v>75</v>
      </c>
      <c r="H111" s="199" t="s">
        <v>4</v>
      </c>
      <c r="I111" s="71" t="s">
        <v>5</v>
      </c>
    </row>
    <row r="112" spans="1:9" ht="18" customHeight="1">
      <c r="A112" s="31">
        <v>1</v>
      </c>
      <c r="B112" s="161"/>
      <c r="C112" s="159"/>
      <c r="D112" s="162"/>
      <c r="E112" s="163"/>
      <c r="F112" s="163"/>
      <c r="G112" s="163"/>
      <c r="H112" s="202"/>
      <c r="I112" s="164"/>
    </row>
    <row r="113" spans="1:9" ht="18" customHeight="1">
      <c r="A113" s="31">
        <v>2</v>
      </c>
      <c r="B113" s="161" t="s">
        <v>293</v>
      </c>
      <c r="C113" s="159" t="s">
        <v>650</v>
      </c>
      <c r="D113" s="162">
        <v>35445</v>
      </c>
      <c r="E113" s="163" t="s">
        <v>184</v>
      </c>
      <c r="F113" s="163" t="s">
        <v>182</v>
      </c>
      <c r="G113" s="163"/>
      <c r="H113" s="207" t="s">
        <v>682</v>
      </c>
      <c r="I113" s="164" t="s">
        <v>183</v>
      </c>
    </row>
    <row r="114" spans="1:9" ht="18" customHeight="1">
      <c r="A114" s="31">
        <v>3</v>
      </c>
      <c r="B114" s="161" t="s">
        <v>170</v>
      </c>
      <c r="C114" s="159" t="s">
        <v>666</v>
      </c>
      <c r="D114" s="162" t="s">
        <v>667</v>
      </c>
      <c r="E114" s="163" t="s">
        <v>82</v>
      </c>
      <c r="F114" s="163" t="s">
        <v>83</v>
      </c>
      <c r="G114" s="163" t="s">
        <v>665</v>
      </c>
      <c r="H114" s="202">
        <v>24.96</v>
      </c>
      <c r="I114" s="164" t="s">
        <v>147</v>
      </c>
    </row>
    <row r="115" spans="1:9" ht="18" customHeight="1">
      <c r="A115" s="31">
        <v>4</v>
      </c>
      <c r="B115" s="161" t="s">
        <v>137</v>
      </c>
      <c r="C115" s="159" t="s">
        <v>645</v>
      </c>
      <c r="D115" s="162">
        <v>35552</v>
      </c>
      <c r="E115" s="163" t="s">
        <v>184</v>
      </c>
      <c r="F115" s="163" t="s">
        <v>182</v>
      </c>
      <c r="G115" s="19"/>
      <c r="H115" s="207">
        <v>26.29</v>
      </c>
      <c r="I115" s="164" t="s">
        <v>183</v>
      </c>
    </row>
  </sheetData>
  <sheetProtection/>
  <printOptions horizontalCentered="1"/>
  <pageMargins left="0.15748031496062992" right="0.15748031496062992" top="0.15748031496062992" bottom="0.1968503937007874" header="0.15748031496062992" footer="0.196850393700787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7">
      <selection activeCell="A5" sqref="A5"/>
    </sheetView>
  </sheetViews>
  <sheetFormatPr defaultColWidth="5.7109375" defaultRowHeight="12.75"/>
  <cols>
    <col min="1" max="1" width="5.7109375" style="44" customWidth="1"/>
    <col min="2" max="2" width="11.140625" style="44" customWidth="1"/>
    <col min="3" max="3" width="12.00390625" style="44" customWidth="1"/>
    <col min="4" max="4" width="10.7109375" style="57" customWidth="1"/>
    <col min="5" max="5" width="15.00390625" style="58" customWidth="1"/>
    <col min="6" max="6" width="17.57421875" style="58" bestFit="1" customWidth="1"/>
    <col min="7" max="7" width="16.8515625" style="58" bestFit="1" customWidth="1"/>
    <col min="8" max="8" width="9.140625" style="86" customWidth="1"/>
    <col min="9" max="9" width="6.421875" style="53" bestFit="1" customWidth="1"/>
    <col min="10" max="10" width="19.140625" style="54" bestFit="1" customWidth="1"/>
    <col min="11" max="11" width="10.421875" style="44" customWidth="1"/>
    <col min="12" max="255" width="9.140625" style="44" customWidth="1"/>
    <col min="256" max="16384" width="5.7109375" style="44" customWidth="1"/>
  </cols>
  <sheetData>
    <row r="1" spans="1:10" s="61" customFormat="1" ht="15.75">
      <c r="A1" s="3" t="s">
        <v>224</v>
      </c>
      <c r="C1" s="62"/>
      <c r="D1" s="74"/>
      <c r="E1" s="74"/>
      <c r="F1" s="74"/>
      <c r="G1" s="91"/>
      <c r="H1" s="65"/>
      <c r="I1" s="92"/>
      <c r="J1" s="92"/>
    </row>
    <row r="2" spans="1:13" s="61" customFormat="1" ht="15.75">
      <c r="A2" s="61" t="s">
        <v>321</v>
      </c>
      <c r="C2" s="62"/>
      <c r="D2" s="74"/>
      <c r="E2" s="74"/>
      <c r="F2" s="91"/>
      <c r="G2" s="91"/>
      <c r="H2" s="65"/>
      <c r="I2" s="64"/>
      <c r="J2" s="64"/>
      <c r="K2" s="65"/>
      <c r="L2" s="65"/>
      <c r="M2" s="93"/>
    </row>
    <row r="3" spans="1:10" s="59" customFormat="1" ht="12.75">
      <c r="A3" s="44"/>
      <c r="B3" s="49"/>
      <c r="C3" s="44"/>
      <c r="D3" s="57"/>
      <c r="E3" s="58"/>
      <c r="F3" s="58"/>
      <c r="G3" s="58"/>
      <c r="H3" s="53"/>
      <c r="I3" s="51"/>
      <c r="J3" s="51"/>
    </row>
    <row r="4" spans="1:10" s="66" customFormat="1" ht="15.75">
      <c r="A4" s="60"/>
      <c r="B4" s="61" t="s">
        <v>331</v>
      </c>
      <c r="C4" s="61"/>
      <c r="D4" s="62"/>
      <c r="E4" s="62"/>
      <c r="F4" s="62"/>
      <c r="G4" s="63"/>
      <c r="H4" s="64"/>
      <c r="I4" s="65"/>
      <c r="J4" s="65"/>
    </row>
    <row r="5" spans="1:10" s="66" customFormat="1" ht="16.5" thickBot="1">
      <c r="A5" s="60"/>
      <c r="B5" s="61"/>
      <c r="C5" s="61"/>
      <c r="D5" s="62"/>
      <c r="E5" s="62"/>
      <c r="F5" s="62"/>
      <c r="G5" s="63"/>
      <c r="H5" s="64"/>
      <c r="I5" s="65"/>
      <c r="J5" s="65"/>
    </row>
    <row r="6" spans="1:10" s="52" customFormat="1" ht="18" customHeight="1" thickBot="1">
      <c r="A6" s="95" t="s">
        <v>683</v>
      </c>
      <c r="B6" s="67" t="s">
        <v>0</v>
      </c>
      <c r="C6" s="68" t="s">
        <v>1</v>
      </c>
      <c r="D6" s="70" t="s">
        <v>10</v>
      </c>
      <c r="E6" s="69" t="s">
        <v>2</v>
      </c>
      <c r="F6" s="69" t="s">
        <v>3</v>
      </c>
      <c r="G6" s="69" t="s">
        <v>75</v>
      </c>
      <c r="H6" s="199" t="s">
        <v>4</v>
      </c>
      <c r="I6" s="76" t="s">
        <v>55</v>
      </c>
      <c r="J6" s="71" t="s">
        <v>5</v>
      </c>
    </row>
    <row r="7" spans="1:10" ht="16.5" customHeight="1">
      <c r="A7" s="31">
        <v>1</v>
      </c>
      <c r="B7" s="161" t="s">
        <v>170</v>
      </c>
      <c r="C7" s="159" t="s">
        <v>206</v>
      </c>
      <c r="D7" s="162">
        <v>36779</v>
      </c>
      <c r="E7" s="163" t="s">
        <v>34</v>
      </c>
      <c r="F7" s="163" t="s">
        <v>160</v>
      </c>
      <c r="G7" s="163" t="s">
        <v>357</v>
      </c>
      <c r="H7" s="202">
        <v>25.18</v>
      </c>
      <c r="I7" s="25" t="str">
        <f aca="true" t="shared" si="0" ref="I7:I24">IF(ISBLANK(H7),"",IF(H7&lt;=22.74,"KSM",IF(H7&lt;=23.64,"I A",IF(H7&lt;=24.84,"II A",IF(H7&lt;=26.64,"III A",IF(H7&lt;=28.34,"I JA",IF(H7&lt;=29.84,"II JA",IF(H7&lt;=31.24,"III JA"))))))))</f>
        <v>III A</v>
      </c>
      <c r="J7" s="164" t="s">
        <v>59</v>
      </c>
    </row>
    <row r="8" spans="1:10" ht="16.5" customHeight="1">
      <c r="A8" s="31">
        <v>2</v>
      </c>
      <c r="B8" s="161" t="s">
        <v>143</v>
      </c>
      <c r="C8" s="159" t="s">
        <v>514</v>
      </c>
      <c r="D8" s="162">
        <v>36791</v>
      </c>
      <c r="E8" s="163" t="s">
        <v>435</v>
      </c>
      <c r="F8" s="163" t="s">
        <v>436</v>
      </c>
      <c r="G8" s="163"/>
      <c r="H8" s="202">
        <v>25.57</v>
      </c>
      <c r="I8" s="25" t="str">
        <f t="shared" si="0"/>
        <v>III A</v>
      </c>
      <c r="J8" s="164" t="s">
        <v>437</v>
      </c>
    </row>
    <row r="9" spans="1:10" ht="16.5" customHeight="1">
      <c r="A9" s="31">
        <v>3</v>
      </c>
      <c r="B9" s="161" t="s">
        <v>67</v>
      </c>
      <c r="C9" s="159" t="s">
        <v>500</v>
      </c>
      <c r="D9" s="162">
        <v>36931</v>
      </c>
      <c r="E9" s="163" t="s">
        <v>386</v>
      </c>
      <c r="F9" s="163" t="s">
        <v>387</v>
      </c>
      <c r="G9" s="163" t="s">
        <v>388</v>
      </c>
      <c r="H9" s="202">
        <v>25.63</v>
      </c>
      <c r="I9" s="25" t="str">
        <f t="shared" si="0"/>
        <v>III A</v>
      </c>
      <c r="J9" s="164" t="s">
        <v>389</v>
      </c>
    </row>
    <row r="10" spans="1:10" ht="16.5" customHeight="1">
      <c r="A10" s="31">
        <v>4</v>
      </c>
      <c r="B10" s="161" t="s">
        <v>143</v>
      </c>
      <c r="C10" s="159" t="s">
        <v>561</v>
      </c>
      <c r="D10" s="162">
        <v>36536</v>
      </c>
      <c r="E10" s="163" t="s">
        <v>386</v>
      </c>
      <c r="F10" s="163" t="s">
        <v>387</v>
      </c>
      <c r="G10" s="163" t="s">
        <v>388</v>
      </c>
      <c r="H10" s="202">
        <v>25.72</v>
      </c>
      <c r="I10" s="25" t="str">
        <f t="shared" si="0"/>
        <v>III A</v>
      </c>
      <c r="J10" s="164" t="s">
        <v>389</v>
      </c>
    </row>
    <row r="11" spans="1:10" ht="16.5" customHeight="1">
      <c r="A11" s="31">
        <v>5</v>
      </c>
      <c r="B11" s="161" t="s">
        <v>87</v>
      </c>
      <c r="C11" s="159" t="s">
        <v>403</v>
      </c>
      <c r="D11" s="162">
        <v>37395</v>
      </c>
      <c r="E11" s="163" t="s">
        <v>349</v>
      </c>
      <c r="F11" s="163" t="s">
        <v>350</v>
      </c>
      <c r="G11" s="163"/>
      <c r="H11" s="202">
        <v>26.02</v>
      </c>
      <c r="I11" s="25" t="str">
        <f t="shared" si="0"/>
        <v>III A</v>
      </c>
      <c r="J11" s="164" t="s">
        <v>404</v>
      </c>
    </row>
    <row r="12" spans="1:10" ht="16.5" customHeight="1">
      <c r="A12" s="31">
        <v>6</v>
      </c>
      <c r="B12" s="161" t="s">
        <v>135</v>
      </c>
      <c r="C12" s="159" t="s">
        <v>179</v>
      </c>
      <c r="D12" s="162">
        <v>37178</v>
      </c>
      <c r="E12" s="163" t="s">
        <v>34</v>
      </c>
      <c r="F12" s="163" t="s">
        <v>160</v>
      </c>
      <c r="G12" s="163" t="s">
        <v>357</v>
      </c>
      <c r="H12" s="202">
        <v>26.04</v>
      </c>
      <c r="I12" s="25" t="str">
        <f t="shared" si="0"/>
        <v>III A</v>
      </c>
      <c r="J12" s="164" t="s">
        <v>59</v>
      </c>
    </row>
    <row r="13" spans="1:10" ht="16.5" customHeight="1">
      <c r="A13" s="31">
        <v>7</v>
      </c>
      <c r="B13" s="161" t="s">
        <v>273</v>
      </c>
      <c r="C13" s="159" t="s">
        <v>419</v>
      </c>
      <c r="D13" s="162">
        <v>37353</v>
      </c>
      <c r="E13" s="163" t="s">
        <v>34</v>
      </c>
      <c r="F13" s="163" t="s">
        <v>160</v>
      </c>
      <c r="G13" s="163"/>
      <c r="H13" s="202">
        <v>26.11</v>
      </c>
      <c r="I13" s="25" t="str">
        <f t="shared" si="0"/>
        <v>III A</v>
      </c>
      <c r="J13" s="164" t="s">
        <v>415</v>
      </c>
    </row>
    <row r="14" spans="1:10" ht="16.5" customHeight="1">
      <c r="A14" s="31">
        <v>8</v>
      </c>
      <c r="B14" s="161" t="s">
        <v>187</v>
      </c>
      <c r="C14" s="159" t="s">
        <v>188</v>
      </c>
      <c r="D14" s="162">
        <v>36759</v>
      </c>
      <c r="E14" s="163" t="s">
        <v>82</v>
      </c>
      <c r="F14" s="163" t="s">
        <v>83</v>
      </c>
      <c r="G14" s="163" t="s">
        <v>381</v>
      </c>
      <c r="H14" s="202">
        <v>26.17</v>
      </c>
      <c r="I14" s="25" t="str">
        <f t="shared" si="0"/>
        <v>III A</v>
      </c>
      <c r="J14" s="164" t="s">
        <v>147</v>
      </c>
    </row>
    <row r="15" spans="1:10" ht="16.5" customHeight="1">
      <c r="A15" s="31">
        <v>9</v>
      </c>
      <c r="B15" s="161" t="s">
        <v>137</v>
      </c>
      <c r="C15" s="159" t="s">
        <v>237</v>
      </c>
      <c r="D15" s="162">
        <v>36594</v>
      </c>
      <c r="E15" s="163" t="s">
        <v>70</v>
      </c>
      <c r="F15" s="163" t="s">
        <v>71</v>
      </c>
      <c r="G15" s="163"/>
      <c r="H15" s="202">
        <v>26.37</v>
      </c>
      <c r="I15" s="25" t="str">
        <f t="shared" si="0"/>
        <v>III A</v>
      </c>
      <c r="J15" s="164" t="s">
        <v>54</v>
      </c>
    </row>
    <row r="16" spans="1:10" ht="16.5" customHeight="1">
      <c r="A16" s="31">
        <v>10</v>
      </c>
      <c r="B16" s="161" t="s">
        <v>28</v>
      </c>
      <c r="C16" s="159" t="s">
        <v>521</v>
      </c>
      <c r="D16" s="162">
        <v>36747</v>
      </c>
      <c r="E16" s="163" t="s">
        <v>459</v>
      </c>
      <c r="F16" s="163" t="s">
        <v>387</v>
      </c>
      <c r="G16" s="163" t="s">
        <v>357</v>
      </c>
      <c r="H16" s="202">
        <v>26.4</v>
      </c>
      <c r="I16" s="25" t="str">
        <f t="shared" si="0"/>
        <v>III A</v>
      </c>
      <c r="J16" s="164" t="s">
        <v>50</v>
      </c>
    </row>
    <row r="17" spans="1:10" ht="16.5" customHeight="1">
      <c r="A17" s="31">
        <v>11</v>
      </c>
      <c r="B17" s="161" t="s">
        <v>429</v>
      </c>
      <c r="C17" s="159" t="s">
        <v>430</v>
      </c>
      <c r="D17" s="162">
        <v>37277</v>
      </c>
      <c r="E17" s="163" t="s">
        <v>34</v>
      </c>
      <c r="F17" s="163" t="s">
        <v>160</v>
      </c>
      <c r="G17" s="163" t="s">
        <v>69</v>
      </c>
      <c r="H17" s="202">
        <v>26.51</v>
      </c>
      <c r="I17" s="25" t="str">
        <f t="shared" si="0"/>
        <v>III A</v>
      </c>
      <c r="J17" s="164" t="s">
        <v>35</v>
      </c>
    </row>
    <row r="18" spans="1:10" ht="16.5" customHeight="1">
      <c r="A18" s="31">
        <v>12</v>
      </c>
      <c r="B18" s="161" t="s">
        <v>72</v>
      </c>
      <c r="C18" s="159" t="s">
        <v>511</v>
      </c>
      <c r="D18" s="162">
        <v>36812</v>
      </c>
      <c r="E18" s="163" t="s">
        <v>435</v>
      </c>
      <c r="F18" s="163" t="s">
        <v>436</v>
      </c>
      <c r="G18" s="163"/>
      <c r="H18" s="202">
        <v>26.65</v>
      </c>
      <c r="I18" s="25" t="str">
        <f t="shared" si="0"/>
        <v>I JA</v>
      </c>
      <c r="J18" s="164" t="s">
        <v>437</v>
      </c>
    </row>
    <row r="19" spans="1:10" ht="18" customHeight="1">
      <c r="A19" s="31">
        <v>13</v>
      </c>
      <c r="B19" s="161" t="s">
        <v>119</v>
      </c>
      <c r="C19" s="159" t="s">
        <v>234</v>
      </c>
      <c r="D19" s="162">
        <v>37029</v>
      </c>
      <c r="E19" s="163" t="s">
        <v>70</v>
      </c>
      <c r="F19" s="163" t="s">
        <v>71</v>
      </c>
      <c r="G19" s="163"/>
      <c r="H19" s="202">
        <v>26.85</v>
      </c>
      <c r="I19" s="25" t="str">
        <f t="shared" si="0"/>
        <v>I JA</v>
      </c>
      <c r="J19" s="164" t="s">
        <v>54</v>
      </c>
    </row>
    <row r="20" spans="1:10" ht="18" customHeight="1">
      <c r="A20" s="31">
        <v>14</v>
      </c>
      <c r="B20" s="161" t="s">
        <v>242</v>
      </c>
      <c r="C20" s="159" t="s">
        <v>505</v>
      </c>
      <c r="D20" s="162">
        <v>36885</v>
      </c>
      <c r="E20" s="163" t="s">
        <v>410</v>
      </c>
      <c r="F20" s="163" t="s">
        <v>411</v>
      </c>
      <c r="G20" s="163" t="s">
        <v>412</v>
      </c>
      <c r="H20" s="194">
        <v>27.49</v>
      </c>
      <c r="I20" s="25" t="str">
        <f t="shared" si="0"/>
        <v>I JA</v>
      </c>
      <c r="J20" s="164" t="s">
        <v>444</v>
      </c>
    </row>
    <row r="21" spans="1:10" ht="18" customHeight="1">
      <c r="A21" s="31">
        <v>15</v>
      </c>
      <c r="B21" s="161" t="s">
        <v>32</v>
      </c>
      <c r="C21" s="159" t="s">
        <v>484</v>
      </c>
      <c r="D21" s="162">
        <v>37030</v>
      </c>
      <c r="E21" s="163" t="s">
        <v>15</v>
      </c>
      <c r="F21" s="163" t="s">
        <v>46</v>
      </c>
      <c r="G21" s="163" t="s">
        <v>51</v>
      </c>
      <c r="H21" s="202">
        <v>27.74</v>
      </c>
      <c r="I21" s="25" t="str">
        <f t="shared" si="0"/>
        <v>I JA</v>
      </c>
      <c r="J21" s="164" t="s">
        <v>80</v>
      </c>
    </row>
    <row r="22" spans="1:11" ht="18" customHeight="1">
      <c r="A22" s="31">
        <v>16</v>
      </c>
      <c r="B22" s="161" t="s">
        <v>225</v>
      </c>
      <c r="C22" s="159" t="s">
        <v>229</v>
      </c>
      <c r="D22" s="162">
        <v>36672</v>
      </c>
      <c r="E22" s="163" t="s">
        <v>151</v>
      </c>
      <c r="F22" s="163" t="s">
        <v>150</v>
      </c>
      <c r="G22" s="163"/>
      <c r="H22" s="202">
        <v>27.8</v>
      </c>
      <c r="I22" s="25" t="str">
        <f t="shared" si="0"/>
        <v>I JA</v>
      </c>
      <c r="J22" s="164" t="s">
        <v>157</v>
      </c>
      <c r="K22" s="118"/>
    </row>
    <row r="23" spans="1:10" ht="18" customHeight="1">
      <c r="A23" s="31">
        <v>17</v>
      </c>
      <c r="B23" s="161" t="s">
        <v>132</v>
      </c>
      <c r="C23" s="159" t="s">
        <v>315</v>
      </c>
      <c r="D23" s="162">
        <v>36562</v>
      </c>
      <c r="E23" s="163" t="s">
        <v>34</v>
      </c>
      <c r="F23" s="163" t="s">
        <v>160</v>
      </c>
      <c r="G23" s="163" t="s">
        <v>210</v>
      </c>
      <c r="H23" s="202">
        <v>27.84</v>
      </c>
      <c r="I23" s="25" t="str">
        <f t="shared" si="0"/>
        <v>I JA</v>
      </c>
      <c r="J23" s="164" t="s">
        <v>60</v>
      </c>
    </row>
    <row r="24" spans="1:10" ht="18" customHeight="1">
      <c r="A24" s="31">
        <v>18</v>
      </c>
      <c r="B24" s="161" t="s">
        <v>28</v>
      </c>
      <c r="C24" s="159" t="s">
        <v>409</v>
      </c>
      <c r="D24" s="162">
        <v>37372</v>
      </c>
      <c r="E24" s="163" t="s">
        <v>410</v>
      </c>
      <c r="F24" s="163" t="s">
        <v>411</v>
      </c>
      <c r="G24" s="163" t="s">
        <v>412</v>
      </c>
      <c r="H24" s="202">
        <v>28.6</v>
      </c>
      <c r="I24" s="25" t="str">
        <f t="shared" si="0"/>
        <v>II JA</v>
      </c>
      <c r="J24" s="164" t="s">
        <v>413</v>
      </c>
    </row>
    <row r="25" spans="1:10" ht="18" customHeight="1">
      <c r="A25" s="31">
        <v>19</v>
      </c>
      <c r="B25" s="161" t="s">
        <v>378</v>
      </c>
      <c r="C25" s="159" t="s">
        <v>379</v>
      </c>
      <c r="D25" s="162">
        <v>37460</v>
      </c>
      <c r="E25" s="163" t="s">
        <v>82</v>
      </c>
      <c r="F25" s="163" t="s">
        <v>83</v>
      </c>
      <c r="G25" s="163" t="s">
        <v>186</v>
      </c>
      <c r="H25" s="202">
        <v>32.44</v>
      </c>
      <c r="I25" s="25"/>
      <c r="J25" s="164" t="s">
        <v>136</v>
      </c>
    </row>
    <row r="26" spans="1:10" ht="18" customHeight="1">
      <c r="A26" s="31"/>
      <c r="B26" s="161" t="s">
        <v>137</v>
      </c>
      <c r="C26" s="159" t="s">
        <v>355</v>
      </c>
      <c r="D26" s="162">
        <v>36973</v>
      </c>
      <c r="E26" s="163" t="s">
        <v>410</v>
      </c>
      <c r="F26" s="163" t="s">
        <v>411</v>
      </c>
      <c r="G26" s="163" t="s">
        <v>412</v>
      </c>
      <c r="H26" s="202" t="s">
        <v>681</v>
      </c>
      <c r="I26" s="25"/>
      <c r="J26" s="164" t="s">
        <v>413</v>
      </c>
    </row>
    <row r="27" spans="1:10" ht="18" customHeight="1">
      <c r="A27" s="31"/>
      <c r="B27" s="161" t="s">
        <v>550</v>
      </c>
      <c r="C27" s="159" t="s">
        <v>551</v>
      </c>
      <c r="D27" s="162">
        <v>36575</v>
      </c>
      <c r="E27" s="163" t="s">
        <v>15</v>
      </c>
      <c r="F27" s="163" t="s">
        <v>524</v>
      </c>
      <c r="G27" s="163" t="s">
        <v>507</v>
      </c>
      <c r="H27" s="202" t="s">
        <v>681</v>
      </c>
      <c r="I27" s="25"/>
      <c r="J27" s="164" t="s">
        <v>88</v>
      </c>
    </row>
    <row r="28" spans="1:10" ht="18" customHeight="1">
      <c r="A28" s="31"/>
      <c r="B28" s="161" t="s">
        <v>25</v>
      </c>
      <c r="C28" s="159" t="s">
        <v>428</v>
      </c>
      <c r="D28" s="162">
        <v>37280</v>
      </c>
      <c r="E28" s="163" t="s">
        <v>34</v>
      </c>
      <c r="F28" s="163" t="s">
        <v>160</v>
      </c>
      <c r="G28" s="163" t="s">
        <v>69</v>
      </c>
      <c r="H28" s="202" t="s">
        <v>682</v>
      </c>
      <c r="I28" s="25"/>
      <c r="J28" s="164" t="s">
        <v>48</v>
      </c>
    </row>
    <row r="29" spans="1:10" ht="18" customHeight="1">
      <c r="A29" s="31"/>
      <c r="B29" s="161" t="s">
        <v>132</v>
      </c>
      <c r="C29" s="159" t="s">
        <v>280</v>
      </c>
      <c r="D29" s="162">
        <v>37125</v>
      </c>
      <c r="E29" s="163" t="s">
        <v>82</v>
      </c>
      <c r="F29" s="163" t="s">
        <v>83</v>
      </c>
      <c r="G29" s="163" t="s">
        <v>381</v>
      </c>
      <c r="H29" s="202" t="s">
        <v>682</v>
      </c>
      <c r="I29" s="25"/>
      <c r="J29" s="164" t="s">
        <v>147</v>
      </c>
    </row>
    <row r="30" spans="1:10" ht="18" customHeight="1">
      <c r="A30" s="31"/>
      <c r="B30" s="161" t="s">
        <v>24</v>
      </c>
      <c r="C30" s="159" t="s">
        <v>467</v>
      </c>
      <c r="D30" s="162">
        <v>37088</v>
      </c>
      <c r="E30" s="163" t="s">
        <v>34</v>
      </c>
      <c r="F30" s="163" t="s">
        <v>160</v>
      </c>
      <c r="G30" s="163"/>
      <c r="H30" s="202" t="s">
        <v>682</v>
      </c>
      <c r="I30" s="25"/>
      <c r="J30" s="164" t="s">
        <v>295</v>
      </c>
    </row>
    <row r="31" spans="1:10" ht="18" customHeight="1">
      <c r="A31" s="31"/>
      <c r="B31" s="161" t="s">
        <v>286</v>
      </c>
      <c r="C31" s="159" t="s">
        <v>287</v>
      </c>
      <c r="D31" s="162">
        <v>37023</v>
      </c>
      <c r="E31" s="163" t="s">
        <v>190</v>
      </c>
      <c r="F31" s="163" t="s">
        <v>192</v>
      </c>
      <c r="G31" s="163"/>
      <c r="H31" s="205" t="s">
        <v>682</v>
      </c>
      <c r="I31" s="25"/>
      <c r="J31" s="164" t="s">
        <v>191</v>
      </c>
    </row>
    <row r="32" spans="1:10" ht="18" customHeight="1">
      <c r="A32" s="31"/>
      <c r="B32" s="161" t="s">
        <v>223</v>
      </c>
      <c r="C32" s="159" t="s">
        <v>485</v>
      </c>
      <c r="D32" s="162">
        <v>37016</v>
      </c>
      <c r="E32" s="163" t="s">
        <v>15</v>
      </c>
      <c r="F32" s="163" t="s">
        <v>46</v>
      </c>
      <c r="G32" s="163" t="s">
        <v>51</v>
      </c>
      <c r="H32" s="202" t="s">
        <v>682</v>
      </c>
      <c r="I32" s="25"/>
      <c r="J32" s="164" t="s">
        <v>80</v>
      </c>
    </row>
    <row r="33" spans="1:10" ht="18" customHeight="1">
      <c r="A33" s="31"/>
      <c r="B33" s="161" t="s">
        <v>155</v>
      </c>
      <c r="C33" s="159" t="s">
        <v>522</v>
      </c>
      <c r="D33" s="162">
        <v>36747</v>
      </c>
      <c r="E33" s="163" t="s">
        <v>34</v>
      </c>
      <c r="F33" s="163" t="s">
        <v>160</v>
      </c>
      <c r="G33" s="163"/>
      <c r="H33" s="202" t="s">
        <v>682</v>
      </c>
      <c r="I33" s="25"/>
      <c r="J33" s="164" t="s">
        <v>518</v>
      </c>
    </row>
    <row r="36" spans="1:10" s="61" customFormat="1" ht="15.75">
      <c r="A36" s="3" t="s">
        <v>224</v>
      </c>
      <c r="C36" s="62"/>
      <c r="D36" s="74"/>
      <c r="E36" s="74"/>
      <c r="F36" s="74"/>
      <c r="G36" s="91"/>
      <c r="H36" s="65"/>
      <c r="I36" s="92"/>
      <c r="J36" s="92"/>
    </row>
    <row r="37" spans="1:13" s="61" customFormat="1" ht="15.75">
      <c r="A37" s="61" t="s">
        <v>321</v>
      </c>
      <c r="C37" s="62"/>
      <c r="D37" s="74"/>
      <c r="E37" s="74"/>
      <c r="F37" s="91"/>
      <c r="G37" s="91"/>
      <c r="H37" s="65"/>
      <c r="I37" s="64"/>
      <c r="J37" s="64"/>
      <c r="K37" s="65"/>
      <c r="L37" s="65"/>
      <c r="M37" s="93"/>
    </row>
    <row r="38" spans="1:10" s="59" customFormat="1" ht="12.75">
      <c r="A38" s="44"/>
      <c r="B38" s="49"/>
      <c r="C38" s="44"/>
      <c r="D38" s="57"/>
      <c r="E38" s="58"/>
      <c r="F38" s="58"/>
      <c r="G38" s="58"/>
      <c r="H38" s="53"/>
      <c r="I38" s="51"/>
      <c r="J38" s="51"/>
    </row>
    <row r="39" spans="1:10" s="66" customFormat="1" ht="15.75">
      <c r="A39" s="60"/>
      <c r="B39" s="61" t="s">
        <v>344</v>
      </c>
      <c r="C39" s="61"/>
      <c r="D39" s="62"/>
      <c r="E39" s="62"/>
      <c r="F39" s="62"/>
      <c r="G39" s="63"/>
      <c r="H39" s="64"/>
      <c r="I39" s="65"/>
      <c r="J39" s="65"/>
    </row>
    <row r="40" spans="1:10" s="66" customFormat="1" ht="16.5" thickBot="1">
      <c r="A40" s="60"/>
      <c r="B40" s="61"/>
      <c r="C40" s="61"/>
      <c r="D40" s="62"/>
      <c r="E40" s="62"/>
      <c r="F40" s="62"/>
      <c r="G40" s="63"/>
      <c r="H40" s="64"/>
      <c r="I40" s="65"/>
      <c r="J40" s="65"/>
    </row>
    <row r="41" spans="1:10" s="52" customFormat="1" ht="18" customHeight="1" thickBot="1">
      <c r="A41" s="95" t="s">
        <v>683</v>
      </c>
      <c r="B41" s="67" t="s">
        <v>0</v>
      </c>
      <c r="C41" s="68" t="s">
        <v>1</v>
      </c>
      <c r="D41" s="70" t="s">
        <v>10</v>
      </c>
      <c r="E41" s="69" t="s">
        <v>2</v>
      </c>
      <c r="F41" s="69" t="s">
        <v>3</v>
      </c>
      <c r="G41" s="69" t="s">
        <v>75</v>
      </c>
      <c r="H41" s="199" t="s">
        <v>4</v>
      </c>
      <c r="I41" s="76" t="s">
        <v>55</v>
      </c>
      <c r="J41" s="71" t="s">
        <v>5</v>
      </c>
    </row>
    <row r="42" spans="1:10" ht="18" customHeight="1">
      <c r="A42" s="31">
        <v>1</v>
      </c>
      <c r="B42" s="161" t="s">
        <v>143</v>
      </c>
      <c r="C42" s="159" t="s">
        <v>621</v>
      </c>
      <c r="D42" s="162">
        <v>35887</v>
      </c>
      <c r="E42" s="163" t="s">
        <v>410</v>
      </c>
      <c r="F42" s="163" t="s">
        <v>411</v>
      </c>
      <c r="G42" s="163" t="s">
        <v>412</v>
      </c>
      <c r="H42" s="202">
        <v>24.01</v>
      </c>
      <c r="I42" s="25" t="str">
        <f aca="true" t="shared" si="1" ref="I42:I52">IF(ISBLANK(H42),"",IF(H42&lt;=22.74,"KSM",IF(H42&lt;=23.64,"I A",IF(H42&lt;=24.84,"II A",IF(H42&lt;=26.64,"III A",IF(H42&lt;=28.34,"I JA",IF(H42&lt;=29.84,"II JA",IF(H42&lt;=31.24,"III JA"))))))))</f>
        <v>II A</v>
      </c>
      <c r="J42" s="164" t="s">
        <v>413</v>
      </c>
    </row>
    <row r="43" spans="1:10" ht="18" customHeight="1">
      <c r="A43" s="31">
        <v>2</v>
      </c>
      <c r="B43" s="161" t="s">
        <v>32</v>
      </c>
      <c r="C43" s="159" t="s">
        <v>271</v>
      </c>
      <c r="D43" s="162">
        <v>35499</v>
      </c>
      <c r="E43" s="163" t="s">
        <v>184</v>
      </c>
      <c r="F43" s="163" t="s">
        <v>182</v>
      </c>
      <c r="G43" s="163"/>
      <c r="H43" s="207">
        <v>24.66</v>
      </c>
      <c r="I43" s="25" t="str">
        <f t="shared" si="1"/>
        <v>II A</v>
      </c>
      <c r="J43" s="164" t="s">
        <v>183</v>
      </c>
    </row>
    <row r="44" spans="1:10" ht="18" customHeight="1">
      <c r="A44" s="31">
        <v>3</v>
      </c>
      <c r="B44" s="161" t="s">
        <v>170</v>
      </c>
      <c r="C44" s="159" t="s">
        <v>666</v>
      </c>
      <c r="D44" s="162" t="s">
        <v>667</v>
      </c>
      <c r="E44" s="163" t="s">
        <v>82</v>
      </c>
      <c r="F44" s="163" t="s">
        <v>83</v>
      </c>
      <c r="G44" s="163" t="s">
        <v>665</v>
      </c>
      <c r="H44" s="202">
        <v>24.96</v>
      </c>
      <c r="I44" s="25" t="str">
        <f t="shared" si="1"/>
        <v>III A</v>
      </c>
      <c r="J44" s="164" t="s">
        <v>147</v>
      </c>
    </row>
    <row r="45" spans="1:10" ht="18" customHeight="1">
      <c r="A45" s="31">
        <v>4</v>
      </c>
      <c r="B45" s="161" t="s">
        <v>19</v>
      </c>
      <c r="C45" s="159" t="s">
        <v>76</v>
      </c>
      <c r="D45" s="162">
        <v>35753</v>
      </c>
      <c r="E45" s="163" t="s">
        <v>15</v>
      </c>
      <c r="F45" s="163"/>
      <c r="G45" s="163" t="s">
        <v>507</v>
      </c>
      <c r="H45" s="202">
        <v>25.33</v>
      </c>
      <c r="I45" s="25" t="str">
        <f t="shared" si="1"/>
        <v>III A</v>
      </c>
      <c r="J45" s="164" t="s">
        <v>88</v>
      </c>
    </row>
    <row r="46" spans="1:10" ht="18" customHeight="1">
      <c r="A46" s="31">
        <v>5</v>
      </c>
      <c r="B46" s="161" t="s">
        <v>31</v>
      </c>
      <c r="C46" s="159" t="s">
        <v>628</v>
      </c>
      <c r="D46" s="162">
        <v>35844</v>
      </c>
      <c r="E46" s="163" t="s">
        <v>435</v>
      </c>
      <c r="F46" s="163" t="s">
        <v>436</v>
      </c>
      <c r="G46" s="163"/>
      <c r="H46" s="207">
        <v>25.67</v>
      </c>
      <c r="I46" s="25" t="str">
        <f t="shared" si="1"/>
        <v>III A</v>
      </c>
      <c r="J46" s="164" t="s">
        <v>437</v>
      </c>
    </row>
    <row r="47" spans="1:10" ht="18" customHeight="1">
      <c r="A47" s="31">
        <v>6</v>
      </c>
      <c r="B47" s="161" t="s">
        <v>24</v>
      </c>
      <c r="C47" s="159" t="s">
        <v>200</v>
      </c>
      <c r="D47" s="162">
        <v>36389</v>
      </c>
      <c r="E47" s="163" t="s">
        <v>34</v>
      </c>
      <c r="F47" s="163" t="s">
        <v>160</v>
      </c>
      <c r="G47" s="163"/>
      <c r="H47" s="207">
        <v>25.81</v>
      </c>
      <c r="I47" s="25" t="str">
        <f t="shared" si="1"/>
        <v>III A</v>
      </c>
      <c r="J47" s="164" t="s">
        <v>558</v>
      </c>
    </row>
    <row r="48" spans="1:10" ht="18" customHeight="1">
      <c r="A48" s="31">
        <v>7</v>
      </c>
      <c r="B48" s="161" t="s">
        <v>629</v>
      </c>
      <c r="C48" s="159" t="s">
        <v>630</v>
      </c>
      <c r="D48" s="162">
        <v>35842</v>
      </c>
      <c r="E48" s="163" t="s">
        <v>103</v>
      </c>
      <c r="F48" s="163" t="s">
        <v>149</v>
      </c>
      <c r="G48" s="163"/>
      <c r="H48" s="207">
        <v>26.01</v>
      </c>
      <c r="I48" s="25" t="str">
        <f t="shared" si="1"/>
        <v>III A</v>
      </c>
      <c r="J48" s="164" t="s">
        <v>109</v>
      </c>
    </row>
    <row r="49" spans="1:10" ht="18" customHeight="1">
      <c r="A49" s="31">
        <v>8</v>
      </c>
      <c r="B49" s="161" t="s">
        <v>137</v>
      </c>
      <c r="C49" s="159" t="s">
        <v>645</v>
      </c>
      <c r="D49" s="162">
        <v>35552</v>
      </c>
      <c r="E49" s="163" t="s">
        <v>184</v>
      </c>
      <c r="F49" s="163" t="s">
        <v>182</v>
      </c>
      <c r="G49" s="19"/>
      <c r="H49" s="207">
        <v>26.29</v>
      </c>
      <c r="I49" s="25" t="str">
        <f t="shared" si="1"/>
        <v>III A</v>
      </c>
      <c r="J49" s="164" t="s">
        <v>183</v>
      </c>
    </row>
    <row r="50" spans="1:10" ht="18" customHeight="1">
      <c r="A50" s="31">
        <v>9</v>
      </c>
      <c r="B50" s="161" t="s">
        <v>606</v>
      </c>
      <c r="C50" s="159" t="s">
        <v>607</v>
      </c>
      <c r="D50" s="162">
        <v>36052</v>
      </c>
      <c r="E50" s="163" t="s">
        <v>15</v>
      </c>
      <c r="F50" s="163" t="s">
        <v>46</v>
      </c>
      <c r="G50" s="163" t="s">
        <v>51</v>
      </c>
      <c r="H50" s="207">
        <v>26.85</v>
      </c>
      <c r="I50" s="25" t="str">
        <f t="shared" si="1"/>
        <v>I JA</v>
      </c>
      <c r="J50" s="164" t="s">
        <v>80</v>
      </c>
    </row>
    <row r="51" spans="1:10" ht="18" customHeight="1">
      <c r="A51" s="31">
        <v>10</v>
      </c>
      <c r="B51" s="161" t="s">
        <v>198</v>
      </c>
      <c r="C51" s="159" t="s">
        <v>199</v>
      </c>
      <c r="D51" s="162">
        <v>36033</v>
      </c>
      <c r="E51" s="163" t="s">
        <v>34</v>
      </c>
      <c r="F51" s="163" t="s">
        <v>160</v>
      </c>
      <c r="G51" s="163"/>
      <c r="H51" s="202">
        <v>27</v>
      </c>
      <c r="I51" s="25" t="str">
        <f t="shared" si="1"/>
        <v>I JA</v>
      </c>
      <c r="J51" s="164" t="s">
        <v>518</v>
      </c>
    </row>
    <row r="52" spans="1:10" ht="18" customHeight="1">
      <c r="A52" s="31">
        <v>11</v>
      </c>
      <c r="B52" s="161" t="s">
        <v>273</v>
      </c>
      <c r="C52" s="159" t="s">
        <v>274</v>
      </c>
      <c r="D52" s="162">
        <v>36022</v>
      </c>
      <c r="E52" s="163" t="s">
        <v>184</v>
      </c>
      <c r="F52" s="163" t="s">
        <v>182</v>
      </c>
      <c r="G52" s="163"/>
      <c r="H52" s="207">
        <v>27.86</v>
      </c>
      <c r="I52" s="25" t="str">
        <f t="shared" si="1"/>
        <v>I JA</v>
      </c>
      <c r="J52" s="164" t="s">
        <v>183</v>
      </c>
    </row>
    <row r="53" spans="1:10" ht="18" customHeight="1">
      <c r="A53" s="31"/>
      <c r="B53" s="161" t="s">
        <v>72</v>
      </c>
      <c r="C53" s="159" t="s">
        <v>594</v>
      </c>
      <c r="D53" s="162">
        <v>36240</v>
      </c>
      <c r="E53" s="163" t="s">
        <v>190</v>
      </c>
      <c r="F53" s="163" t="s">
        <v>192</v>
      </c>
      <c r="G53" s="163"/>
      <c r="H53" s="202" t="s">
        <v>682</v>
      </c>
      <c r="I53" s="25"/>
      <c r="J53" s="164" t="s">
        <v>191</v>
      </c>
    </row>
    <row r="54" spans="1:10" ht="18" customHeight="1">
      <c r="A54" s="31"/>
      <c r="B54" s="161" t="s">
        <v>632</v>
      </c>
      <c r="C54" s="159" t="s">
        <v>313</v>
      </c>
      <c r="D54" s="162">
        <v>35772</v>
      </c>
      <c r="E54" s="163" t="s">
        <v>151</v>
      </c>
      <c r="F54" s="163" t="s">
        <v>150</v>
      </c>
      <c r="G54" s="163"/>
      <c r="H54" s="207" t="s">
        <v>682</v>
      </c>
      <c r="I54" s="25"/>
      <c r="J54" s="164" t="s">
        <v>152</v>
      </c>
    </row>
    <row r="55" spans="1:10" ht="18" customHeight="1">
      <c r="A55" s="31"/>
      <c r="B55" s="161" t="s">
        <v>293</v>
      </c>
      <c r="C55" s="159" t="s">
        <v>650</v>
      </c>
      <c r="D55" s="162">
        <v>35445</v>
      </c>
      <c r="E55" s="163" t="s">
        <v>184</v>
      </c>
      <c r="F55" s="163" t="s">
        <v>182</v>
      </c>
      <c r="G55" s="163"/>
      <c r="H55" s="207" t="s">
        <v>682</v>
      </c>
      <c r="I55" s="25"/>
      <c r="J55" s="164" t="s">
        <v>183</v>
      </c>
    </row>
  </sheetData>
  <sheetProtection/>
  <printOptions horizontalCentered="1"/>
  <pageMargins left="0.15748031496062992" right="0.15748031496062992" top="0.15748031496062992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Steponas</cp:lastModifiedBy>
  <cp:lastPrinted>2015-12-09T15:46:46Z</cp:lastPrinted>
  <dcterms:created xsi:type="dcterms:W3CDTF">2006-02-17T17:28:41Z</dcterms:created>
  <dcterms:modified xsi:type="dcterms:W3CDTF">2015-12-09T16:24:59Z</dcterms:modified>
  <cp:category/>
  <cp:version/>
  <cp:contentType/>
  <cp:contentStatus/>
</cp:coreProperties>
</file>